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b99525531aa1b/Documents/KARANG TARUNA BERKAH JAYA/BERSIH DESA/JALAN SEHAT/PASCA ACARA/LPJ/Data transaksi pengeluaran jalan sehat/"/>
    </mc:Choice>
  </mc:AlternateContent>
  <xr:revisionPtr revIDLastSave="27" documentId="13_ncr:1_{C1433392-C1C9-4D52-846A-6467825291E6}" xr6:coauthVersionLast="47" xr6:coauthVersionMax="47" xr10:uidLastSave="{C3CB15F3-B2B0-42ED-A79A-607319386ED5}"/>
  <bookViews>
    <workbookView xWindow="-120" yWindow="-120" windowWidth="20730" windowHeight="11310" tabRatio="599" xr2:uid="{CE19ABFA-6B28-47C2-BD0E-4842804544B8}"/>
  </bookViews>
  <sheets>
    <sheet name="Sheet1" sheetId="1" r:id="rId1"/>
  </sheets>
  <definedNames>
    <definedName name="_Hlk116726655" localSheetId="0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" l="1"/>
  <c r="H13" i="1"/>
  <c r="H28" i="1"/>
  <c r="H55" i="1"/>
  <c r="H67" i="1"/>
  <c r="H72" i="1"/>
  <c r="H82" i="1"/>
  <c r="G84" i="1"/>
  <c r="H52" i="1"/>
  <c r="F50" i="1"/>
  <c r="F64" i="1"/>
  <c r="F31" i="1"/>
  <c r="F38" i="1"/>
  <c r="F49" i="1"/>
  <c r="G24" i="1"/>
  <c r="G14" i="1"/>
  <c r="G15" i="1"/>
  <c r="G16" i="1"/>
  <c r="G17" i="1"/>
  <c r="G18" i="1"/>
  <c r="G19" i="1"/>
  <c r="G20" i="1"/>
  <c r="G21" i="1"/>
  <c r="G22" i="1"/>
  <c r="G23" i="1"/>
  <c r="G13" i="1"/>
  <c r="G37" i="1"/>
  <c r="G62" i="1"/>
  <c r="G73" i="1"/>
  <c r="H4" i="1"/>
  <c r="E88" i="1" s="1"/>
  <c r="H25" i="1"/>
  <c r="F82" i="1"/>
  <c r="F68" i="1"/>
  <c r="G83" i="1"/>
  <c r="G79" i="1"/>
  <c r="G78" i="1"/>
  <c r="G48" i="1"/>
  <c r="G34" i="1"/>
  <c r="G44" i="1"/>
  <c r="F40" i="1"/>
  <c r="G76" i="1"/>
  <c r="G75" i="1"/>
  <c r="G77" i="1"/>
  <c r="G74" i="1"/>
  <c r="E63" i="1"/>
  <c r="F30" i="1"/>
  <c r="F61" i="1"/>
  <c r="G59" i="1"/>
  <c r="G58" i="1"/>
  <c r="G56" i="1"/>
  <c r="G57" i="1"/>
  <c r="G55" i="1"/>
  <c r="G41" i="1"/>
  <c r="G29" i="1"/>
  <c r="G39" i="1"/>
  <c r="G45" i="1"/>
  <c r="G47" i="1"/>
  <c r="G46" i="1"/>
  <c r="G35" i="1"/>
  <c r="G42" i="1"/>
  <c r="G36" i="1"/>
  <c r="G43" i="1"/>
  <c r="G28" i="1"/>
  <c r="G72" i="1"/>
  <c r="E90" i="1" l="1"/>
  <c r="F60" i="1"/>
</calcChain>
</file>

<file path=xl/sharedStrings.xml><?xml version="1.0" encoding="utf-8"?>
<sst xmlns="http://schemas.openxmlformats.org/spreadsheetml/2006/main" count="138" uniqueCount="84">
  <si>
    <t>DATA TRANSAKSI PENGELUARAN JALAN SEHAT</t>
  </si>
  <si>
    <t>A. PEMASUKAN</t>
  </si>
  <si>
    <t>No.</t>
  </si>
  <si>
    <t>Tanggal</t>
  </si>
  <si>
    <t>Keterangan</t>
  </si>
  <si>
    <t>Sub-total</t>
  </si>
  <si>
    <t>Total</t>
  </si>
  <si>
    <t>Dana dari desa</t>
  </si>
  <si>
    <t>B.PENGELUARAN</t>
  </si>
  <si>
    <t xml:space="preserve">      1. Sie. Pembelanjaan</t>
  </si>
  <si>
    <t xml:space="preserve">            a. Doorprize Primer</t>
  </si>
  <si>
    <t>Kategori</t>
  </si>
  <si>
    <t>Volume</t>
  </si>
  <si>
    <t>Harga satuan</t>
  </si>
  <si>
    <t>Kambing</t>
  </si>
  <si>
    <t>Sepeda gunung</t>
  </si>
  <si>
    <t>TV LED</t>
  </si>
  <si>
    <t>Setrika</t>
  </si>
  <si>
    <t>Magic com miyako</t>
  </si>
  <si>
    <t>Magic com 606</t>
  </si>
  <si>
    <t>Blender Listrik</t>
  </si>
  <si>
    <t>Blender manual</t>
  </si>
  <si>
    <t>Dispenser</t>
  </si>
  <si>
    <t>Kompor tunggal</t>
  </si>
  <si>
    <t>Kipas angin mini</t>
  </si>
  <si>
    <t>Kipas angin besar</t>
  </si>
  <si>
    <t>TOTAL UNIT HADIAH</t>
  </si>
  <si>
    <t xml:space="preserve">           b. Doorprize sekunder</t>
  </si>
  <si>
    <t>Sub-kategori</t>
  </si>
  <si>
    <t>Kerudung</t>
  </si>
  <si>
    <t>Handuk</t>
  </si>
  <si>
    <t>Deterjen</t>
  </si>
  <si>
    <t>ATK</t>
  </si>
  <si>
    <t>Buku byu</t>
  </si>
  <si>
    <t>Pensil</t>
  </si>
  <si>
    <t>Pulpen</t>
  </si>
  <si>
    <t>Penghapus</t>
  </si>
  <si>
    <t>Tas selempang</t>
  </si>
  <si>
    <t>Keset</t>
  </si>
  <si>
    <t>Kertas pembungkus hadiah</t>
  </si>
  <si>
    <t>Buku sidu</t>
  </si>
  <si>
    <t>Tudung saji</t>
  </si>
  <si>
    <t>Kotak bekal makan</t>
  </si>
  <si>
    <t>Teflon</t>
  </si>
  <si>
    <t>Gayung</t>
  </si>
  <si>
    <t>Stainless steel</t>
  </si>
  <si>
    <t>Mug stainless steel</t>
  </si>
  <si>
    <t>Eskan</t>
  </si>
  <si>
    <t>Payung</t>
  </si>
  <si>
    <t>Tumblr</t>
  </si>
  <si>
    <t>Botol minum plastik</t>
  </si>
  <si>
    <t>Kardus dooprize</t>
  </si>
  <si>
    <t>-</t>
  </si>
  <si>
    <t xml:space="preserve">     2. Sie. Pubdekdok</t>
  </si>
  <si>
    <t>Pamflet</t>
  </si>
  <si>
    <t xml:space="preserve">Banner </t>
  </si>
  <si>
    <t>Jalan sehat (80x70 cm)</t>
  </si>
  <si>
    <t>Bersih desa (70 cm x3 m)</t>
  </si>
  <si>
    <t>Finish (50 cm x 2 m)</t>
  </si>
  <si>
    <t>Start (50 cm x 2 m)</t>
  </si>
  <si>
    <t>Backdrop (6 m x 3m)</t>
  </si>
  <si>
    <t>Tiket kupon</t>
  </si>
  <si>
    <t>BBM</t>
  </si>
  <si>
    <t>Id Card</t>
  </si>
  <si>
    <t xml:space="preserve">     3.Sie. Konsumsi</t>
  </si>
  <si>
    <t>Snack</t>
  </si>
  <si>
    <t>Air mineral</t>
  </si>
  <si>
    <t>Rokok</t>
  </si>
  <si>
    <t xml:space="preserve">     4. Sekretaris</t>
  </si>
  <si>
    <t>Print proposal</t>
  </si>
  <si>
    <t>Solasi</t>
  </si>
  <si>
    <t>Double tip</t>
  </si>
  <si>
    <t>Gunting</t>
  </si>
  <si>
    <t>Cutter</t>
  </si>
  <si>
    <t>Lakban</t>
  </si>
  <si>
    <t>Spidol permanent besar</t>
  </si>
  <si>
    <t xml:space="preserve">     5. Sie.Acara</t>
  </si>
  <si>
    <t>Electone</t>
  </si>
  <si>
    <t>Limnas</t>
  </si>
  <si>
    <t>MC</t>
  </si>
  <si>
    <t>C.REKAPITULASI</t>
  </si>
  <si>
    <t xml:space="preserve">Pemasukan </t>
  </si>
  <si>
    <t xml:space="preserve">Pengeluaran </t>
  </si>
  <si>
    <t xml:space="preserve">Kekurangan Dana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</si>
</sst>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p&quot;#,##0"/>
    <numFmt numFmtId="165" formatCode="_-&quot;Rp&quot;* #,##0_-;\-&quot;Rp&quot;* #,##0_-;_-&quot;Rp&quot;* &quot;-&quot;??_-;_-@_-"/>
    <numFmt numFmtId="166" formatCode="[$-F800]dddd\,\ mmmm\ dd\,\ yyyy"/>
    <numFmt numFmtId="167" formatCode="dd/mm/yy;@"/>
  </numFmts>
  <fonts count="7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left" vertical="center"/>
    </xf>
    <xf numFmtId="167" fontId="4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7" fontId="3" fillId="0" borderId="12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7CD-96A8-4170-9571-496A73631136}">
  <dimension ref="A1:O90"/>
  <sheetViews>
    <sheetView tabSelected="1" view="pageLayout" topLeftCell="A71" zoomScale="70" zoomScaleNormal="50" zoomScalePageLayoutView="70" workbookViewId="0">
      <selection activeCell="A2" sqref="A2:H90"/>
    </sheetView>
  </sheetViews>
  <sheetFormatPr defaultRowHeight="15.75"/>
  <cols>
    <col min="1" max="1" width="5.7109375" style="3" bestFit="1" customWidth="1"/>
    <col min="2" max="2" width="10" style="41" bestFit="1" customWidth="1"/>
    <col min="3" max="3" width="27.85546875" style="8" bestFit="1" customWidth="1"/>
    <col min="4" max="4" width="25.5703125" style="8" bestFit="1" customWidth="1"/>
    <col min="5" max="5" width="9.7109375" style="3" bestFit="1" customWidth="1"/>
    <col min="6" max="6" width="15.5703125" style="19" bestFit="1" customWidth="1"/>
    <col min="7" max="7" width="14.7109375" style="19" bestFit="1" customWidth="1"/>
    <col min="8" max="8" width="15.7109375" style="19" bestFit="1" customWidth="1"/>
    <col min="9" max="9" width="14" style="8" bestFit="1" customWidth="1"/>
    <col min="10" max="10" width="14.28515625" style="8" bestFit="1" customWidth="1"/>
    <col min="11" max="11" width="14.42578125" style="3" bestFit="1" customWidth="1"/>
    <col min="12" max="13" width="14.42578125" style="3" customWidth="1"/>
    <col min="14" max="14" width="12.7109375" style="8" bestFit="1" customWidth="1"/>
    <col min="15" max="15" width="13.85546875" style="8" bestFit="1" customWidth="1"/>
    <col min="16" max="16" width="20.85546875" style="8" customWidth="1"/>
    <col min="17" max="17" width="9.140625" style="8"/>
    <col min="18" max="18" width="13.7109375" style="8" customWidth="1"/>
    <col min="19" max="19" width="11.5703125" style="8" customWidth="1"/>
    <col min="20" max="20" width="15.28515625" style="8" customWidth="1"/>
    <col min="21" max="21" width="11.7109375" style="8" customWidth="1"/>
    <col min="22" max="16384" width="9.140625" style="8"/>
  </cols>
  <sheetData>
    <row r="1" spans="1:15" ht="15" customHeight="1">
      <c r="A1" s="43" t="s">
        <v>0</v>
      </c>
      <c r="B1" s="43"/>
      <c r="C1" s="43"/>
      <c r="D1" s="43"/>
      <c r="E1" s="43"/>
      <c r="F1" s="43"/>
      <c r="G1" s="43"/>
      <c r="H1" s="43"/>
      <c r="I1" s="10"/>
      <c r="J1" s="10"/>
      <c r="K1" s="10"/>
      <c r="L1" s="10"/>
      <c r="M1" s="10"/>
      <c r="N1" s="10"/>
      <c r="O1" s="10"/>
    </row>
    <row r="2" spans="1:15">
      <c r="A2" s="64" t="s">
        <v>1</v>
      </c>
      <c r="B2" s="64"/>
      <c r="C2" s="64"/>
      <c r="D2" s="5"/>
      <c r="E2" s="12"/>
      <c r="F2" s="18"/>
      <c r="G2" s="18"/>
      <c r="H2" s="18"/>
      <c r="I2" s="5"/>
    </row>
    <row r="3" spans="1:15">
      <c r="A3" s="11" t="s">
        <v>2</v>
      </c>
      <c r="B3" s="39" t="s">
        <v>3</v>
      </c>
      <c r="C3" s="61" t="s">
        <v>4</v>
      </c>
      <c r="D3" s="62"/>
      <c r="E3" s="62"/>
      <c r="F3" s="63"/>
      <c r="G3" s="9" t="s">
        <v>5</v>
      </c>
      <c r="H3" s="13" t="s">
        <v>6</v>
      </c>
      <c r="K3" s="8"/>
      <c r="L3" s="8"/>
      <c r="M3" s="8"/>
    </row>
    <row r="4" spans="1:15">
      <c r="A4" s="65">
        <v>1</v>
      </c>
      <c r="B4" s="40">
        <v>44864</v>
      </c>
      <c r="C4" s="65" t="s">
        <v>7</v>
      </c>
      <c r="D4" s="65"/>
      <c r="E4" s="65"/>
      <c r="F4" s="65"/>
      <c r="G4" s="33">
        <v>2000000</v>
      </c>
      <c r="H4" s="75">
        <f>SUM(G4:G6,)</f>
        <v>13000000</v>
      </c>
      <c r="K4" s="8"/>
      <c r="L4" s="8"/>
      <c r="M4" s="8"/>
    </row>
    <row r="5" spans="1:15">
      <c r="A5" s="65"/>
      <c r="B5" s="40">
        <v>44868</v>
      </c>
      <c r="C5" s="65"/>
      <c r="D5" s="65"/>
      <c r="E5" s="65"/>
      <c r="F5" s="65"/>
      <c r="G5" s="33">
        <v>5000000</v>
      </c>
      <c r="H5" s="75"/>
      <c r="I5" s="4"/>
      <c r="J5" s="4"/>
      <c r="K5" s="4"/>
      <c r="L5" s="4"/>
      <c r="M5" s="4"/>
      <c r="N5" s="4"/>
      <c r="O5" s="4"/>
    </row>
    <row r="6" spans="1:15">
      <c r="A6" s="65"/>
      <c r="B6" s="40">
        <v>44870</v>
      </c>
      <c r="C6" s="65"/>
      <c r="D6" s="65"/>
      <c r="E6" s="65"/>
      <c r="F6" s="65"/>
      <c r="G6" s="33">
        <v>6000000</v>
      </c>
      <c r="H6" s="75"/>
      <c r="I6" s="4"/>
      <c r="J6" s="4"/>
      <c r="K6" s="4"/>
      <c r="L6" s="4"/>
      <c r="M6" s="4"/>
      <c r="N6" s="4"/>
      <c r="O6" s="4"/>
    </row>
    <row r="7" spans="1:15">
      <c r="C7" s="3"/>
      <c r="D7" s="3"/>
      <c r="F7" s="3"/>
      <c r="G7" s="32"/>
      <c r="H7" s="31"/>
      <c r="I7" s="4"/>
      <c r="J7" s="4"/>
      <c r="K7" s="4"/>
      <c r="L7" s="4"/>
      <c r="M7" s="4"/>
      <c r="N7" s="4"/>
      <c r="O7" s="4"/>
    </row>
    <row r="8" spans="1:15">
      <c r="C8" s="4"/>
      <c r="D8" s="4"/>
      <c r="I8" s="4"/>
      <c r="J8" s="4"/>
      <c r="K8" s="4"/>
      <c r="L8" s="4"/>
      <c r="M8" s="4"/>
      <c r="N8" s="4"/>
      <c r="O8" s="4"/>
    </row>
    <row r="9" spans="1:15">
      <c r="A9" s="71" t="s">
        <v>8</v>
      </c>
      <c r="B9" s="71"/>
      <c r="C9" s="71"/>
      <c r="D9" s="26"/>
      <c r="E9" s="12"/>
      <c r="F9" s="18"/>
      <c r="G9" s="18"/>
      <c r="H9" s="18"/>
      <c r="I9" s="26"/>
      <c r="J9" s="4"/>
      <c r="K9" s="4"/>
      <c r="L9" s="4"/>
      <c r="M9" s="4"/>
      <c r="N9" s="4"/>
      <c r="O9" s="4"/>
    </row>
    <row r="10" spans="1:15">
      <c r="A10" s="76" t="s">
        <v>9</v>
      </c>
      <c r="B10" s="76"/>
      <c r="C10" s="76"/>
      <c r="D10" s="76"/>
      <c r="E10" s="76"/>
      <c r="F10" s="76"/>
      <c r="G10" s="76"/>
      <c r="H10" s="76"/>
      <c r="I10" s="26"/>
      <c r="J10" s="4"/>
      <c r="K10" s="4"/>
      <c r="L10" s="4"/>
      <c r="M10" s="4"/>
      <c r="N10" s="4"/>
      <c r="O10" s="4"/>
    </row>
    <row r="11" spans="1:15" ht="15" customHeight="1">
      <c r="A11" s="46" t="s">
        <v>10</v>
      </c>
      <c r="B11" s="46"/>
      <c r="C11" s="46"/>
      <c r="D11" s="46"/>
      <c r="E11" s="46"/>
      <c r="F11" s="46"/>
      <c r="G11" s="46"/>
      <c r="H11" s="46"/>
      <c r="K11" s="8"/>
      <c r="L11" s="8"/>
      <c r="M11" s="8"/>
    </row>
    <row r="12" spans="1:15" s="4" customFormat="1">
      <c r="A12" s="20" t="s">
        <v>2</v>
      </c>
      <c r="B12" s="39" t="s">
        <v>3</v>
      </c>
      <c r="C12" s="56" t="s">
        <v>11</v>
      </c>
      <c r="D12" s="57"/>
      <c r="E12" s="15" t="s">
        <v>12</v>
      </c>
      <c r="F12" s="14" t="s">
        <v>13</v>
      </c>
      <c r="G12" s="21" t="s">
        <v>5</v>
      </c>
      <c r="H12" s="14" t="s">
        <v>6</v>
      </c>
    </row>
    <row r="13" spans="1:15">
      <c r="A13" s="1">
        <v>1</v>
      </c>
      <c r="B13" s="58">
        <v>44870</v>
      </c>
      <c r="C13" s="52" t="s">
        <v>14</v>
      </c>
      <c r="D13" s="53"/>
      <c r="E13" s="1">
        <v>1</v>
      </c>
      <c r="F13" s="17">
        <v>1400000</v>
      </c>
      <c r="G13" s="17">
        <f>F13*E13</f>
        <v>1400000</v>
      </c>
      <c r="H13" s="54">
        <f>SUM(G13:G24)</f>
        <v>5495000</v>
      </c>
      <c r="K13" s="8"/>
      <c r="L13" s="8"/>
      <c r="M13" s="8"/>
    </row>
    <row r="14" spans="1:15">
      <c r="A14" s="1">
        <v>2</v>
      </c>
      <c r="B14" s="59"/>
      <c r="C14" s="44" t="s">
        <v>15</v>
      </c>
      <c r="D14" s="45"/>
      <c r="E14" s="1">
        <v>1</v>
      </c>
      <c r="F14" s="17">
        <v>800000</v>
      </c>
      <c r="G14" s="17">
        <f t="shared" ref="G14:G23" si="0">F14*E14</f>
        <v>800000</v>
      </c>
      <c r="H14" s="54"/>
      <c r="K14" s="8"/>
      <c r="L14" s="8"/>
      <c r="M14" s="8"/>
    </row>
    <row r="15" spans="1:15">
      <c r="A15" s="1">
        <v>3</v>
      </c>
      <c r="B15" s="59"/>
      <c r="C15" s="52" t="s">
        <v>16</v>
      </c>
      <c r="D15" s="53"/>
      <c r="E15" s="1">
        <v>1</v>
      </c>
      <c r="F15" s="17">
        <v>950000</v>
      </c>
      <c r="G15" s="17">
        <f t="shared" si="0"/>
        <v>950000</v>
      </c>
      <c r="H15" s="54"/>
      <c r="K15" s="8"/>
      <c r="L15" s="8"/>
      <c r="M15" s="8"/>
    </row>
    <row r="16" spans="1:15">
      <c r="A16" s="1">
        <v>4</v>
      </c>
      <c r="B16" s="59"/>
      <c r="C16" s="44" t="s">
        <v>17</v>
      </c>
      <c r="D16" s="45"/>
      <c r="E16" s="1">
        <v>2</v>
      </c>
      <c r="F16" s="17">
        <v>120000</v>
      </c>
      <c r="G16" s="17">
        <f t="shared" si="0"/>
        <v>240000</v>
      </c>
      <c r="H16" s="54"/>
      <c r="K16" s="8"/>
      <c r="L16" s="8"/>
      <c r="M16" s="8"/>
    </row>
    <row r="17" spans="1:13">
      <c r="A17" s="1">
        <v>5</v>
      </c>
      <c r="B17" s="59"/>
      <c r="C17" s="44" t="s">
        <v>18</v>
      </c>
      <c r="D17" s="45"/>
      <c r="E17" s="1">
        <v>1</v>
      </c>
      <c r="F17" s="17">
        <v>225000</v>
      </c>
      <c r="G17" s="17">
        <f t="shared" si="0"/>
        <v>225000</v>
      </c>
      <c r="H17" s="54"/>
    </row>
    <row r="18" spans="1:13">
      <c r="A18" s="1">
        <v>6</v>
      </c>
      <c r="B18" s="59"/>
      <c r="C18" s="44" t="s">
        <v>19</v>
      </c>
      <c r="D18" s="45"/>
      <c r="E18" s="1">
        <v>2</v>
      </c>
      <c r="F18" s="17">
        <v>210000</v>
      </c>
      <c r="G18" s="17">
        <f t="shared" si="0"/>
        <v>420000</v>
      </c>
      <c r="H18" s="54"/>
    </row>
    <row r="19" spans="1:13">
      <c r="A19" s="1">
        <v>7</v>
      </c>
      <c r="B19" s="59"/>
      <c r="C19" s="44" t="s">
        <v>20</v>
      </c>
      <c r="D19" s="45"/>
      <c r="E19" s="1">
        <v>3</v>
      </c>
      <c r="F19" s="17">
        <v>125000</v>
      </c>
      <c r="G19" s="17">
        <f t="shared" si="0"/>
        <v>375000</v>
      </c>
      <c r="H19" s="54"/>
    </row>
    <row r="20" spans="1:13">
      <c r="A20" s="1">
        <v>8</v>
      </c>
      <c r="B20" s="59"/>
      <c r="C20" s="44" t="s">
        <v>21</v>
      </c>
      <c r="D20" s="45"/>
      <c r="E20" s="1">
        <v>3</v>
      </c>
      <c r="F20" s="17">
        <v>95000</v>
      </c>
      <c r="G20" s="17">
        <f t="shared" si="0"/>
        <v>285000</v>
      </c>
      <c r="H20" s="54"/>
    </row>
    <row r="21" spans="1:13">
      <c r="A21" s="1">
        <v>9</v>
      </c>
      <c r="B21" s="59"/>
      <c r="C21" s="52" t="s">
        <v>22</v>
      </c>
      <c r="D21" s="53"/>
      <c r="E21" s="1">
        <v>2</v>
      </c>
      <c r="F21" s="17">
        <v>110000</v>
      </c>
      <c r="G21" s="17">
        <f t="shared" si="0"/>
        <v>220000</v>
      </c>
      <c r="H21" s="54"/>
    </row>
    <row r="22" spans="1:13">
      <c r="A22" s="1">
        <v>10</v>
      </c>
      <c r="B22" s="59"/>
      <c r="C22" s="44" t="s">
        <v>23</v>
      </c>
      <c r="D22" s="45"/>
      <c r="E22" s="1">
        <v>3</v>
      </c>
      <c r="F22" s="17">
        <v>95000</v>
      </c>
      <c r="G22" s="17">
        <f t="shared" si="0"/>
        <v>285000</v>
      </c>
      <c r="H22" s="54"/>
    </row>
    <row r="23" spans="1:13">
      <c r="A23" s="1">
        <v>11</v>
      </c>
      <c r="B23" s="59"/>
      <c r="C23" s="44" t="s">
        <v>24</v>
      </c>
      <c r="D23" s="45"/>
      <c r="E23" s="1">
        <v>2</v>
      </c>
      <c r="F23" s="17">
        <v>65000</v>
      </c>
      <c r="G23" s="17">
        <f t="shared" si="0"/>
        <v>130000</v>
      </c>
      <c r="H23" s="54"/>
    </row>
    <row r="24" spans="1:13">
      <c r="A24" s="1">
        <v>12</v>
      </c>
      <c r="B24" s="60"/>
      <c r="C24" s="44" t="s">
        <v>25</v>
      </c>
      <c r="D24" s="45"/>
      <c r="E24" s="1">
        <v>1</v>
      </c>
      <c r="F24" s="17">
        <v>165000</v>
      </c>
      <c r="G24" s="17">
        <f>F24*E24</f>
        <v>165000</v>
      </c>
      <c r="H24" s="54"/>
    </row>
    <row r="25" spans="1:13">
      <c r="A25" s="55" t="s">
        <v>26</v>
      </c>
      <c r="B25" s="55"/>
      <c r="C25" s="55"/>
      <c r="D25" s="55"/>
      <c r="E25" s="55"/>
      <c r="F25" s="55"/>
      <c r="G25" s="55"/>
      <c r="H25" s="13">
        <f>SUM(E13:E24)</f>
        <v>22</v>
      </c>
    </row>
    <row r="26" spans="1:13">
      <c r="A26" s="46" t="s">
        <v>27</v>
      </c>
      <c r="B26" s="46"/>
      <c r="C26" s="46"/>
      <c r="D26" s="46"/>
      <c r="E26" s="46"/>
      <c r="F26" s="46"/>
      <c r="G26" s="46"/>
      <c r="H26" s="46"/>
      <c r="K26" s="8"/>
      <c r="L26" s="8"/>
      <c r="M26" s="8"/>
    </row>
    <row r="27" spans="1:13" ht="15" customHeight="1">
      <c r="A27" s="13" t="s">
        <v>2</v>
      </c>
      <c r="B27" s="39" t="s">
        <v>3</v>
      </c>
      <c r="C27" s="13" t="s">
        <v>11</v>
      </c>
      <c r="D27" s="9" t="s">
        <v>28</v>
      </c>
      <c r="E27" s="13" t="s">
        <v>12</v>
      </c>
      <c r="F27" s="13" t="s">
        <v>13</v>
      </c>
      <c r="G27" s="9" t="s">
        <v>5</v>
      </c>
      <c r="H27" s="13" t="s">
        <v>6</v>
      </c>
      <c r="K27" s="8"/>
      <c r="L27" s="8"/>
      <c r="M27" s="8"/>
    </row>
    <row r="28" spans="1:13">
      <c r="A28" s="1">
        <v>1</v>
      </c>
      <c r="B28" s="58">
        <v>44864</v>
      </c>
      <c r="C28" s="52" t="s">
        <v>29</v>
      </c>
      <c r="D28" s="53"/>
      <c r="E28" s="1">
        <v>40</v>
      </c>
      <c r="F28" s="17">
        <v>15000</v>
      </c>
      <c r="G28" s="17">
        <f>F28*E28</f>
        <v>600000</v>
      </c>
      <c r="H28" s="79">
        <f>SUM(G28:G51)</f>
        <v>3329000</v>
      </c>
      <c r="K28" s="8"/>
      <c r="L28" s="8"/>
      <c r="M28" s="8"/>
    </row>
    <row r="29" spans="1:13">
      <c r="A29" s="1">
        <v>2</v>
      </c>
      <c r="B29" s="60"/>
      <c r="C29" s="52" t="s">
        <v>30</v>
      </c>
      <c r="D29" s="53"/>
      <c r="E29" s="1">
        <v>20</v>
      </c>
      <c r="F29" s="17">
        <v>17000</v>
      </c>
      <c r="G29" s="17">
        <f>F29*E29</f>
        <v>340000</v>
      </c>
      <c r="H29" s="80"/>
    </row>
    <row r="30" spans="1:13">
      <c r="A30" s="1">
        <v>3</v>
      </c>
      <c r="B30" s="58">
        <v>44869</v>
      </c>
      <c r="C30" s="52" t="s">
        <v>31</v>
      </c>
      <c r="D30" s="53"/>
      <c r="E30" s="1">
        <v>40</v>
      </c>
      <c r="F30" s="17">
        <f>G30/E30</f>
        <v>8750</v>
      </c>
      <c r="G30" s="17">
        <v>350000</v>
      </c>
      <c r="H30" s="80"/>
    </row>
    <row r="31" spans="1:13">
      <c r="A31" s="1">
        <v>4</v>
      </c>
      <c r="B31" s="59"/>
      <c r="C31" s="34" t="s">
        <v>32</v>
      </c>
      <c r="D31" s="7" t="s">
        <v>33</v>
      </c>
      <c r="E31" s="1">
        <v>30</v>
      </c>
      <c r="F31" s="17">
        <f>G31/E31</f>
        <v>2000</v>
      </c>
      <c r="G31" s="17">
        <v>60000</v>
      </c>
      <c r="H31" s="80"/>
      <c r="I31" s="29"/>
    </row>
    <row r="32" spans="1:13">
      <c r="A32" s="1">
        <v>5</v>
      </c>
      <c r="B32" s="59"/>
      <c r="C32" s="35"/>
      <c r="D32" s="7" t="s">
        <v>34</v>
      </c>
      <c r="E32" s="1">
        <v>24</v>
      </c>
      <c r="F32" s="17">
        <v>1250</v>
      </c>
      <c r="G32" s="17">
        <v>30000</v>
      </c>
      <c r="H32" s="80"/>
      <c r="K32" s="8"/>
      <c r="L32" s="8"/>
      <c r="M32" s="8"/>
    </row>
    <row r="33" spans="1:13">
      <c r="A33" s="1">
        <v>6</v>
      </c>
      <c r="B33" s="59"/>
      <c r="C33" s="35"/>
      <c r="D33" s="7" t="s">
        <v>35</v>
      </c>
      <c r="E33" s="1">
        <v>24</v>
      </c>
      <c r="F33" s="17">
        <v>666</v>
      </c>
      <c r="G33" s="17">
        <v>16000</v>
      </c>
      <c r="H33" s="80"/>
      <c r="K33" s="8"/>
      <c r="L33" s="8"/>
      <c r="M33" s="8"/>
    </row>
    <row r="34" spans="1:13">
      <c r="A34" s="1">
        <v>7</v>
      </c>
      <c r="B34" s="59"/>
      <c r="C34" s="36"/>
      <c r="D34" s="7" t="s">
        <v>36</v>
      </c>
      <c r="E34" s="1">
        <v>30</v>
      </c>
      <c r="F34" s="17">
        <v>500</v>
      </c>
      <c r="G34" s="17">
        <f t="shared" ref="G34" si="1">F34*E34</f>
        <v>15000</v>
      </c>
      <c r="H34" s="80"/>
      <c r="K34" s="8"/>
      <c r="L34" s="8"/>
      <c r="M34" s="8"/>
    </row>
    <row r="35" spans="1:13">
      <c r="A35" s="1">
        <v>8</v>
      </c>
      <c r="B35" s="59"/>
      <c r="C35" s="52" t="s">
        <v>37</v>
      </c>
      <c r="D35" s="53"/>
      <c r="E35" s="1">
        <v>10</v>
      </c>
      <c r="F35" s="17">
        <v>20000</v>
      </c>
      <c r="G35" s="17">
        <f>F35*E35</f>
        <v>200000</v>
      </c>
      <c r="H35" s="80"/>
    </row>
    <row r="36" spans="1:13">
      <c r="A36" s="1">
        <v>9</v>
      </c>
      <c r="B36" s="59"/>
      <c r="C36" s="44" t="s">
        <v>38</v>
      </c>
      <c r="D36" s="45"/>
      <c r="E36" s="1">
        <v>20</v>
      </c>
      <c r="F36" s="17">
        <v>8000</v>
      </c>
      <c r="G36" s="17">
        <f>F36*E36</f>
        <v>160000</v>
      </c>
      <c r="H36" s="80"/>
    </row>
    <row r="37" spans="1:13">
      <c r="A37" s="1">
        <v>10</v>
      </c>
      <c r="B37" s="60"/>
      <c r="C37" s="89" t="s">
        <v>39</v>
      </c>
      <c r="D37" s="90"/>
      <c r="E37" s="38">
        <v>25</v>
      </c>
      <c r="F37" s="17">
        <v>2000</v>
      </c>
      <c r="G37" s="17">
        <f>E37*F37</f>
        <v>50000</v>
      </c>
      <c r="H37" s="80"/>
    </row>
    <row r="38" spans="1:13">
      <c r="A38" s="1">
        <v>11</v>
      </c>
      <c r="B38" s="91">
        <v>44870</v>
      </c>
      <c r="C38" s="34" t="s">
        <v>32</v>
      </c>
      <c r="D38" s="7" t="s">
        <v>40</v>
      </c>
      <c r="E38" s="2">
        <v>30</v>
      </c>
      <c r="F38" s="33">
        <f>G38/E38</f>
        <v>1866.6666666666667</v>
      </c>
      <c r="G38" s="33">
        <v>56000</v>
      </c>
      <c r="H38" s="80"/>
    </row>
    <row r="39" spans="1:13">
      <c r="A39" s="1">
        <v>12</v>
      </c>
      <c r="B39" s="92"/>
      <c r="C39" s="52" t="s">
        <v>41</v>
      </c>
      <c r="D39" s="53"/>
      <c r="E39" s="1">
        <v>2</v>
      </c>
      <c r="F39" s="17">
        <v>70000</v>
      </c>
      <c r="G39" s="17">
        <f>F39*E39</f>
        <v>140000</v>
      </c>
      <c r="H39" s="80"/>
      <c r="K39" s="8"/>
      <c r="L39" s="8"/>
      <c r="M39" s="8"/>
    </row>
    <row r="40" spans="1:13">
      <c r="A40" s="1">
        <v>13</v>
      </c>
      <c r="B40" s="92"/>
      <c r="C40" s="44" t="s">
        <v>42</v>
      </c>
      <c r="D40" s="45"/>
      <c r="E40" s="1">
        <v>20</v>
      </c>
      <c r="F40" s="17">
        <f>G40/E40</f>
        <v>8000</v>
      </c>
      <c r="G40" s="17">
        <v>160000</v>
      </c>
      <c r="H40" s="80"/>
    </row>
    <row r="41" spans="1:13">
      <c r="A41" s="1">
        <v>14</v>
      </c>
      <c r="B41" s="92"/>
      <c r="C41" s="52" t="s">
        <v>43</v>
      </c>
      <c r="D41" s="53"/>
      <c r="E41" s="1">
        <v>5</v>
      </c>
      <c r="F41" s="17">
        <v>20000</v>
      </c>
      <c r="G41" s="17">
        <f t="shared" ref="G41:G47" si="2">F41*E41</f>
        <v>100000</v>
      </c>
      <c r="H41" s="80"/>
    </row>
    <row r="42" spans="1:13">
      <c r="A42" s="1">
        <v>15</v>
      </c>
      <c r="B42" s="92"/>
      <c r="C42" s="44" t="s">
        <v>44</v>
      </c>
      <c r="D42" s="45"/>
      <c r="E42" s="1">
        <v>10</v>
      </c>
      <c r="F42" s="17">
        <v>5000</v>
      </c>
      <c r="G42" s="17">
        <f t="shared" si="2"/>
        <v>50000</v>
      </c>
      <c r="H42" s="80"/>
    </row>
    <row r="43" spans="1:13">
      <c r="A43" s="1">
        <v>16</v>
      </c>
      <c r="B43" s="92"/>
      <c r="C43" s="44" t="s">
        <v>45</v>
      </c>
      <c r="D43" s="45"/>
      <c r="E43" s="1">
        <v>10</v>
      </c>
      <c r="F43" s="17">
        <v>10000</v>
      </c>
      <c r="G43" s="17">
        <f t="shared" si="2"/>
        <v>100000</v>
      </c>
      <c r="H43" s="80"/>
      <c r="K43" s="8"/>
      <c r="L43" s="8"/>
      <c r="M43" s="8"/>
    </row>
    <row r="44" spans="1:13">
      <c r="A44" s="1">
        <v>17</v>
      </c>
      <c r="B44" s="92"/>
      <c r="C44" s="52" t="s">
        <v>46</v>
      </c>
      <c r="D44" s="53"/>
      <c r="E44" s="1">
        <v>5</v>
      </c>
      <c r="F44" s="17">
        <v>15000</v>
      </c>
      <c r="G44" s="17">
        <f t="shared" si="2"/>
        <v>75000</v>
      </c>
      <c r="H44" s="80"/>
      <c r="K44" s="8"/>
      <c r="L44" s="8"/>
      <c r="M44" s="8"/>
    </row>
    <row r="45" spans="1:13">
      <c r="A45" s="1">
        <v>18</v>
      </c>
      <c r="B45" s="92"/>
      <c r="C45" s="52" t="s">
        <v>47</v>
      </c>
      <c r="D45" s="53"/>
      <c r="E45" s="1">
        <v>6</v>
      </c>
      <c r="F45" s="17">
        <v>10000</v>
      </c>
      <c r="G45" s="17">
        <f t="shared" si="2"/>
        <v>60000</v>
      </c>
      <c r="H45" s="80"/>
      <c r="K45" s="8"/>
      <c r="L45" s="8"/>
      <c r="M45" s="8"/>
    </row>
    <row r="46" spans="1:13">
      <c r="A46" s="1">
        <v>19</v>
      </c>
      <c r="B46" s="92"/>
      <c r="C46" s="52" t="s">
        <v>48</v>
      </c>
      <c r="D46" s="53"/>
      <c r="E46" s="1">
        <v>20</v>
      </c>
      <c r="F46" s="17">
        <v>20000</v>
      </c>
      <c r="G46" s="17">
        <f t="shared" si="2"/>
        <v>400000</v>
      </c>
      <c r="H46" s="80"/>
      <c r="K46" s="8"/>
      <c r="L46" s="8"/>
      <c r="M46" s="8"/>
    </row>
    <row r="47" spans="1:13">
      <c r="A47" s="1">
        <v>20</v>
      </c>
      <c r="B47" s="92"/>
      <c r="C47" s="52" t="s">
        <v>49</v>
      </c>
      <c r="D47" s="53"/>
      <c r="E47" s="1">
        <v>13</v>
      </c>
      <c r="F47" s="17">
        <v>13000</v>
      </c>
      <c r="G47" s="17">
        <f t="shared" si="2"/>
        <v>169000</v>
      </c>
      <c r="H47" s="80"/>
      <c r="K47" s="8"/>
      <c r="L47" s="8"/>
      <c r="M47" s="8"/>
    </row>
    <row r="48" spans="1:13">
      <c r="A48" s="1">
        <v>21</v>
      </c>
      <c r="B48" s="92"/>
      <c r="C48" s="44" t="s">
        <v>50</v>
      </c>
      <c r="D48" s="45"/>
      <c r="E48" s="1">
        <v>10</v>
      </c>
      <c r="F48" s="17">
        <v>9000</v>
      </c>
      <c r="G48" s="17">
        <f>E48*F48</f>
        <v>90000</v>
      </c>
      <c r="H48" s="80"/>
      <c r="K48" s="8"/>
      <c r="L48" s="8"/>
      <c r="M48" s="8"/>
    </row>
    <row r="49" spans="1:13">
      <c r="A49" s="1">
        <v>22</v>
      </c>
      <c r="B49" s="92"/>
      <c r="C49" s="85" t="s">
        <v>39</v>
      </c>
      <c r="D49" s="86"/>
      <c r="E49" s="37">
        <v>20</v>
      </c>
      <c r="F49" s="23">
        <f>G49/E49</f>
        <v>2500</v>
      </c>
      <c r="G49" s="23">
        <v>50000</v>
      </c>
      <c r="H49" s="80"/>
      <c r="K49" s="8"/>
      <c r="L49" s="8"/>
      <c r="M49" s="8"/>
    </row>
    <row r="50" spans="1:13">
      <c r="A50" s="1">
        <v>23</v>
      </c>
      <c r="B50" s="92"/>
      <c r="C50" s="87"/>
      <c r="D50" s="88"/>
      <c r="E50" s="37">
        <v>10</v>
      </c>
      <c r="F50" s="23">
        <f>G50/E50</f>
        <v>1500</v>
      </c>
      <c r="G50" s="23">
        <v>15000</v>
      </c>
      <c r="H50" s="80"/>
      <c r="K50" s="8"/>
      <c r="L50" s="8"/>
      <c r="M50" s="8"/>
    </row>
    <row r="51" spans="1:13">
      <c r="A51" s="1">
        <v>24</v>
      </c>
      <c r="B51" s="93"/>
      <c r="C51" s="44" t="s">
        <v>51</v>
      </c>
      <c r="D51" s="45"/>
      <c r="E51" s="1" t="s">
        <v>52</v>
      </c>
      <c r="F51" s="25" t="s">
        <v>52</v>
      </c>
      <c r="G51" s="17">
        <v>43000</v>
      </c>
      <c r="H51" s="81"/>
      <c r="L51" s="6"/>
      <c r="M51" s="8"/>
    </row>
    <row r="52" spans="1:13">
      <c r="A52" s="67" t="s">
        <v>26</v>
      </c>
      <c r="B52" s="67"/>
      <c r="C52" s="67"/>
      <c r="D52" s="67"/>
      <c r="E52" s="67"/>
      <c r="F52" s="67"/>
      <c r="G52" s="67"/>
      <c r="H52" s="11">
        <f>SUM(E28:E36)+SUM(E38:E48)</f>
        <v>369</v>
      </c>
      <c r="K52" s="8"/>
      <c r="L52" s="8"/>
      <c r="M52" s="6"/>
    </row>
    <row r="53" spans="1:13">
      <c r="A53" s="49" t="s">
        <v>53</v>
      </c>
      <c r="B53" s="50"/>
      <c r="C53" s="50"/>
      <c r="D53" s="50"/>
      <c r="E53" s="50"/>
      <c r="F53" s="50"/>
      <c r="G53" s="50"/>
      <c r="H53" s="51"/>
      <c r="K53" s="8"/>
      <c r="L53" s="8"/>
      <c r="M53" s="6"/>
    </row>
    <row r="54" spans="1:13" s="4" customFormat="1">
      <c r="A54" s="11" t="s">
        <v>2</v>
      </c>
      <c r="B54" s="39" t="s">
        <v>3</v>
      </c>
      <c r="C54" s="16" t="s">
        <v>11</v>
      </c>
      <c r="D54" s="9" t="s">
        <v>28</v>
      </c>
      <c r="E54" s="13" t="s">
        <v>12</v>
      </c>
      <c r="F54" s="28" t="s">
        <v>13</v>
      </c>
      <c r="G54" s="27" t="s">
        <v>5</v>
      </c>
      <c r="H54" s="28" t="s">
        <v>6</v>
      </c>
      <c r="M54" s="6"/>
    </row>
    <row r="55" spans="1:13">
      <c r="A55" s="1">
        <v>1</v>
      </c>
      <c r="B55" s="58">
        <v>44865</v>
      </c>
      <c r="C55" s="47" t="s">
        <v>54</v>
      </c>
      <c r="D55" s="47"/>
      <c r="E55" s="1">
        <v>20</v>
      </c>
      <c r="F55" s="17">
        <v>13500</v>
      </c>
      <c r="G55" s="17">
        <f>F55*E55</f>
        <v>270000</v>
      </c>
      <c r="H55" s="68">
        <f>SUM(G55:G64)</f>
        <v>1410000</v>
      </c>
      <c r="L55" s="6"/>
      <c r="M55" s="8"/>
    </row>
    <row r="56" spans="1:13">
      <c r="A56" s="1">
        <v>2</v>
      </c>
      <c r="B56" s="59"/>
      <c r="C56" s="94" t="s">
        <v>55</v>
      </c>
      <c r="D56" s="7" t="s">
        <v>56</v>
      </c>
      <c r="E56" s="1">
        <v>3</v>
      </c>
      <c r="F56" s="17">
        <v>30000</v>
      </c>
      <c r="G56" s="17">
        <f t="shared" ref="G56:G59" si="3">F56*E56</f>
        <v>90000</v>
      </c>
      <c r="H56" s="69"/>
      <c r="L56" s="18"/>
      <c r="M56" s="8"/>
    </row>
    <row r="57" spans="1:13">
      <c r="A57" s="1">
        <v>3</v>
      </c>
      <c r="B57" s="59"/>
      <c r="C57" s="94"/>
      <c r="D57" s="7" t="s">
        <v>57</v>
      </c>
      <c r="E57" s="1">
        <v>1</v>
      </c>
      <c r="F57" s="17">
        <v>75000</v>
      </c>
      <c r="G57" s="17">
        <f t="shared" si="3"/>
        <v>75000</v>
      </c>
      <c r="H57" s="69"/>
      <c r="L57" s="18"/>
      <c r="M57" s="8"/>
    </row>
    <row r="58" spans="1:13">
      <c r="A58" s="1">
        <v>4</v>
      </c>
      <c r="B58" s="59"/>
      <c r="C58" s="94"/>
      <c r="D58" s="7" t="s">
        <v>58</v>
      </c>
      <c r="E58" s="1">
        <v>1</v>
      </c>
      <c r="F58" s="17">
        <v>50000</v>
      </c>
      <c r="G58" s="17">
        <f t="shared" si="3"/>
        <v>50000</v>
      </c>
      <c r="H58" s="69"/>
      <c r="L58" s="18"/>
      <c r="M58" s="8"/>
    </row>
    <row r="59" spans="1:13">
      <c r="A59" s="1">
        <v>5</v>
      </c>
      <c r="B59" s="59"/>
      <c r="C59" s="94"/>
      <c r="D59" s="7" t="s">
        <v>59</v>
      </c>
      <c r="E59" s="1">
        <v>1</v>
      </c>
      <c r="F59" s="17">
        <v>50000</v>
      </c>
      <c r="G59" s="17">
        <f t="shared" si="3"/>
        <v>50000</v>
      </c>
      <c r="H59" s="69"/>
      <c r="L59" s="18"/>
      <c r="M59" s="8"/>
    </row>
    <row r="60" spans="1:13">
      <c r="A60" s="1">
        <v>6</v>
      </c>
      <c r="B60" s="59"/>
      <c r="C60" s="94"/>
      <c r="D60" s="7" t="s">
        <v>60</v>
      </c>
      <c r="E60" s="1">
        <v>8</v>
      </c>
      <c r="F60" s="17">
        <f>G60/E60</f>
        <v>62500</v>
      </c>
      <c r="G60" s="17">
        <v>500000</v>
      </c>
      <c r="H60" s="69"/>
      <c r="L60" s="18"/>
      <c r="M60" s="8"/>
    </row>
    <row r="61" spans="1:13">
      <c r="A61" s="1">
        <v>7</v>
      </c>
      <c r="B61" s="59"/>
      <c r="C61" s="47" t="s">
        <v>61</v>
      </c>
      <c r="D61" s="47"/>
      <c r="E61" s="1">
        <v>3000</v>
      </c>
      <c r="F61" s="17">
        <f>G61/E61</f>
        <v>75</v>
      </c>
      <c r="G61" s="17">
        <v>225000</v>
      </c>
      <c r="H61" s="69"/>
      <c r="L61" s="18"/>
      <c r="M61" s="6"/>
    </row>
    <row r="62" spans="1:13">
      <c r="A62" s="1">
        <v>8</v>
      </c>
      <c r="B62" s="60"/>
      <c r="C62" s="94" t="s">
        <v>62</v>
      </c>
      <c r="D62" s="94"/>
      <c r="E62" s="1">
        <v>5</v>
      </c>
      <c r="F62" s="17">
        <v>10000</v>
      </c>
      <c r="G62" s="17">
        <f>E62*F62</f>
        <v>50000</v>
      </c>
      <c r="H62" s="69"/>
      <c r="L62" s="18"/>
      <c r="M62" s="6"/>
    </row>
    <row r="63" spans="1:13">
      <c r="A63" s="1">
        <v>9</v>
      </c>
      <c r="B63" s="42">
        <v>44869</v>
      </c>
      <c r="C63" s="94"/>
      <c r="D63" s="94"/>
      <c r="E63" s="1">
        <f>G63/F63</f>
        <v>5</v>
      </c>
      <c r="F63" s="17">
        <v>10000</v>
      </c>
      <c r="G63" s="17">
        <v>50000</v>
      </c>
      <c r="H63" s="69"/>
      <c r="L63" s="18"/>
      <c r="M63" s="6"/>
    </row>
    <row r="64" spans="1:13">
      <c r="A64" s="1">
        <v>10</v>
      </c>
      <c r="B64" s="42">
        <v>44870</v>
      </c>
      <c r="C64" s="83" t="s">
        <v>63</v>
      </c>
      <c r="D64" s="84"/>
      <c r="E64" s="2">
        <v>20</v>
      </c>
      <c r="F64" s="33">
        <f>G64/E64</f>
        <v>2500</v>
      </c>
      <c r="G64" s="33">
        <v>50000</v>
      </c>
      <c r="H64" s="70"/>
      <c r="L64" s="18"/>
      <c r="M64" s="18"/>
    </row>
    <row r="65" spans="1:13">
      <c r="A65" s="49" t="s">
        <v>64</v>
      </c>
      <c r="B65" s="50"/>
      <c r="C65" s="50"/>
      <c r="D65" s="50"/>
      <c r="E65" s="50"/>
      <c r="F65" s="50"/>
      <c r="G65" s="50"/>
      <c r="H65" s="51"/>
      <c r="L65" s="18"/>
      <c r="M65" s="18"/>
    </row>
    <row r="66" spans="1:13">
      <c r="A66" s="13" t="s">
        <v>2</v>
      </c>
      <c r="B66" s="39" t="s">
        <v>3</v>
      </c>
      <c r="C66" s="16" t="s">
        <v>11</v>
      </c>
      <c r="D66" s="9" t="s">
        <v>28</v>
      </c>
      <c r="E66" s="13" t="s">
        <v>12</v>
      </c>
      <c r="F66" s="13" t="s">
        <v>13</v>
      </c>
      <c r="G66" s="22" t="s">
        <v>5</v>
      </c>
      <c r="H66" s="13" t="s">
        <v>6</v>
      </c>
      <c r="K66" s="8"/>
      <c r="L66" s="8"/>
      <c r="M66" s="8"/>
    </row>
    <row r="67" spans="1:13">
      <c r="A67" s="1">
        <v>1</v>
      </c>
      <c r="B67" s="42">
        <v>44869</v>
      </c>
      <c r="C67" s="47" t="s">
        <v>65</v>
      </c>
      <c r="D67" s="47"/>
      <c r="E67" s="1" t="s">
        <v>52</v>
      </c>
      <c r="F67" s="25" t="s">
        <v>52</v>
      </c>
      <c r="G67" s="17">
        <v>50000</v>
      </c>
      <c r="H67" s="54">
        <f>SUM(G67:G69)</f>
        <v>1800000</v>
      </c>
      <c r="K67" s="8"/>
      <c r="L67" s="8"/>
      <c r="M67" s="8"/>
    </row>
    <row r="68" spans="1:13">
      <c r="A68" s="1">
        <v>2</v>
      </c>
      <c r="B68" s="82">
        <v>44870</v>
      </c>
      <c r="C68" s="47" t="s">
        <v>66</v>
      </c>
      <c r="D68" s="47"/>
      <c r="E68" s="1">
        <v>100</v>
      </c>
      <c r="F68" s="17">
        <f>G68/E68</f>
        <v>14500</v>
      </c>
      <c r="G68" s="17">
        <v>1450000</v>
      </c>
      <c r="H68" s="54"/>
      <c r="K68" s="8"/>
      <c r="L68" s="8"/>
      <c r="M68" s="8"/>
    </row>
    <row r="69" spans="1:13">
      <c r="A69" s="1">
        <v>3</v>
      </c>
      <c r="B69" s="82"/>
      <c r="C69" s="47" t="s">
        <v>67</v>
      </c>
      <c r="D69" s="47"/>
      <c r="E69" s="1" t="s">
        <v>52</v>
      </c>
      <c r="F69" s="25" t="s">
        <v>52</v>
      </c>
      <c r="G69" s="17">
        <v>300000</v>
      </c>
      <c r="H69" s="54"/>
      <c r="K69" s="8"/>
      <c r="L69" s="8"/>
      <c r="M69" s="8"/>
    </row>
    <row r="70" spans="1:13">
      <c r="A70" s="49" t="s">
        <v>68</v>
      </c>
      <c r="B70" s="50"/>
      <c r="C70" s="50"/>
      <c r="D70" s="50"/>
      <c r="E70" s="50"/>
      <c r="F70" s="50"/>
      <c r="G70" s="50"/>
      <c r="H70" s="51"/>
      <c r="K70" s="8"/>
      <c r="L70" s="8"/>
      <c r="M70" s="8"/>
    </row>
    <row r="71" spans="1:13">
      <c r="A71" s="13" t="s">
        <v>2</v>
      </c>
      <c r="B71" s="39" t="s">
        <v>3</v>
      </c>
      <c r="C71" s="24" t="s">
        <v>11</v>
      </c>
      <c r="D71" s="9" t="s">
        <v>28</v>
      </c>
      <c r="E71" s="13" t="s">
        <v>12</v>
      </c>
      <c r="F71" s="13" t="s">
        <v>13</v>
      </c>
      <c r="G71" s="22" t="s">
        <v>5</v>
      </c>
      <c r="H71" s="13" t="s">
        <v>6</v>
      </c>
    </row>
    <row r="72" spans="1:13" ht="16.5" customHeight="1">
      <c r="A72" s="1">
        <v>1</v>
      </c>
      <c r="B72" s="42">
        <v>44859</v>
      </c>
      <c r="C72" s="95" t="s">
        <v>69</v>
      </c>
      <c r="D72" s="95"/>
      <c r="E72" s="1">
        <v>11</v>
      </c>
      <c r="F72" s="17">
        <v>1000</v>
      </c>
      <c r="G72" s="17">
        <f>F72*E72</f>
        <v>11000</v>
      </c>
      <c r="H72" s="54">
        <f>SUM(G72:G79)</f>
        <v>103000</v>
      </c>
    </row>
    <row r="73" spans="1:13" ht="16.5" customHeight="1">
      <c r="A73" s="1">
        <v>2</v>
      </c>
      <c r="B73" s="42">
        <v>44861</v>
      </c>
      <c r="C73" s="95"/>
      <c r="D73" s="95"/>
      <c r="E73" s="1">
        <v>11</v>
      </c>
      <c r="F73" s="17">
        <v>1000</v>
      </c>
      <c r="G73" s="17">
        <f>F73*E73</f>
        <v>11000</v>
      </c>
      <c r="H73" s="54"/>
    </row>
    <row r="74" spans="1:13">
      <c r="A74" s="1">
        <v>3</v>
      </c>
      <c r="B74" s="82">
        <v>44869</v>
      </c>
      <c r="C74" s="48" t="s">
        <v>70</v>
      </c>
      <c r="D74" s="48"/>
      <c r="E74" s="1">
        <v>5</v>
      </c>
      <c r="F74" s="17">
        <v>5000</v>
      </c>
      <c r="G74" s="17">
        <f t="shared" ref="G74" si="4">F74*E74</f>
        <v>25000</v>
      </c>
      <c r="H74" s="54"/>
      <c r="K74" s="8"/>
      <c r="L74" s="8"/>
      <c r="M74" s="8"/>
    </row>
    <row r="75" spans="1:13">
      <c r="A75" s="1">
        <v>4</v>
      </c>
      <c r="B75" s="82"/>
      <c r="C75" s="48" t="s">
        <v>71</v>
      </c>
      <c r="D75" s="48"/>
      <c r="E75" s="1">
        <v>5</v>
      </c>
      <c r="F75" s="17">
        <v>4000</v>
      </c>
      <c r="G75" s="17">
        <f>F75*E75</f>
        <v>20000</v>
      </c>
      <c r="H75" s="54"/>
    </row>
    <row r="76" spans="1:13">
      <c r="A76" s="1">
        <v>5</v>
      </c>
      <c r="B76" s="82"/>
      <c r="C76" s="48" t="s">
        <v>72</v>
      </c>
      <c r="D76" s="48"/>
      <c r="E76" s="1">
        <v>1</v>
      </c>
      <c r="F76" s="17">
        <v>6000</v>
      </c>
      <c r="G76" s="17">
        <f>F76*E76</f>
        <v>6000</v>
      </c>
      <c r="H76" s="54"/>
      <c r="K76" s="8"/>
      <c r="L76" s="8"/>
      <c r="M76" s="8"/>
    </row>
    <row r="77" spans="1:13">
      <c r="A77" s="1">
        <v>6</v>
      </c>
      <c r="B77" s="82"/>
      <c r="C77" s="48" t="s">
        <v>73</v>
      </c>
      <c r="D77" s="48"/>
      <c r="E77" s="1">
        <v>1</v>
      </c>
      <c r="F77" s="17">
        <v>4000</v>
      </c>
      <c r="G77" s="17">
        <f>F77*E77</f>
        <v>4000</v>
      </c>
      <c r="H77" s="54"/>
    </row>
    <row r="78" spans="1:13">
      <c r="A78" s="1">
        <v>7</v>
      </c>
      <c r="B78" s="58">
        <v>44870</v>
      </c>
      <c r="C78" s="48" t="s">
        <v>74</v>
      </c>
      <c r="D78" s="48"/>
      <c r="E78" s="1">
        <v>1</v>
      </c>
      <c r="F78" s="17">
        <v>17000</v>
      </c>
      <c r="G78" s="17">
        <f>F78*E78</f>
        <v>17000</v>
      </c>
      <c r="H78" s="54"/>
    </row>
    <row r="79" spans="1:13">
      <c r="A79" s="1">
        <v>8</v>
      </c>
      <c r="B79" s="60"/>
      <c r="C79" s="48" t="s">
        <v>75</v>
      </c>
      <c r="D79" s="48"/>
      <c r="E79" s="1">
        <v>1</v>
      </c>
      <c r="F79" s="17">
        <v>9000</v>
      </c>
      <c r="G79" s="17">
        <f>F79*E79</f>
        <v>9000</v>
      </c>
      <c r="H79" s="54"/>
    </row>
    <row r="80" spans="1:13">
      <c r="A80" s="46" t="s">
        <v>76</v>
      </c>
      <c r="B80" s="46"/>
      <c r="C80" s="46"/>
      <c r="D80" s="46"/>
      <c r="E80" s="46"/>
      <c r="F80" s="46"/>
      <c r="G80" s="46"/>
      <c r="H80" s="46"/>
    </row>
    <row r="81" spans="1:13">
      <c r="A81" s="13" t="s">
        <v>2</v>
      </c>
      <c r="B81" s="39" t="s">
        <v>3</v>
      </c>
      <c r="C81" s="24" t="s">
        <v>11</v>
      </c>
      <c r="D81" s="9" t="s">
        <v>28</v>
      </c>
      <c r="E81" s="13" t="s">
        <v>12</v>
      </c>
      <c r="F81" s="28" t="s">
        <v>13</v>
      </c>
      <c r="G81" s="27" t="s">
        <v>5</v>
      </c>
      <c r="H81" s="28" t="s">
        <v>6</v>
      </c>
      <c r="K81" s="8"/>
      <c r="L81" s="8"/>
      <c r="M81" s="8"/>
    </row>
    <row r="82" spans="1:13">
      <c r="A82" s="2">
        <v>1</v>
      </c>
      <c r="B82" s="40">
        <v>44869</v>
      </c>
      <c r="C82" s="47" t="s">
        <v>77</v>
      </c>
      <c r="D82" s="47"/>
      <c r="E82" s="1">
        <v>1</v>
      </c>
      <c r="F82" s="17">
        <f>G82</f>
        <v>1500000</v>
      </c>
      <c r="G82" s="17">
        <v>1500000</v>
      </c>
      <c r="H82" s="54">
        <f>SUM(G82:G84)</f>
        <v>1925000</v>
      </c>
      <c r="K82" s="8"/>
      <c r="L82" s="8"/>
      <c r="M82" s="8"/>
    </row>
    <row r="83" spans="1:13">
      <c r="A83" s="1">
        <v>2</v>
      </c>
      <c r="B83" s="42">
        <v>44870</v>
      </c>
      <c r="C83" s="47" t="s">
        <v>78</v>
      </c>
      <c r="D83" s="47"/>
      <c r="E83" s="1">
        <v>5</v>
      </c>
      <c r="F83" s="17">
        <v>75000</v>
      </c>
      <c r="G83" s="17">
        <f>E83*F83</f>
        <v>375000</v>
      </c>
      <c r="H83" s="54"/>
    </row>
    <row r="84" spans="1:13">
      <c r="A84" s="2">
        <v>3</v>
      </c>
      <c r="B84" s="40">
        <v>44871</v>
      </c>
      <c r="C84" s="47" t="s">
        <v>79</v>
      </c>
      <c r="D84" s="47"/>
      <c r="E84" s="1">
        <v>1</v>
      </c>
      <c r="F84" s="17">
        <v>50000</v>
      </c>
      <c r="G84" s="17">
        <f>E84*F84</f>
        <v>50000</v>
      </c>
      <c r="H84" s="54"/>
      <c r="K84" s="8"/>
      <c r="L84" s="8"/>
      <c r="M84" s="8"/>
    </row>
    <row r="85" spans="1:13">
      <c r="C85" s="30"/>
      <c r="D85" s="30"/>
      <c r="H85" s="31"/>
    </row>
    <row r="86" spans="1:13">
      <c r="A86" s="66" t="s">
        <v>80</v>
      </c>
      <c r="B86" s="66"/>
      <c r="C86" s="66"/>
      <c r="D86" s="5"/>
    </row>
    <row r="87" spans="1:13">
      <c r="A87" s="11" t="s">
        <v>2</v>
      </c>
      <c r="B87" s="77" t="s">
        <v>4</v>
      </c>
      <c r="C87" s="77"/>
      <c r="D87" s="77"/>
      <c r="E87" s="72" t="s">
        <v>6</v>
      </c>
      <c r="F87" s="72"/>
      <c r="G87" s="72"/>
      <c r="H87" s="72"/>
      <c r="I87" s="3"/>
      <c r="J87" s="3"/>
      <c r="L87" s="8"/>
      <c r="M87" s="8"/>
    </row>
    <row r="88" spans="1:13">
      <c r="A88" s="2">
        <v>1</v>
      </c>
      <c r="B88" s="78" t="s">
        <v>81</v>
      </c>
      <c r="C88" s="78"/>
      <c r="D88" s="78"/>
      <c r="E88" s="73">
        <f>H4</f>
        <v>13000000</v>
      </c>
      <c r="F88" s="73"/>
      <c r="G88" s="73"/>
      <c r="H88" s="73"/>
      <c r="J88" s="3"/>
      <c r="M88" s="8"/>
    </row>
    <row r="89" spans="1:13">
      <c r="A89" s="2">
        <v>2</v>
      </c>
      <c r="B89" s="78" t="s">
        <v>82</v>
      </c>
      <c r="C89" s="78"/>
      <c r="D89" s="78"/>
      <c r="E89" s="73">
        <f>H13+H28+H55+H72+H82+H67</f>
        <v>14062000</v>
      </c>
      <c r="F89" s="73"/>
      <c r="G89" s="73"/>
      <c r="H89" s="73"/>
      <c r="J89" s="3"/>
      <c r="M89" s="8"/>
    </row>
    <row r="90" spans="1:13">
      <c r="A90" s="2">
        <v>3</v>
      </c>
      <c r="B90" s="78" t="s">
        <v>83</v>
      </c>
      <c r="C90" s="78"/>
      <c r="D90" s="78"/>
      <c r="E90" s="74">
        <f>E88-E89</f>
        <v>-1062000</v>
      </c>
      <c r="F90" s="74"/>
      <c r="G90" s="74"/>
      <c r="H90" s="74"/>
      <c r="J90" s="3"/>
      <c r="M90" s="8"/>
    </row>
  </sheetData>
  <sortState xmlns:xlrd2="http://schemas.microsoft.com/office/spreadsheetml/2017/richdata2" ref="H28:H48">
    <sortCondition descending="1" ref="H28:H48"/>
  </sortState>
  <mergeCells count="88">
    <mergeCell ref="H28:H51"/>
    <mergeCell ref="B74:B77"/>
    <mergeCell ref="B30:B37"/>
    <mergeCell ref="C67:D67"/>
    <mergeCell ref="H67:H69"/>
    <mergeCell ref="C64:D64"/>
    <mergeCell ref="B68:B69"/>
    <mergeCell ref="C49:D50"/>
    <mergeCell ref="C37:D37"/>
    <mergeCell ref="B38:B51"/>
    <mergeCell ref="B55:B62"/>
    <mergeCell ref="C61:D61"/>
    <mergeCell ref="C62:D63"/>
    <mergeCell ref="B28:B29"/>
    <mergeCell ref="C72:D73"/>
    <mergeCell ref="C56:C60"/>
    <mergeCell ref="B87:D87"/>
    <mergeCell ref="B88:D88"/>
    <mergeCell ref="B89:D89"/>
    <mergeCell ref="B90:D90"/>
    <mergeCell ref="B78:B79"/>
    <mergeCell ref="E87:H87"/>
    <mergeCell ref="E88:H88"/>
    <mergeCell ref="E89:H89"/>
    <mergeCell ref="E90:H90"/>
    <mergeCell ref="A4:A6"/>
    <mergeCell ref="H4:H6"/>
    <mergeCell ref="C18:D18"/>
    <mergeCell ref="C21:D21"/>
    <mergeCell ref="C19:D19"/>
    <mergeCell ref="C24:D24"/>
    <mergeCell ref="C22:D22"/>
    <mergeCell ref="C20:D20"/>
    <mergeCell ref="C23:D23"/>
    <mergeCell ref="A10:H10"/>
    <mergeCell ref="A11:H11"/>
    <mergeCell ref="A26:H26"/>
    <mergeCell ref="H82:H84"/>
    <mergeCell ref="H55:H64"/>
    <mergeCell ref="H72:H79"/>
    <mergeCell ref="A65:H65"/>
    <mergeCell ref="C68:D68"/>
    <mergeCell ref="C69:D69"/>
    <mergeCell ref="A70:H70"/>
    <mergeCell ref="C74:D74"/>
    <mergeCell ref="C3:F3"/>
    <mergeCell ref="A2:C2"/>
    <mergeCell ref="C4:F6"/>
    <mergeCell ref="A86:C86"/>
    <mergeCell ref="A52:G52"/>
    <mergeCell ref="A9:C9"/>
    <mergeCell ref="C16:D16"/>
    <mergeCell ref="H13:H24"/>
    <mergeCell ref="A25:G25"/>
    <mergeCell ref="C12:D12"/>
    <mergeCell ref="C13:D13"/>
    <mergeCell ref="C14:D14"/>
    <mergeCell ref="C15:D15"/>
    <mergeCell ref="C17:D17"/>
    <mergeCell ref="B13:B24"/>
    <mergeCell ref="C28:D28"/>
    <mergeCell ref="C30:D30"/>
    <mergeCell ref="C41:D41"/>
    <mergeCell ref="C44:D44"/>
    <mergeCell ref="C29:D29"/>
    <mergeCell ref="C39:D39"/>
    <mergeCell ref="C47:D47"/>
    <mergeCell ref="C46:D46"/>
    <mergeCell ref="C35:D35"/>
    <mergeCell ref="C42:D42"/>
    <mergeCell ref="C36:D36"/>
    <mergeCell ref="C40:D40"/>
    <mergeCell ref="A1:H1"/>
    <mergeCell ref="C48:D48"/>
    <mergeCell ref="C43:D43"/>
    <mergeCell ref="A80:H80"/>
    <mergeCell ref="C84:D84"/>
    <mergeCell ref="C83:D83"/>
    <mergeCell ref="C82:D82"/>
    <mergeCell ref="C76:D76"/>
    <mergeCell ref="C75:D75"/>
    <mergeCell ref="C78:D78"/>
    <mergeCell ref="C79:D79"/>
    <mergeCell ref="C77:D77"/>
    <mergeCell ref="C51:D51"/>
    <mergeCell ref="A53:H53"/>
    <mergeCell ref="C55:D55"/>
    <mergeCell ref="C45:D4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 xml:space="preserve">&amp;C&amp;"Times New Roman,Reguler"&amp;16        
&amp;"-,Reguler"&amp;11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yusril</dc:creator>
  <cp:keywords/>
  <dc:description/>
  <cp:lastModifiedBy>Muhammad Yusril Romadhoni</cp:lastModifiedBy>
  <cp:revision/>
  <dcterms:created xsi:type="dcterms:W3CDTF">2022-10-15T04:42:47Z</dcterms:created>
  <dcterms:modified xsi:type="dcterms:W3CDTF">2023-09-07T13:13:31Z</dcterms:modified>
  <cp:category/>
  <cp:contentStatus/>
</cp:coreProperties>
</file>