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16BB0ADD-FA05-4030-93C0-7FF9DAE03114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8" l="1"/>
  <c r="E29" i="29" l="1"/>
  <c r="F29" i="29" s="1"/>
  <c r="E28" i="29"/>
  <c r="B28" i="29"/>
  <c r="B30" i="29" s="1"/>
  <c r="B25" i="28"/>
  <c r="B27" i="28"/>
  <c r="E51" i="28"/>
  <c r="B23" i="28"/>
  <c r="E30" i="29" l="1"/>
  <c r="F28" i="29"/>
  <c r="B5" i="15"/>
  <c r="B18" i="28"/>
  <c r="B16" i="28" l="1"/>
  <c r="E50" i="28" s="1"/>
  <c r="B50" i="28" l="1"/>
  <c r="F10" i="27"/>
  <c r="D16" i="27"/>
  <c r="J16" i="27"/>
  <c r="F51" i="28" l="1"/>
  <c r="F50" i="28"/>
  <c r="J7" i="28"/>
  <c r="B51" i="28" s="1"/>
  <c r="D15" i="27"/>
  <c r="B52" i="28" l="1"/>
  <c r="E52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tc={7F17BA64-0441-4D64-B968-98E3C912D01F}</author>
  </authors>
  <commentList>
    <comment ref="B21" authorId="0" shapeId="0" xr:uid="{7F17BA64-0441-4D64-B968-98E3C912D01F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<sst xmlns="http://schemas.openxmlformats.org/spreadsheetml/2006/main" count="1664" uniqueCount="380">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</sst>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49</xdr:row>
      <xdr:rowOff>323850</xdr:rowOff>
    </xdr:from>
    <xdr:to>
      <xdr:col>3</xdr:col>
      <xdr:colOff>914400</xdr:colOff>
      <xdr:row>51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1" dT="2020-06-17T04:44:43.67" personId="{A40AD1FD-EE49-4CC6-BEFC-81CD31439168}" id="{7F17BA64-0441-4D64-B968-98E3C912D01F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1">
        <v>3</v>
      </c>
      <c r="B9" s="213" t="s">
        <v>6</v>
      </c>
      <c r="C9" s="213" t="s">
        <v>6</v>
      </c>
      <c r="D9" s="215"/>
      <c r="E9" s="12" t="s">
        <v>7</v>
      </c>
      <c r="F9" s="217">
        <v>5800</v>
      </c>
    </row>
    <row r="10" spans="1:8" ht="15.75" thickBot="1" x14ac:dyDescent="0.3">
      <c r="A10" s="212"/>
      <c r="B10" s="214"/>
      <c r="C10" s="214"/>
      <c r="D10" s="216"/>
      <c r="E10" s="13" t="s">
        <v>8</v>
      </c>
      <c r="F10" s="218"/>
    </row>
    <row r="11" spans="1:8" x14ac:dyDescent="0.25">
      <c r="A11" s="211">
        <v>15</v>
      </c>
      <c r="B11" s="213" t="s">
        <v>9</v>
      </c>
      <c r="C11" s="213" t="s">
        <v>9</v>
      </c>
      <c r="D11" s="215"/>
      <c r="E11" s="12" t="s">
        <v>10</v>
      </c>
      <c r="F11" s="217">
        <v>5800</v>
      </c>
      <c r="G11" s="219"/>
      <c r="H11" s="217"/>
    </row>
    <row r="12" spans="1:8" ht="15.75" thickBot="1" x14ac:dyDescent="0.3">
      <c r="A12" s="212"/>
      <c r="B12" s="214"/>
      <c r="C12" s="214"/>
      <c r="D12" s="216"/>
      <c r="E12" s="13" t="s">
        <v>11</v>
      </c>
      <c r="F12" s="218"/>
      <c r="G12" s="220"/>
      <c r="H12" s="218"/>
    </row>
    <row r="13" spans="1:8" x14ac:dyDescent="0.25">
      <c r="A13" s="211">
        <v>16</v>
      </c>
      <c r="B13" s="213" t="s">
        <v>9</v>
      </c>
      <c r="C13" s="213" t="s">
        <v>9</v>
      </c>
      <c r="D13" s="215"/>
      <c r="E13" s="12" t="s">
        <v>12</v>
      </c>
      <c r="F13" s="217">
        <v>5800</v>
      </c>
      <c r="G13" s="219"/>
      <c r="H13" s="217"/>
    </row>
    <row r="14" spans="1:8" ht="15.75" thickBot="1" x14ac:dyDescent="0.3">
      <c r="A14" s="212"/>
      <c r="B14" s="214"/>
      <c r="C14" s="214"/>
      <c r="D14" s="216"/>
      <c r="E14" s="13" t="s">
        <v>13</v>
      </c>
      <c r="F14" s="218"/>
      <c r="G14" s="220"/>
      <c r="H14" s="218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2"/>
  <sheetViews>
    <sheetView tabSelected="1" topLeftCell="A35" workbookViewId="0">
      <selection activeCell="G48" sqref="G48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165">
        <v>10000</v>
      </c>
      <c r="C43" s="118" t="s">
        <v>288</v>
      </c>
      <c r="D43" s="107" t="s">
        <v>216</v>
      </c>
      <c r="E43" s="107" t="s">
        <v>144</v>
      </c>
      <c r="F43" s="84" t="s">
        <v>17</v>
      </c>
      <c r="G43" s="110" t="s">
        <v>337</v>
      </c>
    </row>
    <row r="44" spans="2:8" x14ac:dyDescent="0.25">
      <c r="B44" s="165">
        <v>10000</v>
      </c>
      <c r="C44" s="118" t="s">
        <v>289</v>
      </c>
      <c r="D44" s="169" t="s">
        <v>67</v>
      </c>
      <c r="E44" s="169" t="s">
        <v>149</v>
      </c>
      <c r="F44" s="84" t="s">
        <v>17</v>
      </c>
      <c r="G44" s="110" t="s">
        <v>337</v>
      </c>
    </row>
    <row r="45" spans="2:8" x14ac:dyDescent="0.25">
      <c r="B45" s="165">
        <v>3500</v>
      </c>
      <c r="C45" s="104" t="s">
        <v>290</v>
      </c>
      <c r="D45" s="169" t="s">
        <v>35</v>
      </c>
      <c r="E45" s="169" t="s">
        <v>216</v>
      </c>
      <c r="F45" s="84" t="s">
        <v>17</v>
      </c>
      <c r="G45" s="108" t="s">
        <v>337</v>
      </c>
    </row>
    <row r="46" spans="2:8" x14ac:dyDescent="0.25">
      <c r="B46" s="166">
        <v>3500</v>
      </c>
      <c r="C46" s="104" t="s">
        <v>191</v>
      </c>
      <c r="D46" s="143" t="s">
        <v>35</v>
      </c>
      <c r="E46" s="143" t="s">
        <v>191</v>
      </c>
      <c r="F46" s="84" t="s">
        <v>17</v>
      </c>
      <c r="G46" s="108" t="s">
        <v>324</v>
      </c>
    </row>
    <row r="47" spans="2:8" x14ac:dyDescent="0.25">
      <c r="B47" s="83"/>
      <c r="C47" s="104"/>
      <c r="G47" s="108"/>
    </row>
    <row r="48" spans="2:8" x14ac:dyDescent="0.25">
      <c r="B48" s="145"/>
      <c r="C48" s="118"/>
      <c r="D48" s="15"/>
      <c r="E48" s="15"/>
      <c r="G48" s="108"/>
    </row>
    <row r="49" spans="2:7" x14ac:dyDescent="0.25">
      <c r="B49" s="145"/>
      <c r="C49" s="118"/>
      <c r="D49" s="15"/>
      <c r="E49" s="15"/>
      <c r="G49" s="108"/>
    </row>
    <row r="50" spans="2:7" ht="30" x14ac:dyDescent="0.25">
      <c r="B50" s="82">
        <f>SUM(B4:B48)</f>
        <v>429035</v>
      </c>
      <c r="C50" s="104" t="s">
        <v>31</v>
      </c>
      <c r="D50" s="172" t="s">
        <v>221</v>
      </c>
      <c r="E50" s="158">
        <f>SUM(B4:B41)</f>
        <v>401885</v>
      </c>
      <c r="F50" s="84">
        <f>E50*12</f>
        <v>4822620</v>
      </c>
      <c r="G50" s="108"/>
    </row>
    <row r="51" spans="2:7" ht="30" x14ac:dyDescent="0.25">
      <c r="B51" s="82">
        <f>J7</f>
        <v>409000</v>
      </c>
      <c r="C51" s="104" t="s">
        <v>66</v>
      </c>
      <c r="D51" s="172" t="s">
        <v>222</v>
      </c>
      <c r="E51" s="84">
        <f>SUM(B43:B46)</f>
        <v>27000</v>
      </c>
      <c r="F51" s="84">
        <f>E51*12</f>
        <v>324000</v>
      </c>
      <c r="G51" s="108"/>
    </row>
    <row r="52" spans="2:7" x14ac:dyDescent="0.25">
      <c r="B52" s="83">
        <f>B51-B50</f>
        <v>-20035</v>
      </c>
      <c r="C52" s="104" t="s">
        <v>108</v>
      </c>
      <c r="D52" s="15"/>
      <c r="E52" s="168">
        <f>SUM(E50:E51)</f>
        <v>428885</v>
      </c>
      <c r="G52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30"/>
  <sheetViews>
    <sheetView topLeftCell="A16" workbookViewId="0">
      <selection activeCell="B24" sqref="B2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361</v>
      </c>
      <c r="D7" s="169" t="s">
        <v>35</v>
      </c>
      <c r="E7" s="169" t="s">
        <v>199</v>
      </c>
    </row>
    <row r="8" spans="1:8" x14ac:dyDescent="0.25">
      <c r="B8" s="162">
        <v>1500</v>
      </c>
      <c r="C8" s="104" t="s">
        <v>19</v>
      </c>
      <c r="D8" s="15" t="s">
        <v>35</v>
      </c>
      <c r="E8" s="15" t="s">
        <v>36</v>
      </c>
    </row>
    <row r="9" spans="1:8" x14ac:dyDescent="0.25">
      <c r="C9" s="119" t="s">
        <v>363</v>
      </c>
      <c r="G9" s="108"/>
      <c r="H9" s="104"/>
    </row>
    <row r="10" spans="1:8" x14ac:dyDescent="0.25">
      <c r="C10" s="119" t="s">
        <v>355</v>
      </c>
      <c r="G10" s="108"/>
      <c r="H10" s="104"/>
    </row>
    <row r="11" spans="1:8" x14ac:dyDescent="0.25">
      <c r="G11" s="108"/>
      <c r="H11" s="104"/>
    </row>
    <row r="12" spans="1:8" x14ac:dyDescent="0.25">
      <c r="G12" s="108"/>
      <c r="H12" s="104"/>
    </row>
    <row r="13" spans="1:8" x14ac:dyDescent="0.25">
      <c r="G13" s="108"/>
      <c r="H13" s="104"/>
    </row>
    <row r="14" spans="1:8" x14ac:dyDescent="0.25">
      <c r="G14" s="108"/>
      <c r="H14" s="104"/>
    </row>
    <row r="15" spans="1:8" x14ac:dyDescent="0.25"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65">
        <v>10000</v>
      </c>
      <c r="C21" s="118" t="s">
        <v>288</v>
      </c>
      <c r="D21" s="107" t="s">
        <v>67</v>
      </c>
      <c r="E21" s="107" t="s">
        <v>144</v>
      </c>
      <c r="G21" s="108"/>
      <c r="H21" s="104"/>
    </row>
    <row r="22" spans="2:8" x14ac:dyDescent="0.25">
      <c r="B22" s="165">
        <v>10000</v>
      </c>
      <c r="C22" s="118" t="s">
        <v>289</v>
      </c>
      <c r="D22" s="169" t="s">
        <v>67</v>
      </c>
      <c r="E22" s="169" t="s">
        <v>149</v>
      </c>
      <c r="G22" s="108"/>
      <c r="H22" s="104"/>
    </row>
    <row r="23" spans="2:8" x14ac:dyDescent="0.25">
      <c r="B23" s="165">
        <v>3500</v>
      </c>
      <c r="C23" s="104" t="s">
        <v>290</v>
      </c>
      <c r="D23" s="169" t="s">
        <v>35</v>
      </c>
      <c r="E23" s="169" t="s">
        <v>216</v>
      </c>
      <c r="G23" s="108"/>
      <c r="H23" s="104"/>
    </row>
    <row r="24" spans="2:8" ht="30" x14ac:dyDescent="0.25">
      <c r="B24" s="166"/>
      <c r="C24" s="104" t="s">
        <v>298</v>
      </c>
      <c r="D24" s="143" t="s">
        <v>38</v>
      </c>
      <c r="E24" s="143" t="s">
        <v>291</v>
      </c>
    </row>
    <row r="25" spans="2:8" x14ac:dyDescent="0.25">
      <c r="B25" s="166">
        <v>22000</v>
      </c>
      <c r="C25" s="104" t="s">
        <v>362</v>
      </c>
      <c r="D25" s="15" t="s">
        <v>38</v>
      </c>
      <c r="E25" s="15" t="s">
        <v>294</v>
      </c>
    </row>
    <row r="28" spans="2:8" ht="30" x14ac:dyDescent="0.25">
      <c r="B28" s="82">
        <f>SUM(B4:B25)</f>
        <v>92000</v>
      </c>
      <c r="C28" s="104" t="s">
        <v>31</v>
      </c>
      <c r="D28" s="172" t="s">
        <v>221</v>
      </c>
      <c r="E28" s="158">
        <f>SUM(B4:B7)</f>
        <v>45000</v>
      </c>
      <c r="F28" s="84">
        <f>E28*12</f>
        <v>540000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SUM(B21:B26)</f>
        <v>45500</v>
      </c>
      <c r="F29" s="84">
        <f>E29*12</f>
        <v>546000</v>
      </c>
    </row>
    <row r="30" spans="2:8" x14ac:dyDescent="0.25">
      <c r="B30" s="83">
        <f>B29-B28</f>
        <v>-7000</v>
      </c>
      <c r="C30" s="104" t="s">
        <v>108</v>
      </c>
      <c r="D30" s="15"/>
      <c r="E30" s="168">
        <f>SUM(E28:E29)</f>
        <v>90500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2021-04-26T06:15:15Z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