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Work\EEM-2\EEM-2\data\"/>
    </mc:Choice>
  </mc:AlternateContent>
  <xr:revisionPtr revIDLastSave="0" documentId="13_ncr:1_{4EB61813-F20E-4784-A46F-095EB32C77C6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rc" sheetId="10" r:id="rId1"/>
    <sheet name="site_load" sheetId="8" r:id="rId2"/>
    <sheet name="tariff" sheetId="6" r:id="rId3"/>
    <sheet name="wind" sheetId="2" r:id="rId4"/>
    <sheet name="solar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0" l="1"/>
  <c r="B20" i="6"/>
  <c r="I8" i="1" l="1"/>
  <c r="G2" i="1" l="1"/>
  <c r="C17" i="2"/>
  <c r="C16" i="2"/>
  <c r="C15" i="2"/>
  <c r="C14" i="2"/>
  <c r="C13" i="2"/>
  <c r="C12" i="2"/>
  <c r="C11" i="2"/>
  <c r="C10" i="2"/>
  <c r="C9" i="2"/>
  <c r="C8" i="2"/>
  <c r="C7" i="2"/>
  <c r="C6" i="2"/>
  <c r="B17" i="1"/>
  <c r="B16" i="1"/>
  <c r="B15" i="1"/>
  <c r="B14" i="1"/>
  <c r="C14" i="1" s="1"/>
  <c r="B13" i="1"/>
  <c r="C13" i="1" s="1"/>
  <c r="B12" i="1"/>
  <c r="B11" i="1"/>
  <c r="B10" i="1"/>
  <c r="B9" i="1"/>
  <c r="B8" i="1"/>
  <c r="B7" i="1"/>
  <c r="B6" i="1"/>
  <c r="C6" i="1" s="1"/>
  <c r="C17" i="1"/>
  <c r="C10" i="1"/>
  <c r="C9" i="1"/>
  <c r="C7" i="1" l="1"/>
  <c r="C11" i="1"/>
  <c r="C15" i="1"/>
  <c r="C8" i="1"/>
  <c r="C12" i="1"/>
  <c r="C16" i="1"/>
</calcChain>
</file>

<file path=xl/sharedStrings.xml><?xml version="1.0" encoding="utf-8"?>
<sst xmlns="http://schemas.openxmlformats.org/spreadsheetml/2006/main" count="255" uniqueCount="176">
  <si>
    <t>Capital Cost baseline</t>
  </si>
  <si>
    <t>OPEX baseline</t>
  </si>
  <si>
    <t>Useful Life</t>
  </si>
  <si>
    <t>Fixed OPEX inflation rate</t>
  </si>
  <si>
    <t>Days of year</t>
  </si>
  <si>
    <t>Hours of day</t>
  </si>
  <si>
    <t>Power Density at Site</t>
  </si>
  <si>
    <t>Wind Class applicable as IEC standards</t>
  </si>
  <si>
    <t>Selected Turbine's rotor diameter</t>
  </si>
  <si>
    <t>Swept Area</t>
  </si>
  <si>
    <t>Tower Height</t>
  </si>
  <si>
    <t>Power Density of Turbine</t>
  </si>
  <si>
    <t>Avg Speed (based on location)</t>
  </si>
  <si>
    <t>Turbine Rated power</t>
  </si>
  <si>
    <t>Wind turbine Output multiplier 1</t>
  </si>
  <si>
    <t>Wind turbine Output multiplier 2</t>
  </si>
  <si>
    <t>Wind turbine Output multiplier 3</t>
  </si>
  <si>
    <t>Wind turbine space required for 2MW</t>
  </si>
  <si>
    <t>Fail/ year</t>
  </si>
  <si>
    <t>Down-time (hrs)</t>
  </si>
  <si>
    <t>Degradation</t>
  </si>
  <si>
    <t>per MW</t>
  </si>
  <si>
    <t>per MW per month</t>
  </si>
  <si>
    <t>Month</t>
  </si>
  <si>
    <t>Per Month Energy Output</t>
  </si>
  <si>
    <t>Output Prop</t>
  </si>
  <si>
    <t>Average Day Time (hours)</t>
  </si>
  <si>
    <t>Windspeed at 100m</t>
  </si>
  <si>
    <t>Capital Cost Baseline</t>
  </si>
  <si>
    <t>OPEX Baseline</t>
  </si>
  <si>
    <t>Fixed OPEX Inflation Rate</t>
  </si>
  <si>
    <t>Specific Yield</t>
  </si>
  <si>
    <t>1 MW Space Required</t>
  </si>
  <si>
    <t>Total Energy</t>
  </si>
  <si>
    <t>Degradation per year</t>
  </si>
  <si>
    <t>Existing/ Year 0 Total Cost</t>
  </si>
  <si>
    <t>-</t>
  </si>
  <si>
    <t>years</t>
  </si>
  <si>
    <t>MWh per MW per year</t>
  </si>
  <si>
    <t>hrs</t>
  </si>
  <si>
    <t>%</t>
  </si>
  <si>
    <t>Months</t>
  </si>
  <si>
    <t>Monthly Energy Output</t>
  </si>
  <si>
    <t>Output proportion of year</t>
  </si>
  <si>
    <t>average sun available hours</t>
  </si>
  <si>
    <t>average sun unavailable hours</t>
  </si>
  <si>
    <t>Battery Energy Storage System</t>
  </si>
  <si>
    <t>PKR per MWh</t>
  </si>
  <si>
    <t>OPEX baseline fixed</t>
  </si>
  <si>
    <t>PKR per MWh per month</t>
  </si>
  <si>
    <t>Depreciation rate</t>
  </si>
  <si>
    <t>KW PV Output per MW</t>
  </si>
  <si>
    <t>PKR</t>
  </si>
  <si>
    <t>Rs. Per MWh</t>
  </si>
  <si>
    <t>kg/MWh</t>
  </si>
  <si>
    <t>PPA based on Solar plant source</t>
  </si>
  <si>
    <t>PKR per MW</t>
  </si>
  <si>
    <t>No.</t>
  </si>
  <si>
    <t>hrs per downtime</t>
  </si>
  <si>
    <t>Rs./MW</t>
  </si>
  <si>
    <t>Rs./MWh</t>
  </si>
  <si>
    <t>hours</t>
  </si>
  <si>
    <t>Site Details</t>
  </si>
  <si>
    <t>PKR/hr</t>
  </si>
  <si>
    <t>Fuel Tariffs</t>
  </si>
  <si>
    <t>Value</t>
  </si>
  <si>
    <t>Units</t>
  </si>
  <si>
    <t>Last Update</t>
  </si>
  <si>
    <t>Natural Gas Tariff</t>
  </si>
  <si>
    <t>Rs./MMBTU</t>
  </si>
  <si>
    <t>Natural Gas Transport Cost</t>
  </si>
  <si>
    <t>Natural Gas Tariff (equivalent)</t>
  </si>
  <si>
    <t>Updated 13th March 2023</t>
  </si>
  <si>
    <t>Fuel inflation rate for Natural Gas</t>
  </si>
  <si>
    <t>CO2 Emissions for NG</t>
  </si>
  <si>
    <t>LNG Tariff</t>
  </si>
  <si>
    <t>LNG Transport Cost</t>
  </si>
  <si>
    <t>NG+LNG Tariff (equivalent) - 60:40 ratio</t>
  </si>
  <si>
    <t>Fuel inflation rate for LNG</t>
  </si>
  <si>
    <t>CO2 Emissions for LNG</t>
  </si>
  <si>
    <t>LPG Tariff</t>
  </si>
  <si>
    <t>Rs./MT</t>
  </si>
  <si>
    <t>LPG Transport Cost</t>
  </si>
  <si>
    <t>LPG Tariff (equivalent)</t>
  </si>
  <si>
    <t>Fuel inflation rate for LPG</t>
  </si>
  <si>
    <t>CO2 Emissions for LPG</t>
  </si>
  <si>
    <t>Biogas Tariff</t>
  </si>
  <si>
    <t>Biogas Transport Cost</t>
  </si>
  <si>
    <t>Biogas Tariff (equivalent)</t>
  </si>
  <si>
    <t>Fuel inflation rate for Biogas</t>
  </si>
  <si>
    <t>CO2 Emissions for Biogas</t>
  </si>
  <si>
    <t>HFO Tariff</t>
  </si>
  <si>
    <t>HFO Transport Cost</t>
  </si>
  <si>
    <t>Rs./T</t>
  </si>
  <si>
    <t>HFO Tariff (equivalent)</t>
  </si>
  <si>
    <t>Fuel inflation rate for HFO</t>
  </si>
  <si>
    <t>CO2 Emissions for HFO</t>
  </si>
  <si>
    <t>Diesel Fuel Cost</t>
  </si>
  <si>
    <t>Rs/Litre</t>
  </si>
  <si>
    <t>Diesel Transport Cost</t>
  </si>
  <si>
    <t>Diesel Cost Equivalent</t>
  </si>
  <si>
    <t>Rs/MWh</t>
  </si>
  <si>
    <t>Fuel inflation rate for Diesel</t>
  </si>
  <si>
    <t>CO2 Emissions for Diesel</t>
  </si>
  <si>
    <t>PPA based on HFO source</t>
  </si>
  <si>
    <t>kW/sec</t>
  </si>
  <si>
    <t>PPA</t>
  </si>
  <si>
    <t>PPA based on BESS</t>
  </si>
  <si>
    <t>PKR per MW per month</t>
  </si>
  <si>
    <t xml:space="preserve">Existing Solar PPA </t>
  </si>
  <si>
    <t>R</t>
  </si>
  <si>
    <t>NR</t>
  </si>
  <si>
    <t>BESS</t>
  </si>
  <si>
    <t>stability</t>
  </si>
  <si>
    <t>type</t>
  </si>
  <si>
    <t>finance</t>
  </si>
  <si>
    <t>start_of_project</t>
  </si>
  <si>
    <t>capital_cost_baseline</t>
  </si>
  <si>
    <t>min_annual_off_take</t>
  </si>
  <si>
    <t>tariff_baseline_var</t>
  </si>
  <si>
    <t>num_annual_fails</t>
  </si>
  <si>
    <t>downtime_per_fail</t>
  </si>
  <si>
    <t>inflation_rate</t>
  </si>
  <si>
    <t>ramp_rate</t>
  </si>
  <si>
    <t>co2_emissions</t>
  </si>
  <si>
    <t>UNSTABLE</t>
  </si>
  <si>
    <t>STABLE</t>
  </si>
  <si>
    <t>NO</t>
  </si>
  <si>
    <t>fuel</t>
  </si>
  <si>
    <t>NONE</t>
  </si>
  <si>
    <t>HFO</t>
  </si>
  <si>
    <t>DIESEL</t>
  </si>
  <si>
    <t>COAL</t>
  </si>
  <si>
    <t>CAPTIVE</t>
  </si>
  <si>
    <t>YES</t>
  </si>
  <si>
    <t>generic_name</t>
  </si>
  <si>
    <t>ATTRIBUTE</t>
  </si>
  <si>
    <t>UNIT</t>
  </si>
  <si>
    <t>SRC_1</t>
  </si>
  <si>
    <t>SRC_2</t>
  </si>
  <si>
    <t>SRC_3</t>
  </si>
  <si>
    <t>SRC_4</t>
  </si>
  <si>
    <t>SRC_5</t>
  </si>
  <si>
    <t>SRC_6</t>
  </si>
  <si>
    <t>tariff_baseline_fixed</t>
  </si>
  <si>
    <t>capital_cost_baseline_BESS</t>
  </si>
  <si>
    <t>opex_baseline_fixed</t>
  </si>
  <si>
    <t>opex_baseline_var</t>
  </si>
  <si>
    <t>useful_life</t>
  </si>
  <si>
    <t>start_of_project_running_hr</t>
  </si>
  <si>
    <t>opex_inflation_rate</t>
  </si>
  <si>
    <t>min_loading</t>
  </si>
  <si>
    <t>max_loading</t>
  </si>
  <si>
    <t>PPA based on Steam Turbine</t>
  </si>
  <si>
    <t>annual_degradation</t>
  </si>
  <si>
    <t>% of capacity</t>
  </si>
  <si>
    <t>total_load</t>
  </si>
  <si>
    <t>year</t>
  </si>
  <si>
    <t>Load Projection</t>
  </si>
  <si>
    <t>capital_inflation_rate</t>
  </si>
  <si>
    <t>loss_from_failure</t>
  </si>
  <si>
    <t>loss_during_failure</t>
  </si>
  <si>
    <t>Captive DG Sets</t>
  </si>
  <si>
    <t>solar_sudden_drops</t>
  </si>
  <si>
    <t>No. per day</t>
  </si>
  <si>
    <t>Rs./ MW/ month</t>
  </si>
  <si>
    <t>fuel_cost</t>
  </si>
  <si>
    <t>Rs./liter</t>
  </si>
  <si>
    <t>litre/ MWh</t>
  </si>
  <si>
    <t>fuel_consumption</t>
  </si>
  <si>
    <t>block_load_acceptance</t>
  </si>
  <si>
    <t>value</t>
  </si>
  <si>
    <t>site_details_attribute</t>
  </si>
  <si>
    <t>critical_load</t>
  </si>
  <si>
    <t>ATTR_CAPTIVE</t>
  </si>
  <si>
    <t>UNIT_CAPTIVE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</si>
</sst>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C3C3C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/>
    <xf numFmtId="9" fontId="1" fillId="0" borderId="0"/>
    <xf numFmtId="43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0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165" fontId="1" fillId="0" borderId="0" xfId="1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5" applyNumberFormat="1" applyFont="1" applyBorder="1" applyAlignment="1">
      <alignment horizontal="center" vertical="top"/>
    </xf>
    <xf numFmtId="167" fontId="0" fillId="0" borderId="1" xfId="5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2" fontId="9" fillId="0" borderId="0" xfId="7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9" fillId="0" borderId="0" xfId="7" applyFill="1"/>
    <xf numFmtId="166" fontId="9" fillId="0" borderId="0" xfId="7" applyNumberFormat="1" applyFill="1"/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11" fillId="0" borderId="0" xfId="0" applyFont="1"/>
    <xf numFmtId="0" fontId="10" fillId="0" borderId="0" xfId="8" applyFill="1"/>
    <xf numFmtId="43" fontId="0" fillId="0" borderId="0" xfId="0" applyNumberFormat="1"/>
    <xf numFmtId="165" fontId="11" fillId="0" borderId="0" xfId="7" applyNumberFormat="1" applyFont="1" applyFill="1"/>
    <xf numFmtId="43" fontId="5" fillId="0" borderId="0" xfId="7" applyNumberFormat="1" applyFont="1" applyFill="1"/>
    <xf numFmtId="2" fontId="5" fillId="0" borderId="0" xfId="2" applyNumberFormat="1" applyFont="1"/>
    <xf numFmtId="165" fontId="5" fillId="0" borderId="0" xfId="1" applyNumberFormat="1" applyFont="1"/>
    <xf numFmtId="166" fontId="5" fillId="0" borderId="0" xfId="7" applyNumberFormat="1" applyFont="1" applyFill="1"/>
    <xf numFmtId="166" fontId="11" fillId="0" borderId="0" xfId="7" applyNumberFormat="1" applyFont="1" applyFill="1"/>
    <xf numFmtId="2" fontId="11" fillId="0" borderId="0" xfId="2" applyNumberFormat="1" applyFont="1"/>
    <xf numFmtId="165" fontId="11" fillId="0" borderId="0" xfId="7" applyNumberFormat="1" applyFont="1" applyFill="1" applyAlignment="1">
      <alignment vertical="top"/>
    </xf>
    <xf numFmtId="0" fontId="11" fillId="0" borderId="0" xfId="0" applyFont="1" applyAlignment="1">
      <alignment horizontal="left" vertical="top" wrapText="1" indent="1"/>
    </xf>
    <xf numFmtId="165" fontId="11" fillId="0" borderId="0" xfId="7" applyNumberFormat="1" applyFont="1" applyFill="1" applyAlignment="1">
      <alignment vertical="top" wrapText="1"/>
    </xf>
    <xf numFmtId="165" fontId="5" fillId="0" borderId="0" xfId="7" applyNumberFormat="1" applyFont="1" applyFill="1"/>
    <xf numFmtId="0" fontId="11" fillId="0" borderId="0" xfId="7" applyFont="1" applyFill="1"/>
    <xf numFmtId="165" fontId="0" fillId="0" borderId="0" xfId="0" applyNumberFormat="1" applyAlignment="1">
      <alignment horizontal="center" vertical="center"/>
    </xf>
    <xf numFmtId="2" fontId="5" fillId="0" borderId="0" xfId="7" applyNumberFormat="1" applyFont="1" applyFill="1" applyAlignment="1">
      <alignment horizontal="center"/>
    </xf>
    <xf numFmtId="0" fontId="5" fillId="0" borderId="0" xfId="7" applyFont="1" applyFill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0" borderId="6" xfId="0" applyBorder="1"/>
    <xf numFmtId="165" fontId="0" fillId="0" borderId="0" xfId="0" applyNumberFormat="1"/>
    <xf numFmtId="165" fontId="0" fillId="0" borderId="6" xfId="0" applyNumberFormat="1" applyBorder="1"/>
    <xf numFmtId="0" fontId="0" fillId="0" borderId="5" xfId="0" applyBorder="1" applyAlignment="1">
      <alignment vertical="center"/>
    </xf>
    <xf numFmtId="165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6" xfId="0" applyFont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167" fontId="5" fillId="0" borderId="6" xfId="0" applyNumberFormat="1" applyFont="1" applyBorder="1"/>
    <xf numFmtId="0" fontId="5" fillId="0" borderId="7" xfId="0" applyFont="1" applyBorder="1" applyAlignment="1">
      <alignment horizontal="left"/>
    </xf>
    <xf numFmtId="0" fontId="0" fillId="0" borderId="8" xfId="0" applyBorder="1"/>
    <xf numFmtId="2" fontId="6" fillId="0" borderId="3" xfId="2" applyNumberFormat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/>
    <xf numFmtId="0" fontId="6" fillId="0" borderId="5" xfId="0" applyFont="1" applyBorder="1" applyAlignment="1">
      <alignment horizontal="left"/>
    </xf>
    <xf numFmtId="2" fontId="6" fillId="0" borderId="0" xfId="2" applyNumberFormat="1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7" fontId="0" fillId="0" borderId="0" xfId="0" applyNumberFormat="1"/>
    <xf numFmtId="167" fontId="0" fillId="0" borderId="6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0" xfId="0" applyNumberFormat="1" applyAlignment="1">
      <alignment wrapText="1"/>
    </xf>
    <xf numFmtId="1" fontId="0" fillId="0" borderId="6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0" borderId="9" xfId="0" applyNumberFormat="1" applyBorder="1" applyAlignment="1">
      <alignment wrapText="1"/>
    </xf>
    <xf numFmtId="167" fontId="3" fillId="0" borderId="6" xfId="0" applyNumberFormat="1" applyFont="1" applyBorder="1"/>
    <xf numFmtId="167" fontId="0" fillId="0" borderId="6" xfId="2" applyNumberFormat="1" applyFont="1" applyBorder="1"/>
    <xf numFmtId="167" fontId="0" fillId="0" borderId="6" xfId="0" applyNumberFormat="1" applyBorder="1" applyAlignment="1">
      <alignment vertical="top"/>
    </xf>
    <xf numFmtId="167" fontId="9" fillId="0" borderId="9" xfId="7" applyNumberFormat="1" applyFill="1" applyBorder="1"/>
  </cellXfs>
  <cellStyles count="9">
    <cellStyle name="Bad" xfId="7" builtinId="27"/>
    <cellStyle name="Comma" xfId="1" builtinId="3"/>
    <cellStyle name="Comma 2" xfId="3" xr:uid="{00000000-0005-0000-0000-000003000000}"/>
    <cellStyle name="Comma 3" xfId="4" xr:uid="{B3EF15C4-A364-4EC7-A7FC-67EB0831647F}"/>
    <cellStyle name="Comma 4" xfId="6" xr:uid="{D5A4242B-509E-4D2E-81AD-417CF0F2EB3A}"/>
    <cellStyle name="Hyperlink" xfId="8" builtinId="8"/>
    <cellStyle name="Normal" xfId="0" builtinId="0"/>
    <cellStyle name="Percent" xfId="2" builtinId="5"/>
    <cellStyle name="Percent 2" xfId="5" xr:uid="{0F634CA9-310C-492D-92C5-B0307AB55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C09F-AE50-47AF-9672-D0EBBBFD54D2}">
  <dimension ref="B2:N23"/>
  <sheetViews>
    <sheetView tabSelected="1" topLeftCell="B2" zoomScale="90" zoomScaleNormal="90" workbookViewId="0">
      <selection activeCell="J20" sqref="J20"/>
    </sheetView>
  </sheetViews>
  <sheetFormatPr defaultRowHeight="15" x14ac:dyDescent="0.25"/>
  <cols>
    <col min="2" max="3" width="28" customWidth="1"/>
    <col min="4" max="9" width="18.7109375" customWidth="1"/>
    <col min="10" max="10" width="26.42578125" bestFit="1" customWidth="1"/>
    <col min="11" max="12" width="13.42578125" bestFit="1" customWidth="1"/>
    <col min="13" max="13" width="13.85546875" customWidth="1"/>
  </cols>
  <sheetData>
    <row r="2" spans="2:12" x14ac:dyDescent="0.25">
      <c r="B2" s="51" t="s">
        <v>136</v>
      </c>
      <c r="C2" s="52" t="s">
        <v>137</v>
      </c>
      <c r="D2" s="52" t="s">
        <v>138</v>
      </c>
      <c r="E2" s="52" t="s">
        <v>139</v>
      </c>
      <c r="F2" s="52" t="s">
        <v>140</v>
      </c>
      <c r="G2" s="52" t="s">
        <v>141</v>
      </c>
      <c r="H2" s="53" t="s">
        <v>142</v>
      </c>
      <c r="I2" s="13"/>
      <c r="J2" s="51" t="s">
        <v>174</v>
      </c>
      <c r="K2" s="52" t="s">
        <v>175</v>
      </c>
      <c r="L2" s="53" t="s">
        <v>143</v>
      </c>
    </row>
    <row r="3" spans="2:12" ht="30" x14ac:dyDescent="0.25">
      <c r="B3" s="54" t="s">
        <v>135</v>
      </c>
      <c r="D3" s="55" t="s">
        <v>55</v>
      </c>
      <c r="E3" s="55" t="s">
        <v>104</v>
      </c>
      <c r="F3" s="55" t="s">
        <v>107</v>
      </c>
      <c r="G3" s="55" t="s">
        <v>109</v>
      </c>
      <c r="H3" s="56" t="s">
        <v>153</v>
      </c>
      <c r="I3" s="55"/>
      <c r="J3" s="54" t="s">
        <v>135</v>
      </c>
      <c r="L3" s="66" t="s">
        <v>162</v>
      </c>
    </row>
    <row r="4" spans="2:12" x14ac:dyDescent="0.25">
      <c r="B4" s="54" t="s">
        <v>113</v>
      </c>
      <c r="D4" t="s">
        <v>125</v>
      </c>
      <c r="E4" t="s">
        <v>126</v>
      </c>
      <c r="F4" t="s">
        <v>125</v>
      </c>
      <c r="G4" t="s">
        <v>125</v>
      </c>
      <c r="H4" s="57" t="s">
        <v>126</v>
      </c>
      <c r="J4" s="54" t="s">
        <v>113</v>
      </c>
      <c r="L4" s="57" t="s">
        <v>126</v>
      </c>
    </row>
    <row r="5" spans="2:12" x14ac:dyDescent="0.25">
      <c r="B5" s="54" t="s">
        <v>114</v>
      </c>
      <c r="D5" t="s">
        <v>110</v>
      </c>
      <c r="E5" t="s">
        <v>111</v>
      </c>
      <c r="F5" t="s">
        <v>112</v>
      </c>
      <c r="G5" t="s">
        <v>110</v>
      </c>
      <c r="H5" s="57" t="s">
        <v>111</v>
      </c>
      <c r="J5" s="54" t="s">
        <v>114</v>
      </c>
      <c r="L5" s="57" t="s">
        <v>111</v>
      </c>
    </row>
    <row r="6" spans="2:12" x14ac:dyDescent="0.25">
      <c r="B6" s="54" t="s">
        <v>115</v>
      </c>
      <c r="D6" t="s">
        <v>106</v>
      </c>
      <c r="E6" t="s">
        <v>106</v>
      </c>
      <c r="F6" t="s">
        <v>106</v>
      </c>
      <c r="G6" t="s">
        <v>106</v>
      </c>
      <c r="H6" s="57" t="s">
        <v>106</v>
      </c>
      <c r="J6" s="54" t="s">
        <v>115</v>
      </c>
      <c r="L6" s="57" t="s">
        <v>133</v>
      </c>
    </row>
    <row r="7" spans="2:12" x14ac:dyDescent="0.25">
      <c r="B7" s="54" t="s">
        <v>116</v>
      </c>
      <c r="D7" t="s">
        <v>127</v>
      </c>
      <c r="E7" t="s">
        <v>127</v>
      </c>
      <c r="F7" t="s">
        <v>127</v>
      </c>
      <c r="G7" t="s">
        <v>134</v>
      </c>
      <c r="H7" s="57" t="s">
        <v>127</v>
      </c>
      <c r="J7" s="54" t="s">
        <v>116</v>
      </c>
      <c r="L7" s="57" t="s">
        <v>134</v>
      </c>
    </row>
    <row r="8" spans="2:12" x14ac:dyDescent="0.25">
      <c r="B8" s="54" t="s">
        <v>128</v>
      </c>
      <c r="D8" t="s">
        <v>129</v>
      </c>
      <c r="E8" t="s">
        <v>130</v>
      </c>
      <c r="F8" t="s">
        <v>129</v>
      </c>
      <c r="G8" t="s">
        <v>129</v>
      </c>
      <c r="H8" s="57" t="s">
        <v>132</v>
      </c>
      <c r="J8" s="54" t="s">
        <v>128</v>
      </c>
      <c r="L8" s="57" t="s">
        <v>131</v>
      </c>
    </row>
    <row r="9" spans="2:12" x14ac:dyDescent="0.25">
      <c r="B9" s="54" t="s">
        <v>117</v>
      </c>
      <c r="C9" t="s">
        <v>56</v>
      </c>
      <c r="D9" s="58">
        <v>3000000</v>
      </c>
      <c r="E9" s="58">
        <v>3000000</v>
      </c>
      <c r="F9" s="58">
        <v>3000000</v>
      </c>
      <c r="G9" s="58">
        <v>3000000</v>
      </c>
      <c r="H9" s="59">
        <v>3000000</v>
      </c>
      <c r="I9" s="58"/>
      <c r="J9" s="67" t="s">
        <v>169</v>
      </c>
      <c r="K9" s="15" t="s">
        <v>168</v>
      </c>
      <c r="L9" s="70">
        <v>268</v>
      </c>
    </row>
    <row r="10" spans="2:12" x14ac:dyDescent="0.25">
      <c r="B10" s="54" t="s">
        <v>145</v>
      </c>
      <c r="C10" t="s">
        <v>47</v>
      </c>
      <c r="D10" s="92">
        <v>0</v>
      </c>
      <c r="E10" s="92">
        <v>0</v>
      </c>
      <c r="F10" s="92">
        <v>0</v>
      </c>
      <c r="G10" s="92">
        <v>0</v>
      </c>
      <c r="H10" s="93">
        <v>0</v>
      </c>
      <c r="I10" s="58"/>
      <c r="J10" s="67" t="s">
        <v>117</v>
      </c>
      <c r="K10" s="15" t="s">
        <v>59</v>
      </c>
      <c r="L10" s="98">
        <v>45000000</v>
      </c>
    </row>
    <row r="11" spans="2:12" x14ac:dyDescent="0.25">
      <c r="B11" s="54" t="s">
        <v>118</v>
      </c>
      <c r="C11" t="s">
        <v>108</v>
      </c>
      <c r="D11" s="92">
        <v>1500</v>
      </c>
      <c r="E11" s="92">
        <v>1500</v>
      </c>
      <c r="F11" s="92">
        <v>1500</v>
      </c>
      <c r="G11" s="92">
        <v>1500</v>
      </c>
      <c r="H11" s="93">
        <v>1500</v>
      </c>
      <c r="I11" s="58"/>
      <c r="J11" s="67" t="s">
        <v>146</v>
      </c>
      <c r="K11" s="15" t="s">
        <v>165</v>
      </c>
      <c r="L11" s="98">
        <v>150000</v>
      </c>
    </row>
    <row r="12" spans="2:12" x14ac:dyDescent="0.25">
      <c r="B12" s="54" t="s">
        <v>144</v>
      </c>
      <c r="C12" t="s">
        <v>56</v>
      </c>
      <c r="D12" s="92">
        <v>0</v>
      </c>
      <c r="E12" s="92">
        <v>0</v>
      </c>
      <c r="F12" s="92">
        <v>0</v>
      </c>
      <c r="G12" s="92">
        <v>0</v>
      </c>
      <c r="H12" s="93">
        <v>0</v>
      </c>
      <c r="I12" s="58"/>
      <c r="J12" s="67" t="s">
        <v>147</v>
      </c>
      <c r="K12" s="15" t="s">
        <v>53</v>
      </c>
      <c r="L12" s="98">
        <v>1500</v>
      </c>
    </row>
    <row r="13" spans="2:12" x14ac:dyDescent="0.25">
      <c r="B13" s="54" t="s">
        <v>119</v>
      </c>
      <c r="C13" t="s">
        <v>47</v>
      </c>
      <c r="D13" s="92">
        <v>30000</v>
      </c>
      <c r="E13" s="92">
        <v>30000</v>
      </c>
      <c r="F13" s="92">
        <v>30000</v>
      </c>
      <c r="G13" s="92">
        <v>30000</v>
      </c>
      <c r="H13" s="93">
        <v>30000</v>
      </c>
      <c r="I13" s="58"/>
      <c r="J13" s="67" t="s">
        <v>148</v>
      </c>
      <c r="K13" s="12" t="s">
        <v>37</v>
      </c>
      <c r="L13" s="70">
        <v>10</v>
      </c>
    </row>
    <row r="14" spans="2:12" x14ac:dyDescent="0.25">
      <c r="B14" s="60" t="s">
        <v>120</v>
      </c>
      <c r="C14" t="s">
        <v>57</v>
      </c>
      <c r="D14" s="94">
        <v>2</v>
      </c>
      <c r="E14" s="94">
        <v>2</v>
      </c>
      <c r="F14" s="94">
        <v>2</v>
      </c>
      <c r="G14" s="94">
        <v>2</v>
      </c>
      <c r="H14" s="95">
        <v>2</v>
      </c>
      <c r="I14" s="61"/>
      <c r="J14" s="67" t="s">
        <v>149</v>
      </c>
      <c r="K14" s="15" t="s">
        <v>39</v>
      </c>
      <c r="L14" s="70">
        <v>0</v>
      </c>
    </row>
    <row r="15" spans="2:12" x14ac:dyDescent="0.25">
      <c r="B15" s="62" t="s">
        <v>121</v>
      </c>
      <c r="C15" t="s">
        <v>58</v>
      </c>
      <c r="D15" s="94">
        <v>24</v>
      </c>
      <c r="E15" s="94">
        <v>24</v>
      </c>
      <c r="F15" s="94">
        <v>24</v>
      </c>
      <c r="G15" s="94">
        <v>24</v>
      </c>
      <c r="H15" s="95">
        <v>24</v>
      </c>
      <c r="I15" s="61"/>
      <c r="J15" s="67" t="s">
        <v>150</v>
      </c>
      <c r="L15" s="99">
        <v>0.1</v>
      </c>
    </row>
    <row r="16" spans="2:12" x14ac:dyDescent="0.25">
      <c r="B16" s="63" t="s">
        <v>122</v>
      </c>
      <c r="C16" t="s">
        <v>155</v>
      </c>
      <c r="D16" s="94">
        <v>0.1</v>
      </c>
      <c r="E16" s="94">
        <v>0.1</v>
      </c>
      <c r="F16" s="94">
        <v>0.1</v>
      </c>
      <c r="G16" s="94">
        <v>0.1</v>
      </c>
      <c r="H16" s="95">
        <v>0.1</v>
      </c>
      <c r="I16" s="61"/>
      <c r="J16" s="67" t="s">
        <v>151</v>
      </c>
      <c r="K16" t="s">
        <v>40</v>
      </c>
      <c r="L16" s="91">
        <v>10</v>
      </c>
    </row>
    <row r="17" spans="2:14" x14ac:dyDescent="0.25">
      <c r="B17" s="62" t="s">
        <v>123</v>
      </c>
      <c r="C17" s="9" t="s">
        <v>105</v>
      </c>
      <c r="D17" s="94">
        <v>0.25</v>
      </c>
      <c r="E17" s="94">
        <v>0.25</v>
      </c>
      <c r="F17" s="94">
        <v>0.25</v>
      </c>
      <c r="G17" s="94">
        <v>0.25</v>
      </c>
      <c r="H17" s="95">
        <v>0.25</v>
      </c>
      <c r="I17" s="61"/>
      <c r="J17" s="67" t="s">
        <v>152</v>
      </c>
      <c r="K17" t="s">
        <v>40</v>
      </c>
      <c r="L17" s="91">
        <v>100</v>
      </c>
      <c r="N17" s="9"/>
    </row>
    <row r="18" spans="2:14" x14ac:dyDescent="0.25">
      <c r="B18" s="64" t="s">
        <v>124</v>
      </c>
      <c r="C18" s="65" t="s">
        <v>54</v>
      </c>
      <c r="D18" s="96">
        <v>0</v>
      </c>
      <c r="E18" s="96">
        <v>0</v>
      </c>
      <c r="F18" s="96">
        <v>0</v>
      </c>
      <c r="G18" s="96">
        <v>0</v>
      </c>
      <c r="H18" s="97">
        <v>0</v>
      </c>
      <c r="I18" s="9"/>
      <c r="J18" s="68" t="s">
        <v>120</v>
      </c>
      <c r="K18" t="s">
        <v>57</v>
      </c>
      <c r="L18" s="100">
        <v>4</v>
      </c>
      <c r="N18" s="9"/>
    </row>
    <row r="19" spans="2:14" x14ac:dyDescent="0.25">
      <c r="B19" s="62" t="s">
        <v>163</v>
      </c>
      <c r="C19" t="s">
        <v>164</v>
      </c>
      <c r="D19" s="94">
        <v>2</v>
      </c>
      <c r="E19" s="94">
        <v>0</v>
      </c>
      <c r="F19" s="94">
        <v>0</v>
      </c>
      <c r="G19" s="94">
        <v>2</v>
      </c>
      <c r="H19" s="95">
        <v>0</v>
      </c>
      <c r="J19" s="68" t="s">
        <v>121</v>
      </c>
      <c r="K19" t="s">
        <v>61</v>
      </c>
      <c r="L19" s="100">
        <v>8</v>
      </c>
    </row>
    <row r="20" spans="2:14" x14ac:dyDescent="0.25">
      <c r="B20" t="s">
        <v>170</v>
      </c>
      <c r="C20" t="s">
        <v>155</v>
      </c>
      <c r="D20" s="94">
        <v>0</v>
      </c>
      <c r="E20" s="94">
        <v>20</v>
      </c>
      <c r="F20" s="94">
        <v>100</v>
      </c>
      <c r="G20" s="94">
        <v>0</v>
      </c>
      <c r="H20" s="95">
        <v>10</v>
      </c>
      <c r="J20" s="69" t="s">
        <v>123</v>
      </c>
      <c r="K20" t="s">
        <v>155</v>
      </c>
      <c r="L20" s="70">
        <v>0</v>
      </c>
    </row>
    <row r="21" spans="2:14" x14ac:dyDescent="0.25">
      <c r="B21" s="67" t="s">
        <v>169</v>
      </c>
      <c r="D21" s="94">
        <v>0</v>
      </c>
      <c r="E21" s="94">
        <v>0</v>
      </c>
      <c r="F21" s="94">
        <v>0</v>
      </c>
      <c r="G21" s="94">
        <v>0</v>
      </c>
      <c r="H21" s="95">
        <v>12</v>
      </c>
      <c r="J21" s="71" t="s">
        <v>154</v>
      </c>
      <c r="K21" s="72" t="s">
        <v>40</v>
      </c>
      <c r="L21" s="101">
        <v>1</v>
      </c>
    </row>
    <row r="22" spans="2:14" x14ac:dyDescent="0.25">
      <c r="B22" t="s">
        <v>166</v>
      </c>
      <c r="C22" t="s">
        <v>47</v>
      </c>
      <c r="D22" s="94">
        <v>0</v>
      </c>
      <c r="E22" s="94">
        <v>0</v>
      </c>
      <c r="F22" s="94">
        <v>0</v>
      </c>
      <c r="G22" s="94">
        <v>0</v>
      </c>
      <c r="H22" s="95">
        <f>2 * 300 * 1000</f>
        <v>600000</v>
      </c>
      <c r="J22" t="s">
        <v>166</v>
      </c>
      <c r="K22" t="s">
        <v>167</v>
      </c>
      <c r="L22" s="90">
        <v>290</v>
      </c>
    </row>
    <row r="23" spans="2:14" x14ac:dyDescent="0.25">
      <c r="J23" t="s">
        <v>170</v>
      </c>
      <c r="K23" t="s">
        <v>155</v>
      </c>
      <c r="L23" s="90">
        <v>40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34CD-84E2-4CA1-983C-7CAA622D9B73}">
  <dimension ref="A2:O31"/>
  <sheetViews>
    <sheetView zoomScaleNormal="130" workbookViewId="0">
      <selection activeCell="E6" sqref="E6"/>
    </sheetView>
  </sheetViews>
  <sheetFormatPr defaultRowHeight="15" x14ac:dyDescent="0.25"/>
  <cols>
    <col min="1" max="1" width="9.140625" customWidth="1"/>
    <col min="2" max="3" width="12.7109375" customWidth="1"/>
    <col min="4" max="4" width="32.5703125" customWidth="1"/>
    <col min="5" max="10" width="15.7109375" customWidth="1"/>
  </cols>
  <sheetData>
    <row r="2" spans="1:15" x14ac:dyDescent="0.25">
      <c r="A2" s="51" t="s">
        <v>158</v>
      </c>
      <c r="B2" s="81"/>
      <c r="C2" s="82"/>
      <c r="D2" s="51" t="s">
        <v>62</v>
      </c>
      <c r="E2" s="73"/>
      <c r="F2" s="74"/>
    </row>
    <row r="3" spans="1:15" x14ac:dyDescent="0.25">
      <c r="A3" s="83" t="s">
        <v>157</v>
      </c>
      <c r="B3" s="84" t="s">
        <v>173</v>
      </c>
      <c r="C3" s="85" t="s">
        <v>156</v>
      </c>
      <c r="D3" s="75" t="s">
        <v>172</v>
      </c>
      <c r="E3" s="13" t="s">
        <v>171</v>
      </c>
      <c r="F3" s="57"/>
      <c r="G3" s="11"/>
      <c r="H3" s="11"/>
      <c r="I3" s="11"/>
      <c r="J3" s="11"/>
    </row>
    <row r="4" spans="1:15" ht="15" customHeight="1" x14ac:dyDescent="0.25">
      <c r="A4" s="86">
        <v>1</v>
      </c>
      <c r="B4" s="17">
        <v>4</v>
      </c>
      <c r="C4" s="87">
        <v>7</v>
      </c>
      <c r="D4" s="76" t="s">
        <v>159</v>
      </c>
      <c r="E4" s="77">
        <v>0.1</v>
      </c>
      <c r="F4" s="78"/>
      <c r="G4" s="17"/>
      <c r="H4" s="17"/>
      <c r="I4" s="17"/>
      <c r="J4" s="17"/>
      <c r="K4" s="17"/>
      <c r="L4" s="17"/>
      <c r="M4" s="17"/>
      <c r="N4" s="17"/>
    </row>
    <row r="5" spans="1:15" ht="15" customHeight="1" x14ac:dyDescent="0.25">
      <c r="A5" s="86">
        <v>2</v>
      </c>
      <c r="B5" s="17">
        <v>4</v>
      </c>
      <c r="C5" s="87">
        <v>7</v>
      </c>
      <c r="D5" s="76" t="s">
        <v>160</v>
      </c>
      <c r="E5" s="16">
        <v>50000000</v>
      </c>
      <c r="F5" s="78" t="s">
        <v>52</v>
      </c>
      <c r="G5" s="17"/>
      <c r="H5" s="17"/>
      <c r="I5" s="17"/>
      <c r="J5" s="17"/>
      <c r="O5" s="17"/>
    </row>
    <row r="6" spans="1:15" ht="15" customHeight="1" x14ac:dyDescent="0.25">
      <c r="A6" s="86">
        <v>3</v>
      </c>
      <c r="B6" s="17">
        <v>4.5</v>
      </c>
      <c r="C6" s="87">
        <v>7.5</v>
      </c>
      <c r="D6" s="76" t="s">
        <v>161</v>
      </c>
      <c r="E6" s="16">
        <v>34000000</v>
      </c>
      <c r="F6" s="78" t="s">
        <v>63</v>
      </c>
      <c r="G6" s="17"/>
      <c r="H6" s="17"/>
      <c r="I6" s="17"/>
      <c r="J6" s="17"/>
      <c r="O6" s="17"/>
    </row>
    <row r="7" spans="1:15" ht="15" customHeight="1" x14ac:dyDescent="0.25">
      <c r="A7" s="86">
        <v>4</v>
      </c>
      <c r="B7" s="17">
        <v>4.5</v>
      </c>
      <c r="C7" s="87">
        <v>7.5</v>
      </c>
      <c r="D7" s="54"/>
      <c r="F7" s="57"/>
      <c r="G7" s="17"/>
      <c r="O7" s="17"/>
    </row>
    <row r="8" spans="1:15" ht="15" customHeight="1" x14ac:dyDescent="0.25">
      <c r="A8" s="86">
        <v>5</v>
      </c>
      <c r="B8" s="17">
        <v>4.5</v>
      </c>
      <c r="C8" s="87">
        <v>8.1999999999999993</v>
      </c>
      <c r="D8" s="54"/>
      <c r="F8" s="57"/>
      <c r="G8" s="17"/>
      <c r="O8" s="17"/>
    </row>
    <row r="9" spans="1:15" ht="15" customHeight="1" x14ac:dyDescent="0.25">
      <c r="A9" s="86">
        <v>6</v>
      </c>
      <c r="B9" s="17">
        <v>4.5</v>
      </c>
      <c r="C9" s="87">
        <v>8.1999999999999993</v>
      </c>
      <c r="D9" s="54"/>
      <c r="F9" s="57"/>
      <c r="G9" s="17"/>
      <c r="O9" s="17"/>
    </row>
    <row r="10" spans="1:15" ht="15" customHeight="1" x14ac:dyDescent="0.25">
      <c r="A10" s="86">
        <v>7</v>
      </c>
      <c r="B10" s="17">
        <v>4.5</v>
      </c>
      <c r="C10" s="87">
        <v>8.1999999999999993</v>
      </c>
      <c r="D10" s="54"/>
      <c r="F10" s="57"/>
      <c r="G10" s="17"/>
      <c r="O10" s="17"/>
    </row>
    <row r="11" spans="1:15" ht="15" customHeight="1" x14ac:dyDescent="0.25">
      <c r="A11" s="86">
        <v>8</v>
      </c>
      <c r="B11" s="17">
        <v>5</v>
      </c>
      <c r="C11" s="87">
        <v>9</v>
      </c>
      <c r="D11" s="54"/>
      <c r="F11" s="57"/>
      <c r="G11" s="17"/>
      <c r="H11" s="17"/>
      <c r="I11" s="17"/>
      <c r="J11" s="17"/>
    </row>
    <row r="12" spans="1:15" ht="15" customHeight="1" x14ac:dyDescent="0.25">
      <c r="A12" s="86">
        <v>9</v>
      </c>
      <c r="B12" s="17">
        <v>5</v>
      </c>
      <c r="C12" s="87">
        <v>9</v>
      </c>
      <c r="D12" s="54"/>
      <c r="F12" s="57"/>
      <c r="G12" s="17"/>
      <c r="H12" s="17"/>
      <c r="I12" s="17"/>
      <c r="J12" s="17"/>
    </row>
    <row r="13" spans="1:15" ht="15" customHeight="1" x14ac:dyDescent="0.25">
      <c r="A13" s="86">
        <v>10</v>
      </c>
      <c r="B13" s="17">
        <v>5</v>
      </c>
      <c r="C13" s="87">
        <v>9</v>
      </c>
      <c r="D13" s="54"/>
      <c r="F13" s="57"/>
      <c r="G13" s="17"/>
      <c r="H13" s="17"/>
      <c r="I13" s="17"/>
      <c r="J13" s="17"/>
    </row>
    <row r="14" spans="1:15" ht="15" customHeight="1" x14ac:dyDescent="0.25">
      <c r="A14" s="86">
        <v>11</v>
      </c>
      <c r="B14" s="17">
        <v>5</v>
      </c>
      <c r="C14" s="87">
        <v>9.5</v>
      </c>
      <c r="D14" s="54"/>
      <c r="F14" s="57"/>
    </row>
    <row r="15" spans="1:15" ht="15" customHeight="1" x14ac:dyDescent="0.25">
      <c r="A15" s="86">
        <v>12</v>
      </c>
      <c r="B15" s="17">
        <v>5</v>
      </c>
      <c r="C15" s="87">
        <v>9.5</v>
      </c>
      <c r="D15" s="54"/>
      <c r="F15" s="57"/>
    </row>
    <row r="16" spans="1:15" ht="15" customHeight="1" x14ac:dyDescent="0.25">
      <c r="A16" s="79"/>
      <c r="B16" s="88"/>
      <c r="C16" s="89"/>
      <c r="D16" s="79"/>
      <c r="E16" s="72"/>
      <c r="F16" s="80"/>
      <c r="G16" s="17"/>
      <c r="H16" s="17"/>
      <c r="I16" s="17"/>
      <c r="J16" s="17"/>
    </row>
    <row r="17" spans="4:11" ht="15" customHeight="1" x14ac:dyDescent="0.25"/>
    <row r="18" spans="4:11" ht="15" customHeight="1" x14ac:dyDescent="0.25">
      <c r="D18" s="13"/>
    </row>
    <row r="19" spans="4:11" x14ac:dyDescent="0.25">
      <c r="D19" s="17"/>
      <c r="E19" s="10"/>
      <c r="F19" s="10"/>
      <c r="G19" s="10"/>
      <c r="H19" s="10"/>
      <c r="I19" s="17"/>
      <c r="J19" s="10"/>
      <c r="K19" s="17"/>
    </row>
    <row r="20" spans="4:11" x14ac:dyDescent="0.25">
      <c r="D20" s="17"/>
      <c r="E20" s="17"/>
      <c r="F20" s="28"/>
      <c r="G20" s="17"/>
      <c r="H20" s="17"/>
      <c r="I20" s="17"/>
      <c r="J20" s="17"/>
      <c r="K20" s="17"/>
    </row>
    <row r="21" spans="4:11" x14ac:dyDescent="0.25">
      <c r="D21" s="17"/>
      <c r="E21" s="17"/>
      <c r="F21" s="28"/>
      <c r="G21" s="17"/>
      <c r="H21" s="17"/>
      <c r="I21" s="17"/>
      <c r="J21" s="17"/>
      <c r="K21" s="17"/>
    </row>
    <row r="22" spans="4:11" x14ac:dyDescent="0.25">
      <c r="D22" s="17"/>
      <c r="E22" s="17"/>
      <c r="F22" s="28"/>
      <c r="G22" s="17"/>
      <c r="H22" s="17"/>
      <c r="I22" s="17"/>
      <c r="J22" s="17"/>
      <c r="K22" s="17"/>
    </row>
    <row r="23" spans="4:11" x14ac:dyDescent="0.25">
      <c r="D23" s="17"/>
      <c r="E23" s="17"/>
      <c r="F23" s="28"/>
      <c r="G23" s="17"/>
      <c r="H23" s="17"/>
      <c r="I23" s="17"/>
      <c r="J23" s="17"/>
      <c r="K23" s="17"/>
    </row>
    <row r="24" spans="4:11" x14ac:dyDescent="0.25">
      <c r="D24" s="17"/>
      <c r="E24" s="17"/>
      <c r="F24" s="28"/>
      <c r="G24" s="17"/>
      <c r="H24" s="17"/>
      <c r="I24" s="17"/>
      <c r="J24" s="17"/>
      <c r="K24" s="17"/>
    </row>
    <row r="25" spans="4:11" x14ac:dyDescent="0.25">
      <c r="D25" s="17"/>
      <c r="E25" s="17"/>
      <c r="F25" s="28"/>
      <c r="G25" s="17"/>
      <c r="H25" s="17"/>
      <c r="I25" s="17"/>
      <c r="J25" s="17"/>
      <c r="K25" s="17"/>
    </row>
    <row r="26" spans="4:11" x14ac:dyDescent="0.25">
      <c r="D26" s="17"/>
      <c r="E26" s="17"/>
      <c r="F26" s="28"/>
      <c r="G26" s="17"/>
      <c r="H26" s="17"/>
      <c r="I26" s="17"/>
      <c r="J26" s="17"/>
      <c r="K26" s="17"/>
    </row>
    <row r="27" spans="4:11" x14ac:dyDescent="0.25">
      <c r="D27" s="17"/>
      <c r="E27" s="17"/>
      <c r="F27" s="28"/>
      <c r="G27" s="17"/>
      <c r="H27" s="17"/>
      <c r="I27" s="17"/>
      <c r="J27" s="17"/>
      <c r="K27" s="17"/>
    </row>
    <row r="28" spans="4:11" x14ac:dyDescent="0.25">
      <c r="D28" s="17"/>
      <c r="E28" s="17"/>
      <c r="F28" s="28"/>
      <c r="G28" s="17"/>
      <c r="H28" s="17"/>
      <c r="I28" s="17"/>
      <c r="J28" s="17"/>
      <c r="K28" s="17"/>
    </row>
    <row r="29" spans="4:11" x14ac:dyDescent="0.25">
      <c r="D29" s="17"/>
      <c r="E29" s="17"/>
      <c r="F29" s="28"/>
      <c r="G29" s="17"/>
      <c r="H29" s="17"/>
      <c r="I29" s="17"/>
      <c r="J29" s="17"/>
      <c r="K29" s="17"/>
    </row>
    <row r="30" spans="4:11" x14ac:dyDescent="0.25">
      <c r="D30" s="17"/>
      <c r="E30" s="17"/>
      <c r="F30" s="28"/>
      <c r="G30" s="17"/>
      <c r="H30" s="17"/>
      <c r="I30" s="17"/>
      <c r="J30" s="17"/>
      <c r="K30" s="17"/>
    </row>
    <row r="31" spans="4:11" x14ac:dyDescent="0.25">
      <c r="D31" s="17"/>
      <c r="E31" s="17"/>
      <c r="F31" s="28"/>
      <c r="G31" s="17"/>
      <c r="H31" s="17"/>
      <c r="I31" s="17"/>
      <c r="J31" s="17"/>
      <c r="K31" s="1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CD2-E810-4FE6-87F8-09242D0DB167}">
  <dimension ref="A2:F32"/>
  <sheetViews>
    <sheetView zoomScaleNormal="160" workbookViewId="0">
      <selection activeCell="D30" sqref="D30"/>
    </sheetView>
  </sheetViews>
  <sheetFormatPr defaultRowHeight="15" x14ac:dyDescent="0.25"/>
  <cols>
    <col min="1" max="1" width="45.7109375" customWidth="1"/>
    <col min="2" max="2" width="11.5703125" bestFit="1" customWidth="1"/>
    <col min="3" max="3" width="22.5703125" bestFit="1" customWidth="1"/>
    <col min="4" max="4" width="26.42578125" customWidth="1"/>
    <col min="6" max="6" width="11.7109375" bestFit="1" customWidth="1"/>
  </cols>
  <sheetData>
    <row r="2" spans="1:6" x14ac:dyDescent="0.25">
      <c r="A2" s="13" t="s">
        <v>64</v>
      </c>
      <c r="B2" s="13" t="s">
        <v>65</v>
      </c>
      <c r="C2" s="13" t="s">
        <v>66</v>
      </c>
      <c r="D2" s="13" t="s">
        <v>67</v>
      </c>
    </row>
    <row r="3" spans="1:6" x14ac:dyDescent="0.25">
      <c r="A3" s="32" t="s">
        <v>68</v>
      </c>
      <c r="B3" s="36"/>
      <c r="C3" s="31" t="s">
        <v>69</v>
      </c>
      <c r="D3" s="34"/>
    </row>
    <row r="4" spans="1:6" x14ac:dyDescent="0.25">
      <c r="A4" s="32" t="s">
        <v>70</v>
      </c>
      <c r="B4" s="36"/>
      <c r="C4" s="31" t="s">
        <v>69</v>
      </c>
    </row>
    <row r="5" spans="1:6" x14ac:dyDescent="0.25">
      <c r="A5" s="12" t="s">
        <v>71</v>
      </c>
      <c r="B5" s="37">
        <v>37750</v>
      </c>
      <c r="C5" s="14" t="s">
        <v>60</v>
      </c>
      <c r="D5" t="s">
        <v>72</v>
      </c>
    </row>
    <row r="6" spans="1:6" x14ac:dyDescent="0.25">
      <c r="A6" s="12" t="s">
        <v>73</v>
      </c>
      <c r="B6" s="38">
        <v>0.1</v>
      </c>
      <c r="C6" s="14"/>
      <c r="D6" t="s">
        <v>72</v>
      </c>
    </row>
    <row r="7" spans="1:6" x14ac:dyDescent="0.25">
      <c r="A7" s="12" t="s">
        <v>74</v>
      </c>
      <c r="B7" s="38">
        <v>200</v>
      </c>
      <c r="C7" s="14" t="s">
        <v>54</v>
      </c>
    </row>
    <row r="8" spans="1:6" x14ac:dyDescent="0.25">
      <c r="A8" s="32" t="s">
        <v>75</v>
      </c>
      <c r="B8" s="36"/>
      <c r="C8" s="31" t="s">
        <v>69</v>
      </c>
      <c r="D8" s="34"/>
    </row>
    <row r="9" spans="1:6" x14ac:dyDescent="0.25">
      <c r="A9" s="32" t="s">
        <v>76</v>
      </c>
      <c r="B9" s="36"/>
      <c r="C9" s="31" t="s">
        <v>69</v>
      </c>
      <c r="D9" s="35"/>
    </row>
    <row r="10" spans="1:6" x14ac:dyDescent="0.25">
      <c r="A10" s="12" t="s">
        <v>77</v>
      </c>
      <c r="B10" s="39">
        <v>47000</v>
      </c>
      <c r="C10" s="14" t="s">
        <v>60</v>
      </c>
      <c r="D10" t="s">
        <v>72</v>
      </c>
      <c r="F10" s="35"/>
    </row>
    <row r="11" spans="1:6" x14ac:dyDescent="0.25">
      <c r="A11" s="12" t="s">
        <v>78</v>
      </c>
      <c r="B11" s="38">
        <v>0.1</v>
      </c>
      <c r="C11" s="14"/>
      <c r="D11" t="s">
        <v>72</v>
      </c>
    </row>
    <row r="12" spans="1:6" x14ac:dyDescent="0.25">
      <c r="A12" s="12" t="s">
        <v>79</v>
      </c>
      <c r="B12" s="38">
        <v>200</v>
      </c>
      <c r="C12" s="14" t="s">
        <v>54</v>
      </c>
    </row>
    <row r="13" spans="1:6" x14ac:dyDescent="0.25">
      <c r="A13" s="32" t="s">
        <v>80</v>
      </c>
      <c r="B13" s="36"/>
      <c r="C13" s="31" t="s">
        <v>81</v>
      </c>
      <c r="D13" s="34"/>
    </row>
    <row r="14" spans="1:6" x14ac:dyDescent="0.25">
      <c r="A14" s="32" t="s">
        <v>82</v>
      </c>
      <c r="B14" s="36"/>
      <c r="C14" s="31" t="s">
        <v>81</v>
      </c>
    </row>
    <row r="15" spans="1:6" x14ac:dyDescent="0.25">
      <c r="A15" s="12" t="s">
        <v>83</v>
      </c>
      <c r="B15" s="40">
        <v>64000</v>
      </c>
      <c r="C15" s="14" t="s">
        <v>60</v>
      </c>
      <c r="D15" t="s">
        <v>72</v>
      </c>
    </row>
    <row r="16" spans="1:6" x14ac:dyDescent="0.25">
      <c r="A16" s="12" t="s">
        <v>84</v>
      </c>
      <c r="B16" s="38">
        <v>0.05</v>
      </c>
      <c r="C16" s="14"/>
    </row>
    <row r="17" spans="1:6" x14ac:dyDescent="0.25">
      <c r="A17" s="12" t="s">
        <v>85</v>
      </c>
      <c r="B17" s="38">
        <v>220</v>
      </c>
      <c r="C17" s="14" t="s">
        <v>54</v>
      </c>
    </row>
    <row r="18" spans="1:6" x14ac:dyDescent="0.25">
      <c r="A18" s="32" t="s">
        <v>86</v>
      </c>
      <c r="B18" s="36"/>
      <c r="C18" s="31" t="s">
        <v>69</v>
      </c>
      <c r="D18" s="30"/>
      <c r="E18" s="30"/>
      <c r="F18" s="30"/>
    </row>
    <row r="19" spans="1:6" x14ac:dyDescent="0.25">
      <c r="A19" s="32" t="s">
        <v>87</v>
      </c>
      <c r="B19" s="36"/>
      <c r="C19" s="31" t="s">
        <v>69</v>
      </c>
    </row>
    <row r="20" spans="1:6" x14ac:dyDescent="0.25">
      <c r="A20" s="32" t="s">
        <v>88</v>
      </c>
      <c r="B20" s="41">
        <f>B15</f>
        <v>64000</v>
      </c>
      <c r="C20" s="31" t="s">
        <v>60</v>
      </c>
    </row>
    <row r="21" spans="1:6" x14ac:dyDescent="0.25">
      <c r="A21" s="32" t="s">
        <v>89</v>
      </c>
      <c r="B21" s="42">
        <v>0.05</v>
      </c>
      <c r="C21" s="31"/>
    </row>
    <row r="22" spans="1:6" x14ac:dyDescent="0.25">
      <c r="A22" s="32" t="s">
        <v>90</v>
      </c>
      <c r="B22" s="42">
        <v>0</v>
      </c>
      <c r="C22" s="31" t="s">
        <v>54</v>
      </c>
    </row>
    <row r="23" spans="1:6" x14ac:dyDescent="0.25">
      <c r="A23" s="32" t="s">
        <v>91</v>
      </c>
      <c r="B23" s="43"/>
      <c r="C23" s="44" t="s">
        <v>81</v>
      </c>
      <c r="D23" s="34"/>
    </row>
    <row r="24" spans="1:6" x14ac:dyDescent="0.25">
      <c r="A24" s="32" t="s">
        <v>92</v>
      </c>
      <c r="B24" s="45"/>
      <c r="C24" s="44" t="s">
        <v>93</v>
      </c>
    </row>
    <row r="25" spans="1:6" x14ac:dyDescent="0.25">
      <c r="A25" s="12" t="s">
        <v>94</v>
      </c>
      <c r="B25" s="46">
        <v>38280</v>
      </c>
      <c r="C25" s="14" t="s">
        <v>60</v>
      </c>
      <c r="D25" t="s">
        <v>72</v>
      </c>
    </row>
    <row r="26" spans="1:6" x14ac:dyDescent="0.25">
      <c r="A26" s="12" t="s">
        <v>95</v>
      </c>
      <c r="B26" s="38">
        <v>0.05</v>
      </c>
      <c r="C26" s="15"/>
    </row>
    <row r="27" spans="1:6" x14ac:dyDescent="0.25">
      <c r="A27" s="12" t="s">
        <v>96</v>
      </c>
      <c r="B27" s="38">
        <v>400</v>
      </c>
      <c r="C27" s="14" t="s">
        <v>54</v>
      </c>
    </row>
    <row r="28" spans="1:6" x14ac:dyDescent="0.25">
      <c r="A28" s="31" t="s">
        <v>97</v>
      </c>
      <c r="B28" s="47"/>
      <c r="C28" s="33" t="s">
        <v>98</v>
      </c>
      <c r="D28" s="34"/>
    </row>
    <row r="29" spans="1:6" x14ac:dyDescent="0.25">
      <c r="A29" s="31" t="s">
        <v>99</v>
      </c>
      <c r="B29" s="47"/>
      <c r="C29" s="33" t="s">
        <v>98</v>
      </c>
    </row>
    <row r="30" spans="1:6" x14ac:dyDescent="0.25">
      <c r="A30" s="14" t="s">
        <v>100</v>
      </c>
      <c r="B30" s="46">
        <v>76620</v>
      </c>
      <c r="C30" s="15" t="s">
        <v>101</v>
      </c>
      <c r="D30" t="s">
        <v>72</v>
      </c>
    </row>
    <row r="31" spans="1:6" x14ac:dyDescent="0.25">
      <c r="A31" s="14" t="s">
        <v>102</v>
      </c>
      <c r="B31" s="38">
        <v>0.05</v>
      </c>
      <c r="C31" s="15"/>
    </row>
    <row r="32" spans="1:6" x14ac:dyDescent="0.25">
      <c r="A32" s="12" t="s">
        <v>103</v>
      </c>
      <c r="B32" s="15">
        <v>500</v>
      </c>
      <c r="C32" s="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8"/>
  <sheetViews>
    <sheetView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27.140625" customWidth="1"/>
    <col min="3" max="3" width="15.28515625" customWidth="1"/>
    <col min="4" max="4" width="23.85546875" customWidth="1"/>
    <col min="5" max="5" width="11.7109375" bestFit="1" customWidth="1"/>
    <col min="6" max="6" width="12" bestFit="1" customWidth="1"/>
    <col min="7" max="7" width="20.140625" bestFit="1" customWidth="1"/>
    <col min="8" max="8" width="35.42578125" bestFit="1" customWidth="1"/>
    <col min="9" max="9" width="31.42578125" bestFit="1" customWidth="1"/>
    <col min="10" max="10" width="11.140625" bestFit="1" customWidth="1"/>
    <col min="11" max="11" width="12.85546875" bestFit="1" customWidth="1"/>
    <col min="12" max="12" width="23.85546875" bestFit="1" customWidth="1"/>
    <col min="13" max="13" width="29.7109375" bestFit="1" customWidth="1"/>
    <col min="14" max="14" width="19.85546875" bestFit="1" customWidth="1"/>
    <col min="15" max="17" width="30.85546875" bestFit="1" customWidth="1"/>
    <col min="18" max="18" width="35.140625" bestFit="1" customWidth="1"/>
    <col min="19" max="19" width="13.140625" bestFit="1" customWidth="1"/>
    <col min="20" max="21" width="15.710937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s="3" t="s">
        <v>20</v>
      </c>
    </row>
    <row r="2" spans="1:21" x14ac:dyDescent="0.25">
      <c r="A2" s="16">
        <v>360000000</v>
      </c>
      <c r="B2" s="16">
        <v>700000</v>
      </c>
      <c r="C2" s="27">
        <v>20</v>
      </c>
      <c r="D2" s="5">
        <v>0.1</v>
      </c>
      <c r="E2" s="6">
        <v>365</v>
      </c>
      <c r="F2" s="6">
        <v>24</v>
      </c>
      <c r="G2" s="4">
        <v>428</v>
      </c>
      <c r="H2" s="4"/>
      <c r="I2" s="4">
        <v>122</v>
      </c>
      <c r="J2" s="4">
        <v>11690</v>
      </c>
      <c r="K2" s="4">
        <v>108</v>
      </c>
      <c r="L2" s="7">
        <v>188.19</v>
      </c>
      <c r="M2" s="4">
        <v>7.8</v>
      </c>
      <c r="N2" s="4">
        <v>2.2000000000000002</v>
      </c>
      <c r="O2" s="4">
        <v>0.46</v>
      </c>
      <c r="P2" s="4">
        <v>0.74</v>
      </c>
      <c r="Q2" s="4">
        <v>0.98</v>
      </c>
      <c r="R2" s="4">
        <v>6100</v>
      </c>
      <c r="S2" s="2">
        <v>1</v>
      </c>
      <c r="T2" s="2">
        <v>72</v>
      </c>
      <c r="U2" s="4">
        <v>1.5</v>
      </c>
    </row>
    <row r="3" spans="1:21" x14ac:dyDescent="0.25">
      <c r="A3" s="3" t="s">
        <v>21</v>
      </c>
      <c r="B3" s="3" t="s">
        <v>22</v>
      </c>
      <c r="C3" s="4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21" x14ac:dyDescent="0.25">
      <c r="A5" t="s">
        <v>23</v>
      </c>
      <c r="B5" t="s">
        <v>24</v>
      </c>
      <c r="C5" t="s">
        <v>25</v>
      </c>
    </row>
    <row r="6" spans="1:21" x14ac:dyDescent="0.25">
      <c r="A6" s="17">
        <v>1</v>
      </c>
      <c r="B6" s="2">
        <v>0.84</v>
      </c>
      <c r="C6" s="8">
        <f>B6/12</f>
        <v>6.9999999999999993E-2</v>
      </c>
    </row>
    <row r="7" spans="1:21" x14ac:dyDescent="0.25">
      <c r="A7" s="17">
        <v>2</v>
      </c>
      <c r="B7" s="2">
        <v>0.92</v>
      </c>
      <c r="C7" s="8">
        <f>B7/12</f>
        <v>7.6666666666666675E-2</v>
      </c>
    </row>
    <row r="8" spans="1:21" x14ac:dyDescent="0.25">
      <c r="A8" s="17">
        <v>3</v>
      </c>
      <c r="B8" s="2">
        <v>0.93</v>
      </c>
      <c r="C8" s="8">
        <f t="shared" ref="C8:C17" si="0">B8/12</f>
        <v>7.7499999999999999E-2</v>
      </c>
    </row>
    <row r="9" spans="1:21" x14ac:dyDescent="0.25">
      <c r="A9" s="17">
        <v>4</v>
      </c>
      <c r="B9" s="2">
        <v>1.08</v>
      </c>
      <c r="C9" s="8">
        <f t="shared" si="0"/>
        <v>9.0000000000000011E-2</v>
      </c>
    </row>
    <row r="10" spans="1:21" x14ac:dyDescent="0.25">
      <c r="A10" s="17">
        <v>5</v>
      </c>
      <c r="B10" s="2">
        <v>1.28</v>
      </c>
      <c r="C10" s="8">
        <f t="shared" si="0"/>
        <v>0.10666666666666667</v>
      </c>
    </row>
    <row r="11" spans="1:21" x14ac:dyDescent="0.25">
      <c r="A11" s="17">
        <v>6</v>
      </c>
      <c r="B11" s="2">
        <v>1.2</v>
      </c>
      <c r="C11" s="8">
        <f t="shared" si="0"/>
        <v>9.9999999999999992E-2</v>
      </c>
    </row>
    <row r="12" spans="1:21" x14ac:dyDescent="0.25">
      <c r="A12" s="17">
        <v>7</v>
      </c>
      <c r="B12" s="2">
        <v>1.18</v>
      </c>
      <c r="C12" s="8">
        <f t="shared" si="0"/>
        <v>9.8333333333333328E-2</v>
      </c>
    </row>
    <row r="13" spans="1:21" x14ac:dyDescent="0.25">
      <c r="A13" s="17">
        <v>8</v>
      </c>
      <c r="B13" s="2">
        <v>1.07</v>
      </c>
      <c r="C13" s="8">
        <f t="shared" si="0"/>
        <v>8.9166666666666672E-2</v>
      </c>
    </row>
    <row r="14" spans="1:21" x14ac:dyDescent="0.25">
      <c r="A14" s="17">
        <v>9</v>
      </c>
      <c r="B14" s="2">
        <v>1.02</v>
      </c>
      <c r="C14" s="8">
        <f t="shared" si="0"/>
        <v>8.5000000000000006E-2</v>
      </c>
    </row>
    <row r="15" spans="1:21" x14ac:dyDescent="0.25">
      <c r="A15" s="17">
        <v>10</v>
      </c>
      <c r="B15" s="2">
        <v>0.82</v>
      </c>
      <c r="C15" s="8">
        <f t="shared" si="0"/>
        <v>6.8333333333333329E-2</v>
      </c>
    </row>
    <row r="16" spans="1:21" x14ac:dyDescent="0.25">
      <c r="A16" s="17">
        <v>11</v>
      </c>
      <c r="B16" s="2">
        <v>0.8</v>
      </c>
      <c r="C16" s="8">
        <f t="shared" si="0"/>
        <v>6.6666666666666666E-2</v>
      </c>
    </row>
    <row r="17" spans="1:3" x14ac:dyDescent="0.25">
      <c r="A17" s="17">
        <v>12</v>
      </c>
      <c r="B17" s="2">
        <v>0.86</v>
      </c>
      <c r="C17" s="8">
        <f t="shared" si="0"/>
        <v>7.166666666666667E-2</v>
      </c>
    </row>
    <row r="20" spans="1:3" ht="30" x14ac:dyDescent="0.25">
      <c r="A20" s="18" t="s">
        <v>23</v>
      </c>
      <c r="B20" s="18" t="s">
        <v>26</v>
      </c>
      <c r="C20" s="18" t="s">
        <v>27</v>
      </c>
    </row>
    <row r="21" spans="1:3" x14ac:dyDescent="0.25">
      <c r="A21" s="19">
        <v>1</v>
      </c>
      <c r="B21" s="24">
        <v>1</v>
      </c>
      <c r="C21" s="21">
        <v>7.0064119192243659</v>
      </c>
    </row>
    <row r="22" spans="1:3" x14ac:dyDescent="0.25">
      <c r="A22" s="19">
        <v>1</v>
      </c>
      <c r="B22" s="25">
        <v>2</v>
      </c>
      <c r="C22" s="21">
        <v>7.214523164349842</v>
      </c>
    </row>
    <row r="23" spans="1:3" x14ac:dyDescent="0.25">
      <c r="A23" s="19">
        <v>1</v>
      </c>
      <c r="B23" s="25">
        <v>3</v>
      </c>
      <c r="C23" s="21">
        <v>7.353263994433493</v>
      </c>
    </row>
    <row r="24" spans="1:3" x14ac:dyDescent="0.25">
      <c r="A24" s="19">
        <v>1</v>
      </c>
      <c r="B24" s="25">
        <v>4</v>
      </c>
      <c r="C24" s="21">
        <v>7.214523164349842</v>
      </c>
    </row>
    <row r="25" spans="1:3" x14ac:dyDescent="0.25">
      <c r="A25" s="19">
        <v>1</v>
      </c>
      <c r="B25" s="25">
        <v>5</v>
      </c>
      <c r="C25" s="21">
        <v>6.4514485988897627</v>
      </c>
    </row>
    <row r="26" spans="1:3" x14ac:dyDescent="0.25">
      <c r="A26" s="19">
        <v>1</v>
      </c>
      <c r="B26" s="25">
        <v>6</v>
      </c>
      <c r="C26" s="21">
        <v>5.5496332033460325</v>
      </c>
    </row>
    <row r="27" spans="1:3" x14ac:dyDescent="0.25">
      <c r="A27" s="19">
        <v>1</v>
      </c>
      <c r="B27" s="26">
        <v>7</v>
      </c>
      <c r="C27" s="21">
        <v>5.2027811281369045</v>
      </c>
    </row>
    <row r="28" spans="1:3" x14ac:dyDescent="0.25">
      <c r="A28" s="19">
        <v>1</v>
      </c>
      <c r="B28" s="26">
        <v>8</v>
      </c>
      <c r="C28" s="21">
        <v>4.9946698830114284</v>
      </c>
    </row>
    <row r="29" spans="1:3" x14ac:dyDescent="0.25">
      <c r="A29" s="19">
        <v>1</v>
      </c>
      <c r="B29" s="26">
        <v>9</v>
      </c>
      <c r="C29" s="21">
        <v>4.7865586378859524</v>
      </c>
    </row>
    <row r="30" spans="1:3" x14ac:dyDescent="0.25">
      <c r="A30" s="19">
        <v>1</v>
      </c>
      <c r="B30" s="26">
        <v>10</v>
      </c>
      <c r="C30" s="21">
        <v>4.6478178078023022</v>
      </c>
    </row>
    <row r="31" spans="1:3" x14ac:dyDescent="0.25">
      <c r="A31" s="19">
        <v>1</v>
      </c>
      <c r="B31" s="26">
        <v>11</v>
      </c>
      <c r="C31" s="21">
        <v>4.5090769777186512</v>
      </c>
    </row>
    <row r="32" spans="1:3" x14ac:dyDescent="0.25">
      <c r="A32" s="19">
        <v>1</v>
      </c>
      <c r="B32" s="26">
        <v>12</v>
      </c>
      <c r="C32" s="21">
        <v>4.5090769777186512</v>
      </c>
    </row>
    <row r="33" spans="1:3" x14ac:dyDescent="0.25">
      <c r="A33" s="19">
        <v>1</v>
      </c>
      <c r="B33" s="26">
        <v>13</v>
      </c>
      <c r="C33" s="21">
        <v>4.7171882228441282</v>
      </c>
    </row>
    <row r="34" spans="1:3" x14ac:dyDescent="0.25">
      <c r="A34" s="19">
        <v>1</v>
      </c>
      <c r="B34" s="26">
        <v>14</v>
      </c>
      <c r="C34" s="21">
        <v>5.3415219582205555</v>
      </c>
    </row>
    <row r="35" spans="1:3" x14ac:dyDescent="0.25">
      <c r="A35" s="19">
        <v>1</v>
      </c>
      <c r="B35" s="26">
        <v>15</v>
      </c>
      <c r="C35" s="21">
        <v>5.6190036183878576</v>
      </c>
    </row>
    <row r="36" spans="1:3" x14ac:dyDescent="0.25">
      <c r="A36" s="19">
        <v>1</v>
      </c>
      <c r="B36" s="26">
        <v>16</v>
      </c>
      <c r="C36" s="21">
        <v>5.6190036183878576</v>
      </c>
    </row>
    <row r="37" spans="1:3" x14ac:dyDescent="0.25">
      <c r="A37" s="19">
        <v>1</v>
      </c>
      <c r="B37" s="26">
        <v>17</v>
      </c>
      <c r="C37" s="21">
        <v>5.4802627883042074</v>
      </c>
    </row>
    <row r="38" spans="1:3" x14ac:dyDescent="0.25">
      <c r="A38" s="19">
        <v>1</v>
      </c>
      <c r="B38" s="26">
        <v>18</v>
      </c>
      <c r="C38" s="21">
        <v>5.5496332033460325</v>
      </c>
    </row>
    <row r="39" spans="1:3" x14ac:dyDescent="0.25">
      <c r="A39" s="19">
        <v>1</v>
      </c>
      <c r="B39" s="25">
        <v>19</v>
      </c>
      <c r="C39" s="21">
        <v>5.6190036183878576</v>
      </c>
    </row>
    <row r="40" spans="1:3" x14ac:dyDescent="0.25">
      <c r="A40" s="19">
        <v>1</v>
      </c>
      <c r="B40" s="25">
        <v>20</v>
      </c>
      <c r="C40" s="21">
        <v>5.8271148635133336</v>
      </c>
    </row>
    <row r="41" spans="1:3" x14ac:dyDescent="0.25">
      <c r="A41" s="19">
        <v>1</v>
      </c>
      <c r="B41" s="25">
        <v>21</v>
      </c>
      <c r="C41" s="21">
        <v>6.1739669387224607</v>
      </c>
    </row>
    <row r="42" spans="1:3" x14ac:dyDescent="0.25">
      <c r="A42" s="19">
        <v>1</v>
      </c>
      <c r="B42" s="25">
        <v>22</v>
      </c>
      <c r="C42" s="21">
        <v>6.5208190139315869</v>
      </c>
    </row>
    <row r="43" spans="1:3" x14ac:dyDescent="0.25">
      <c r="A43" s="19">
        <v>1</v>
      </c>
      <c r="B43" s="25">
        <v>23</v>
      </c>
      <c r="C43" s="21">
        <v>6.7289302590570639</v>
      </c>
    </row>
    <row r="44" spans="1:3" x14ac:dyDescent="0.25">
      <c r="A44" s="19">
        <v>1</v>
      </c>
      <c r="B44" s="25">
        <v>24</v>
      </c>
      <c r="C44" s="21">
        <v>6.867671089140714</v>
      </c>
    </row>
    <row r="45" spans="1:3" x14ac:dyDescent="0.25">
      <c r="A45" s="19">
        <v>2</v>
      </c>
      <c r="B45" s="24">
        <v>1</v>
      </c>
      <c r="C45" s="21">
        <v>7.0163219785160527</v>
      </c>
    </row>
    <row r="46" spans="1:3" x14ac:dyDescent="0.25">
      <c r="A46" s="19">
        <v>2</v>
      </c>
      <c r="B46" s="25">
        <v>2</v>
      </c>
      <c r="C46" s="21">
        <v>7.1352426900163248</v>
      </c>
    </row>
    <row r="47" spans="1:3" x14ac:dyDescent="0.25">
      <c r="A47" s="19">
        <v>2</v>
      </c>
      <c r="B47" s="25">
        <v>3</v>
      </c>
      <c r="C47" s="21">
        <v>6.9568616227659161</v>
      </c>
    </row>
    <row r="48" spans="1:3" x14ac:dyDescent="0.25">
      <c r="A48" s="19">
        <v>2</v>
      </c>
      <c r="B48" s="25">
        <v>4</v>
      </c>
      <c r="C48" s="21">
        <v>6.5406391325149658</v>
      </c>
    </row>
    <row r="49" spans="1:3" x14ac:dyDescent="0.25">
      <c r="A49" s="19">
        <v>2</v>
      </c>
      <c r="B49" s="25">
        <v>5</v>
      </c>
      <c r="C49" s="21">
        <v>5.4703527290125162</v>
      </c>
    </row>
    <row r="50" spans="1:3" x14ac:dyDescent="0.25">
      <c r="A50" s="19">
        <v>2</v>
      </c>
      <c r="B50" s="25">
        <v>6</v>
      </c>
      <c r="C50" s="21">
        <v>4.6973681042607476</v>
      </c>
    </row>
    <row r="51" spans="1:3" x14ac:dyDescent="0.25">
      <c r="A51" s="19">
        <v>2</v>
      </c>
      <c r="B51" s="26">
        <v>7</v>
      </c>
      <c r="C51" s="21">
        <v>4.3406059697599311</v>
      </c>
    </row>
    <row r="52" spans="1:3" x14ac:dyDescent="0.25">
      <c r="A52" s="19">
        <v>2</v>
      </c>
      <c r="B52" s="26">
        <v>8</v>
      </c>
      <c r="C52" s="21">
        <v>4.1622249025095224</v>
      </c>
    </row>
    <row r="53" spans="1:3" x14ac:dyDescent="0.25">
      <c r="A53" s="19">
        <v>2</v>
      </c>
      <c r="B53" s="26">
        <v>9</v>
      </c>
      <c r="C53" s="21">
        <v>4.0433041910092511</v>
      </c>
    </row>
    <row r="54" spans="1:3" x14ac:dyDescent="0.25">
      <c r="A54" s="19">
        <v>2</v>
      </c>
      <c r="B54" s="26">
        <v>10</v>
      </c>
      <c r="C54" s="21">
        <v>4.0433041910092511</v>
      </c>
    </row>
    <row r="55" spans="1:3" x14ac:dyDescent="0.25">
      <c r="A55" s="19">
        <v>2</v>
      </c>
      <c r="B55" s="26">
        <v>11</v>
      </c>
      <c r="C55" s="21">
        <v>4.0433041910092511</v>
      </c>
    </row>
    <row r="56" spans="1:3" x14ac:dyDescent="0.25">
      <c r="A56" s="19">
        <v>2</v>
      </c>
      <c r="B56" s="26">
        <v>12</v>
      </c>
      <c r="C56" s="21">
        <v>4.0433041910092511</v>
      </c>
    </row>
    <row r="57" spans="1:3" x14ac:dyDescent="0.25">
      <c r="A57" s="19">
        <v>2</v>
      </c>
      <c r="B57" s="26">
        <v>13</v>
      </c>
      <c r="C57" s="21">
        <v>4.1622249025095224</v>
      </c>
    </row>
    <row r="58" spans="1:3" x14ac:dyDescent="0.25">
      <c r="A58" s="19">
        <v>2</v>
      </c>
      <c r="B58" s="26">
        <v>14</v>
      </c>
      <c r="C58" s="21">
        <v>4.6973681042607476</v>
      </c>
    </row>
    <row r="59" spans="1:3" x14ac:dyDescent="0.25">
      <c r="A59" s="19">
        <v>2</v>
      </c>
      <c r="B59" s="26">
        <v>15</v>
      </c>
      <c r="C59" s="21">
        <v>5.0541302387615632</v>
      </c>
    </row>
    <row r="60" spans="1:3" x14ac:dyDescent="0.25">
      <c r="A60" s="19">
        <v>2</v>
      </c>
      <c r="B60" s="26">
        <v>16</v>
      </c>
      <c r="C60" s="21">
        <v>5.1730509502618363</v>
      </c>
    </row>
    <row r="61" spans="1:3" x14ac:dyDescent="0.25">
      <c r="A61" s="19">
        <v>2</v>
      </c>
      <c r="B61" s="26">
        <v>17</v>
      </c>
      <c r="C61" s="21">
        <v>5.2325113060119719</v>
      </c>
    </row>
    <row r="62" spans="1:3" x14ac:dyDescent="0.25">
      <c r="A62" s="19">
        <v>2</v>
      </c>
      <c r="B62" s="26">
        <v>18</v>
      </c>
      <c r="C62" s="21">
        <v>5.5298130847626519</v>
      </c>
    </row>
    <row r="63" spans="1:3" x14ac:dyDescent="0.25">
      <c r="A63" s="19">
        <v>2</v>
      </c>
      <c r="B63" s="25">
        <v>19</v>
      </c>
      <c r="C63" s="21">
        <v>5.8271148635133327</v>
      </c>
    </row>
    <row r="64" spans="1:3" x14ac:dyDescent="0.25">
      <c r="A64" s="19">
        <v>2</v>
      </c>
      <c r="B64" s="25">
        <v>20</v>
      </c>
      <c r="C64" s="21">
        <v>6.0649562865138771</v>
      </c>
    </row>
    <row r="65" spans="1:3" x14ac:dyDescent="0.25">
      <c r="A65" s="19">
        <v>2</v>
      </c>
      <c r="B65" s="25">
        <v>21</v>
      </c>
      <c r="C65" s="21">
        <v>6.3622580652645571</v>
      </c>
    </row>
    <row r="66" spans="1:3" x14ac:dyDescent="0.25">
      <c r="A66" s="19">
        <v>2</v>
      </c>
      <c r="B66" s="25">
        <v>22</v>
      </c>
      <c r="C66" s="21">
        <v>6.6000994882651014</v>
      </c>
    </row>
    <row r="67" spans="1:3" x14ac:dyDescent="0.25">
      <c r="A67" s="19">
        <v>2</v>
      </c>
      <c r="B67" s="25">
        <v>23</v>
      </c>
      <c r="C67" s="21">
        <v>6.7784805555155092</v>
      </c>
    </row>
    <row r="68" spans="1:3" x14ac:dyDescent="0.25">
      <c r="A68" s="19">
        <v>2</v>
      </c>
      <c r="B68" s="25">
        <v>24</v>
      </c>
      <c r="C68" s="21">
        <v>6.7784805555155092</v>
      </c>
    </row>
    <row r="69" spans="1:3" x14ac:dyDescent="0.25">
      <c r="A69" s="19">
        <v>3</v>
      </c>
      <c r="B69" s="24">
        <v>1</v>
      </c>
      <c r="C69" s="21">
        <v>6.7912677287951082</v>
      </c>
    </row>
    <row r="70" spans="1:3" x14ac:dyDescent="0.25">
      <c r="A70" s="19">
        <v>3</v>
      </c>
      <c r="B70" s="25">
        <v>2</v>
      </c>
      <c r="C70" s="21">
        <v>6.671068299966878</v>
      </c>
    </row>
    <row r="71" spans="1:3" x14ac:dyDescent="0.25">
      <c r="A71" s="19">
        <v>3</v>
      </c>
      <c r="B71" s="25">
        <v>3</v>
      </c>
      <c r="C71" s="21">
        <v>6.4907691567245287</v>
      </c>
    </row>
    <row r="72" spans="1:3" x14ac:dyDescent="0.25">
      <c r="A72" s="19">
        <v>3</v>
      </c>
      <c r="B72" s="25">
        <v>4</v>
      </c>
      <c r="C72" s="21">
        <v>6.1301708702398336</v>
      </c>
    </row>
    <row r="73" spans="1:3" x14ac:dyDescent="0.25">
      <c r="A73" s="19">
        <v>3</v>
      </c>
      <c r="B73" s="25">
        <v>5</v>
      </c>
      <c r="C73" s="21">
        <v>5.2887748684422089</v>
      </c>
    </row>
    <row r="74" spans="1:3" x14ac:dyDescent="0.25">
      <c r="A74" s="19">
        <v>3</v>
      </c>
      <c r="B74" s="25">
        <v>6</v>
      </c>
      <c r="C74" s="21">
        <v>4.6276780098869326</v>
      </c>
    </row>
    <row r="75" spans="1:3" x14ac:dyDescent="0.25">
      <c r="A75" s="19">
        <v>3</v>
      </c>
      <c r="B75" s="26">
        <v>7</v>
      </c>
      <c r="C75" s="21">
        <v>4.2069800089881202</v>
      </c>
    </row>
    <row r="76" spans="1:3" x14ac:dyDescent="0.25">
      <c r="A76" s="19">
        <v>3</v>
      </c>
      <c r="B76" s="26">
        <v>8</v>
      </c>
      <c r="C76" s="21">
        <v>3.9665811513316567</v>
      </c>
    </row>
    <row r="77" spans="1:3" x14ac:dyDescent="0.25">
      <c r="A77" s="19">
        <v>3</v>
      </c>
      <c r="B77" s="26">
        <v>9</v>
      </c>
      <c r="C77" s="21">
        <v>3.7862820080893083</v>
      </c>
    </row>
    <row r="78" spans="1:3" x14ac:dyDescent="0.25">
      <c r="A78" s="19">
        <v>3</v>
      </c>
      <c r="B78" s="26">
        <v>10</v>
      </c>
      <c r="C78" s="21">
        <v>3.7862820080893083</v>
      </c>
    </row>
    <row r="79" spans="1:3" x14ac:dyDescent="0.25">
      <c r="A79" s="19">
        <v>3</v>
      </c>
      <c r="B79" s="26">
        <v>11</v>
      </c>
      <c r="C79" s="21">
        <v>3.8463817225034247</v>
      </c>
    </row>
    <row r="80" spans="1:3" x14ac:dyDescent="0.25">
      <c r="A80" s="19">
        <v>3</v>
      </c>
      <c r="B80" s="26">
        <v>12</v>
      </c>
      <c r="C80" s="21">
        <v>3.9665811513316567</v>
      </c>
    </row>
    <row r="81" spans="1:3" x14ac:dyDescent="0.25">
      <c r="A81" s="19">
        <v>3</v>
      </c>
      <c r="B81" s="26">
        <v>13</v>
      </c>
      <c r="C81" s="21">
        <v>4.2069800089881202</v>
      </c>
    </row>
    <row r="82" spans="1:3" x14ac:dyDescent="0.25">
      <c r="A82" s="19">
        <v>3</v>
      </c>
      <c r="B82" s="26">
        <v>14</v>
      </c>
      <c r="C82" s="21">
        <v>4.6276780098869326</v>
      </c>
    </row>
    <row r="83" spans="1:3" x14ac:dyDescent="0.25">
      <c r="A83" s="19">
        <v>3</v>
      </c>
      <c r="B83" s="26">
        <v>15</v>
      </c>
      <c r="C83" s="21">
        <v>5.2887748684422089</v>
      </c>
    </row>
    <row r="84" spans="1:3" x14ac:dyDescent="0.25">
      <c r="A84" s="19">
        <v>3</v>
      </c>
      <c r="B84" s="26">
        <v>16</v>
      </c>
      <c r="C84" s="21">
        <v>5.7695725837551368</v>
      </c>
    </row>
    <row r="85" spans="1:3" x14ac:dyDescent="0.25">
      <c r="A85" s="19">
        <v>3</v>
      </c>
      <c r="B85" s="26">
        <v>17</v>
      </c>
      <c r="C85" s="21">
        <v>6.1902705846539483</v>
      </c>
    </row>
    <row r="86" spans="1:3" x14ac:dyDescent="0.25">
      <c r="A86" s="19">
        <v>3</v>
      </c>
      <c r="B86" s="26">
        <v>18</v>
      </c>
      <c r="C86" s="21">
        <v>6.2503702990680647</v>
      </c>
    </row>
    <row r="87" spans="1:3" x14ac:dyDescent="0.25">
      <c r="A87" s="19">
        <v>3</v>
      </c>
      <c r="B87" s="25">
        <v>19</v>
      </c>
      <c r="C87" s="21">
        <v>6.430669442310414</v>
      </c>
    </row>
    <row r="88" spans="1:3" x14ac:dyDescent="0.25">
      <c r="A88" s="19">
        <v>3</v>
      </c>
      <c r="B88" s="25">
        <v>20</v>
      </c>
      <c r="C88" s="21">
        <v>6.6109685855527616</v>
      </c>
    </row>
    <row r="89" spans="1:3" x14ac:dyDescent="0.25">
      <c r="A89" s="19">
        <v>3</v>
      </c>
      <c r="B89" s="25">
        <v>21</v>
      </c>
      <c r="C89" s="21">
        <v>6.8513674432092246</v>
      </c>
    </row>
    <row r="90" spans="1:3" x14ac:dyDescent="0.25">
      <c r="A90" s="19">
        <v>3</v>
      </c>
      <c r="B90" s="25">
        <v>22</v>
      </c>
      <c r="C90" s="21">
        <v>7.151866015279805</v>
      </c>
    </row>
    <row r="91" spans="1:3" x14ac:dyDescent="0.25">
      <c r="A91" s="19">
        <v>3</v>
      </c>
      <c r="B91" s="25">
        <v>23</v>
      </c>
      <c r="C91" s="21">
        <v>7.392264872936269</v>
      </c>
    </row>
    <row r="92" spans="1:3" x14ac:dyDescent="0.25">
      <c r="A92" s="19">
        <v>3</v>
      </c>
      <c r="B92" s="25">
        <v>24</v>
      </c>
      <c r="C92" s="21">
        <v>7.392264872936269</v>
      </c>
    </row>
    <row r="93" spans="1:3" x14ac:dyDescent="0.25">
      <c r="A93" s="19">
        <v>4</v>
      </c>
      <c r="B93" s="24">
        <v>1</v>
      </c>
      <c r="C93" s="21">
        <v>12.420607645583972</v>
      </c>
    </row>
    <row r="94" spans="1:3" x14ac:dyDescent="0.25">
      <c r="A94" s="19">
        <v>4</v>
      </c>
      <c r="B94" s="25">
        <v>2</v>
      </c>
      <c r="C94" s="21">
        <v>11.89207115002721</v>
      </c>
    </row>
    <row r="95" spans="1:3" x14ac:dyDescent="0.25">
      <c r="A95" s="19">
        <v>4</v>
      </c>
      <c r="B95" s="25">
        <v>3</v>
      </c>
      <c r="C95" s="21">
        <v>11.011176990765936</v>
      </c>
    </row>
    <row r="96" spans="1:3" x14ac:dyDescent="0.25">
      <c r="A96" s="19">
        <v>4</v>
      </c>
      <c r="B96" s="25">
        <v>4</v>
      </c>
      <c r="C96" s="21">
        <v>9.3374780881695134</v>
      </c>
    </row>
    <row r="97" spans="1:3" x14ac:dyDescent="0.25">
      <c r="A97" s="19">
        <v>4</v>
      </c>
      <c r="B97" s="25">
        <v>5</v>
      </c>
      <c r="C97" s="21">
        <v>7.5756897696469636</v>
      </c>
    </row>
    <row r="98" spans="1:3" x14ac:dyDescent="0.25">
      <c r="A98" s="19">
        <v>4</v>
      </c>
      <c r="B98" s="25">
        <v>6</v>
      </c>
      <c r="C98" s="21">
        <v>6.6067061944595613</v>
      </c>
    </row>
    <row r="99" spans="1:3" x14ac:dyDescent="0.25">
      <c r="A99" s="19">
        <v>4</v>
      </c>
      <c r="B99" s="26">
        <v>7</v>
      </c>
      <c r="C99" s="21">
        <v>6.3424379466811773</v>
      </c>
    </row>
    <row r="100" spans="1:3" x14ac:dyDescent="0.25">
      <c r="A100" s="19">
        <v>4</v>
      </c>
      <c r="B100" s="26">
        <v>8</v>
      </c>
      <c r="C100" s="21">
        <v>6.3424379466811773</v>
      </c>
    </row>
    <row r="101" spans="1:3" x14ac:dyDescent="0.25">
      <c r="A101" s="19">
        <v>4</v>
      </c>
      <c r="B101" s="26">
        <v>9</v>
      </c>
      <c r="C101" s="21">
        <v>6.4305273626073056</v>
      </c>
    </row>
    <row r="102" spans="1:3" x14ac:dyDescent="0.25">
      <c r="A102" s="19">
        <v>4</v>
      </c>
      <c r="B102" s="26">
        <v>10</v>
      </c>
      <c r="C102" s="21">
        <v>6.6067061944595613</v>
      </c>
    </row>
    <row r="103" spans="1:3" x14ac:dyDescent="0.25">
      <c r="A103" s="19">
        <v>4</v>
      </c>
      <c r="B103" s="26">
        <v>11</v>
      </c>
      <c r="C103" s="21">
        <v>6.8709744422379435</v>
      </c>
    </row>
    <row r="104" spans="1:3" x14ac:dyDescent="0.25">
      <c r="A104" s="19">
        <v>4</v>
      </c>
      <c r="B104" s="26">
        <v>12</v>
      </c>
      <c r="C104" s="21">
        <v>7.2233321059424531</v>
      </c>
    </row>
    <row r="105" spans="1:3" x14ac:dyDescent="0.25">
      <c r="A105" s="19">
        <v>4</v>
      </c>
      <c r="B105" s="26">
        <v>13</v>
      </c>
      <c r="C105" s="21">
        <v>7.6637791855730901</v>
      </c>
    </row>
    <row r="106" spans="1:3" x14ac:dyDescent="0.25">
      <c r="A106" s="19">
        <v>4</v>
      </c>
      <c r="B106" s="26">
        <v>14</v>
      </c>
      <c r="C106" s="21">
        <v>8.2804050970559828</v>
      </c>
    </row>
    <row r="107" spans="1:3" x14ac:dyDescent="0.25">
      <c r="A107" s="19">
        <v>4</v>
      </c>
      <c r="B107" s="26">
        <v>15</v>
      </c>
      <c r="C107" s="21">
        <v>9.1612992563172586</v>
      </c>
    </row>
    <row r="108" spans="1:3" x14ac:dyDescent="0.25">
      <c r="A108" s="19">
        <v>4</v>
      </c>
      <c r="B108" s="26">
        <v>16</v>
      </c>
      <c r="C108" s="21">
        <v>9.8660145837262778</v>
      </c>
    </row>
    <row r="109" spans="1:3" x14ac:dyDescent="0.25">
      <c r="A109" s="19">
        <v>4</v>
      </c>
      <c r="B109" s="26">
        <v>17</v>
      </c>
      <c r="C109" s="21">
        <v>10.570729911135297</v>
      </c>
    </row>
    <row r="110" spans="1:3" x14ac:dyDescent="0.25">
      <c r="A110" s="19">
        <v>4</v>
      </c>
      <c r="B110" s="26">
        <v>18</v>
      </c>
      <c r="C110" s="21">
        <v>11.363534654470445</v>
      </c>
    </row>
    <row r="111" spans="1:3" x14ac:dyDescent="0.25">
      <c r="A111" s="19">
        <v>4</v>
      </c>
      <c r="B111" s="25">
        <v>19</v>
      </c>
      <c r="C111" s="21">
        <v>11.89207115002721</v>
      </c>
    </row>
    <row r="112" spans="1:3" x14ac:dyDescent="0.25">
      <c r="A112" s="19">
        <v>4</v>
      </c>
      <c r="B112" s="25">
        <v>20</v>
      </c>
      <c r="C112" s="21">
        <v>12.244428813731718</v>
      </c>
    </row>
    <row r="113" spans="1:3" x14ac:dyDescent="0.25">
      <c r="A113" s="19">
        <v>4</v>
      </c>
      <c r="B113" s="25">
        <v>21</v>
      </c>
      <c r="C113" s="21">
        <v>12.420607645583972</v>
      </c>
    </row>
    <row r="114" spans="1:3" x14ac:dyDescent="0.25">
      <c r="A114" s="19">
        <v>4</v>
      </c>
      <c r="B114" s="25">
        <v>22</v>
      </c>
      <c r="C114" s="21">
        <v>12.508697061510102</v>
      </c>
    </row>
    <row r="115" spans="1:3" x14ac:dyDescent="0.25">
      <c r="A115" s="19">
        <v>4</v>
      </c>
      <c r="B115" s="25">
        <v>23</v>
      </c>
      <c r="C115" s="21">
        <v>12.420607645583972</v>
      </c>
    </row>
    <row r="116" spans="1:3" x14ac:dyDescent="0.25">
      <c r="A116" s="19">
        <v>4</v>
      </c>
      <c r="B116" s="25">
        <v>24</v>
      </c>
      <c r="C116" s="21">
        <v>12.156339397805592</v>
      </c>
    </row>
    <row r="117" spans="1:3" x14ac:dyDescent="0.25">
      <c r="A117" s="19">
        <v>5</v>
      </c>
      <c r="B117" s="24">
        <v>1</v>
      </c>
      <c r="C117" s="21">
        <v>11.873489788855293</v>
      </c>
    </row>
    <row r="118" spans="1:3" x14ac:dyDescent="0.25">
      <c r="A118" s="19">
        <v>5</v>
      </c>
      <c r="B118" s="25">
        <v>2</v>
      </c>
      <c r="C118" s="21">
        <v>11.706257538308035</v>
      </c>
    </row>
    <row r="119" spans="1:3" x14ac:dyDescent="0.25">
      <c r="A119" s="19">
        <v>5</v>
      </c>
      <c r="B119" s="25">
        <v>3</v>
      </c>
      <c r="C119" s="21">
        <v>11.037328536119004</v>
      </c>
    </row>
    <row r="120" spans="1:3" x14ac:dyDescent="0.25">
      <c r="A120" s="19">
        <v>5</v>
      </c>
      <c r="B120" s="25">
        <v>4</v>
      </c>
      <c r="C120" s="21">
        <v>9.9503189075618295</v>
      </c>
    </row>
    <row r="121" spans="1:3" x14ac:dyDescent="0.25">
      <c r="A121" s="19">
        <v>5</v>
      </c>
      <c r="B121" s="25">
        <v>5</v>
      </c>
      <c r="C121" s="21">
        <v>9.2813899053727997</v>
      </c>
    </row>
    <row r="122" spans="1:3" x14ac:dyDescent="0.25">
      <c r="A122" s="19">
        <v>5</v>
      </c>
      <c r="B122" s="25">
        <v>6</v>
      </c>
      <c r="C122" s="21">
        <v>8.946925404278284</v>
      </c>
    </row>
    <row r="123" spans="1:3" x14ac:dyDescent="0.25">
      <c r="A123" s="19">
        <v>5</v>
      </c>
      <c r="B123" s="26">
        <v>7</v>
      </c>
      <c r="C123" s="21">
        <v>8.7796931537310261</v>
      </c>
    </row>
    <row r="124" spans="1:3" x14ac:dyDescent="0.25">
      <c r="A124" s="19">
        <v>5</v>
      </c>
      <c r="B124" s="26">
        <v>8</v>
      </c>
      <c r="C124" s="21">
        <v>8.7796931537310261</v>
      </c>
    </row>
    <row r="125" spans="1:3" x14ac:dyDescent="0.25">
      <c r="A125" s="19">
        <v>5</v>
      </c>
      <c r="B125" s="26">
        <v>9</v>
      </c>
      <c r="C125" s="21">
        <v>8.863309279004655</v>
      </c>
    </row>
    <row r="126" spans="1:3" x14ac:dyDescent="0.25">
      <c r="A126" s="19">
        <v>5</v>
      </c>
      <c r="B126" s="26">
        <v>10</v>
      </c>
      <c r="C126" s="21">
        <v>9.1141576548255419</v>
      </c>
    </row>
    <row r="127" spans="1:3" x14ac:dyDescent="0.25">
      <c r="A127" s="19">
        <v>5</v>
      </c>
      <c r="B127" s="26">
        <v>11</v>
      </c>
      <c r="C127" s="21">
        <v>9.4486221559200558</v>
      </c>
    </row>
    <row r="128" spans="1:3" x14ac:dyDescent="0.25">
      <c r="A128" s="19">
        <v>5</v>
      </c>
      <c r="B128" s="26">
        <v>12</v>
      </c>
      <c r="C128" s="21">
        <v>9.6994705317409426</v>
      </c>
    </row>
    <row r="129" spans="1:3" x14ac:dyDescent="0.25">
      <c r="A129" s="19">
        <v>5</v>
      </c>
      <c r="B129" s="26">
        <v>13</v>
      </c>
      <c r="C129" s="21">
        <v>9.7830866570145716</v>
      </c>
    </row>
    <row r="130" spans="1:3" x14ac:dyDescent="0.25">
      <c r="A130" s="19">
        <v>5</v>
      </c>
      <c r="B130" s="26">
        <v>14</v>
      </c>
      <c r="C130" s="21">
        <v>10.033935032835458</v>
      </c>
    </row>
    <row r="131" spans="1:3" x14ac:dyDescent="0.25">
      <c r="A131" s="19">
        <v>5</v>
      </c>
      <c r="B131" s="26">
        <v>15</v>
      </c>
      <c r="C131" s="21">
        <v>10.535631784477232</v>
      </c>
    </row>
    <row r="132" spans="1:3" x14ac:dyDescent="0.25">
      <c r="A132" s="19">
        <v>5</v>
      </c>
      <c r="B132" s="26">
        <v>16</v>
      </c>
      <c r="C132" s="21">
        <v>11.120944661392633</v>
      </c>
    </row>
    <row r="133" spans="1:3" x14ac:dyDescent="0.25">
      <c r="A133" s="19">
        <v>5</v>
      </c>
      <c r="B133" s="26">
        <v>17</v>
      </c>
      <c r="C133" s="21">
        <v>11.706257538308035</v>
      </c>
    </row>
    <row r="134" spans="1:3" x14ac:dyDescent="0.25">
      <c r="A134" s="19">
        <v>5</v>
      </c>
      <c r="B134" s="26">
        <v>18</v>
      </c>
      <c r="C134" s="21">
        <v>12.12433816467618</v>
      </c>
    </row>
    <row r="135" spans="1:3" x14ac:dyDescent="0.25">
      <c r="A135" s="19">
        <v>5</v>
      </c>
      <c r="B135" s="25">
        <v>19</v>
      </c>
      <c r="C135" s="21">
        <v>12.291570415223436</v>
      </c>
    </row>
    <row r="136" spans="1:3" x14ac:dyDescent="0.25">
      <c r="A136" s="19">
        <v>5</v>
      </c>
      <c r="B136" s="25">
        <v>20</v>
      </c>
      <c r="C136" s="21">
        <v>12.458802665770694</v>
      </c>
    </row>
    <row r="137" spans="1:3" x14ac:dyDescent="0.25">
      <c r="A137" s="19">
        <v>5</v>
      </c>
      <c r="B137" s="25">
        <v>21</v>
      </c>
      <c r="C137" s="21">
        <v>12.542418791044323</v>
      </c>
    </row>
    <row r="138" spans="1:3" x14ac:dyDescent="0.25">
      <c r="A138" s="19">
        <v>5</v>
      </c>
      <c r="B138" s="25">
        <v>22</v>
      </c>
      <c r="C138" s="21">
        <v>12.375186540497065</v>
      </c>
    </row>
    <row r="139" spans="1:3" x14ac:dyDescent="0.25">
      <c r="A139" s="19">
        <v>5</v>
      </c>
      <c r="B139" s="25">
        <v>23</v>
      </c>
      <c r="C139" s="21">
        <v>12.291570415223436</v>
      </c>
    </row>
    <row r="140" spans="1:3" x14ac:dyDescent="0.25">
      <c r="A140" s="19">
        <v>5</v>
      </c>
      <c r="B140" s="25">
        <v>24</v>
      </c>
      <c r="C140" s="21">
        <v>12.375186540497065</v>
      </c>
    </row>
    <row r="141" spans="1:3" x14ac:dyDescent="0.25">
      <c r="A141" s="19">
        <v>6</v>
      </c>
      <c r="B141" s="24">
        <v>1</v>
      </c>
      <c r="C141" s="21">
        <v>14.750132249750415</v>
      </c>
    </row>
    <row r="142" spans="1:3" x14ac:dyDescent="0.25">
      <c r="A142" s="19">
        <v>6</v>
      </c>
      <c r="B142" s="25">
        <v>2</v>
      </c>
      <c r="C142" s="21">
        <v>14.508326803033196</v>
      </c>
    </row>
    <row r="143" spans="1:3" x14ac:dyDescent="0.25">
      <c r="A143" s="19">
        <v>6</v>
      </c>
      <c r="B143" s="25">
        <v>3</v>
      </c>
      <c r="C143" s="21">
        <v>14.024715909598756</v>
      </c>
    </row>
    <row r="144" spans="1:3" x14ac:dyDescent="0.25">
      <c r="A144" s="19">
        <v>6</v>
      </c>
      <c r="B144" s="25">
        <v>4</v>
      </c>
      <c r="C144" s="21">
        <v>13.420202292805707</v>
      </c>
    </row>
    <row r="145" spans="1:3" x14ac:dyDescent="0.25">
      <c r="A145" s="19">
        <v>6</v>
      </c>
      <c r="B145" s="25">
        <v>5</v>
      </c>
      <c r="C145" s="21">
        <v>12.936591399371267</v>
      </c>
    </row>
    <row r="146" spans="1:3" x14ac:dyDescent="0.25">
      <c r="A146" s="19">
        <v>6</v>
      </c>
      <c r="B146" s="25">
        <v>6</v>
      </c>
      <c r="C146" s="21">
        <v>12.452980505936829</v>
      </c>
    </row>
    <row r="147" spans="1:3" x14ac:dyDescent="0.25">
      <c r="A147" s="19">
        <v>6</v>
      </c>
      <c r="B147" s="26">
        <v>7</v>
      </c>
      <c r="C147" s="21">
        <v>12.452980505936829</v>
      </c>
    </row>
    <row r="148" spans="1:3" x14ac:dyDescent="0.25">
      <c r="A148" s="19">
        <v>6</v>
      </c>
      <c r="B148" s="26">
        <v>8</v>
      </c>
      <c r="C148" s="21">
        <v>12.573883229295438</v>
      </c>
    </row>
    <row r="149" spans="1:3" x14ac:dyDescent="0.25">
      <c r="A149" s="19">
        <v>6</v>
      </c>
      <c r="B149" s="26">
        <v>9</v>
      </c>
      <c r="C149" s="21">
        <v>12.936591399371267</v>
      </c>
    </row>
    <row r="150" spans="1:3" x14ac:dyDescent="0.25">
      <c r="A150" s="19">
        <v>6</v>
      </c>
      <c r="B150" s="26">
        <v>10</v>
      </c>
      <c r="C150" s="21">
        <v>13.299299569447097</v>
      </c>
    </row>
    <row r="151" spans="1:3" x14ac:dyDescent="0.25">
      <c r="A151" s="19">
        <v>6</v>
      </c>
      <c r="B151" s="26">
        <v>11</v>
      </c>
      <c r="C151" s="21">
        <v>13.662007739522924</v>
      </c>
    </row>
    <row r="152" spans="1:3" x14ac:dyDescent="0.25">
      <c r="A152" s="19">
        <v>6</v>
      </c>
      <c r="B152" s="26">
        <v>12</v>
      </c>
      <c r="C152" s="21">
        <v>14.024715909598756</v>
      </c>
    </row>
    <row r="153" spans="1:3" x14ac:dyDescent="0.25">
      <c r="A153" s="19">
        <v>6</v>
      </c>
      <c r="B153" s="26">
        <v>13</v>
      </c>
      <c r="C153" s="21">
        <v>14.145618632957365</v>
      </c>
    </row>
    <row r="154" spans="1:3" x14ac:dyDescent="0.25">
      <c r="A154" s="19">
        <v>6</v>
      </c>
      <c r="B154" s="26">
        <v>14</v>
      </c>
      <c r="C154" s="21">
        <v>14.750132249750415</v>
      </c>
    </row>
    <row r="155" spans="1:3" x14ac:dyDescent="0.25">
      <c r="A155" s="19">
        <v>6</v>
      </c>
      <c r="B155" s="26">
        <v>15</v>
      </c>
      <c r="C155" s="21">
        <v>15.112840419826245</v>
      </c>
    </row>
    <row r="156" spans="1:3" x14ac:dyDescent="0.25">
      <c r="A156" s="19">
        <v>6</v>
      </c>
      <c r="B156" s="26">
        <v>16</v>
      </c>
      <c r="C156" s="21">
        <v>15.233743143184856</v>
      </c>
    </row>
    <row r="157" spans="1:3" x14ac:dyDescent="0.25">
      <c r="A157" s="19">
        <v>6</v>
      </c>
      <c r="B157" s="26">
        <v>17</v>
      </c>
      <c r="C157" s="21">
        <v>15.475548589902077</v>
      </c>
    </row>
    <row r="158" spans="1:3" x14ac:dyDescent="0.25">
      <c r="A158" s="19">
        <v>6</v>
      </c>
      <c r="B158" s="26">
        <v>18</v>
      </c>
      <c r="C158" s="21">
        <v>15.717354036619296</v>
      </c>
    </row>
    <row r="159" spans="1:3" x14ac:dyDescent="0.25">
      <c r="A159" s="19">
        <v>6</v>
      </c>
      <c r="B159" s="25">
        <v>19</v>
      </c>
      <c r="C159" s="21">
        <v>15.838256759977906</v>
      </c>
    </row>
    <row r="160" spans="1:3" x14ac:dyDescent="0.25">
      <c r="A160" s="19">
        <v>6</v>
      </c>
      <c r="B160" s="25">
        <v>20</v>
      </c>
      <c r="C160" s="21">
        <v>15.838256759977906</v>
      </c>
    </row>
    <row r="161" spans="1:3" x14ac:dyDescent="0.25">
      <c r="A161" s="19">
        <v>6</v>
      </c>
      <c r="B161" s="25">
        <v>21</v>
      </c>
      <c r="C161" s="21">
        <v>15.959159483336515</v>
      </c>
    </row>
    <row r="162" spans="1:3" x14ac:dyDescent="0.25">
      <c r="A162" s="19">
        <v>6</v>
      </c>
      <c r="B162" s="25">
        <v>22</v>
      </c>
      <c r="C162" s="21">
        <v>16.080062206695125</v>
      </c>
    </row>
    <row r="163" spans="1:3" x14ac:dyDescent="0.25">
      <c r="A163" s="19">
        <v>6</v>
      </c>
      <c r="B163" s="25">
        <v>23</v>
      </c>
      <c r="C163" s="21">
        <v>16.080062206695125</v>
      </c>
    </row>
    <row r="164" spans="1:3" x14ac:dyDescent="0.25">
      <c r="A164" s="19">
        <v>6</v>
      </c>
      <c r="B164" s="25">
        <v>24</v>
      </c>
      <c r="C164" s="21">
        <v>15.959159483336515</v>
      </c>
    </row>
    <row r="165" spans="1:3" x14ac:dyDescent="0.25">
      <c r="A165" s="19">
        <v>7</v>
      </c>
      <c r="B165" s="24">
        <v>1</v>
      </c>
      <c r="C165" s="21">
        <v>14.754230647152404</v>
      </c>
    </row>
    <row r="166" spans="1:3" x14ac:dyDescent="0.25">
      <c r="A166" s="19">
        <v>7</v>
      </c>
      <c r="B166" s="25">
        <v>2</v>
      </c>
      <c r="C166" s="21">
        <v>14.633294330372467</v>
      </c>
    </row>
    <row r="167" spans="1:3" x14ac:dyDescent="0.25">
      <c r="A167" s="19">
        <v>7</v>
      </c>
      <c r="B167" s="25">
        <v>3</v>
      </c>
      <c r="C167" s="21">
        <v>14.391421696812589</v>
      </c>
    </row>
    <row r="168" spans="1:3" x14ac:dyDescent="0.25">
      <c r="A168" s="19">
        <v>7</v>
      </c>
      <c r="B168" s="25">
        <v>4</v>
      </c>
      <c r="C168" s="21">
        <v>13.907676429692838</v>
      </c>
    </row>
    <row r="169" spans="1:3" x14ac:dyDescent="0.25">
      <c r="A169" s="19">
        <v>7</v>
      </c>
      <c r="B169" s="25">
        <v>5</v>
      </c>
      <c r="C169" s="21">
        <v>13.302994845793153</v>
      </c>
    </row>
    <row r="170" spans="1:3" x14ac:dyDescent="0.25">
      <c r="A170" s="19">
        <v>7</v>
      </c>
      <c r="B170" s="25">
        <v>6</v>
      </c>
      <c r="C170" s="21">
        <v>12.819249578673402</v>
      </c>
    </row>
    <row r="171" spans="1:3" x14ac:dyDescent="0.25">
      <c r="A171" s="19">
        <v>7</v>
      </c>
      <c r="B171" s="26">
        <v>7</v>
      </c>
      <c r="C171" s="21">
        <v>12.577376945113524</v>
      </c>
    </row>
    <row r="172" spans="1:3" x14ac:dyDescent="0.25">
      <c r="A172" s="19">
        <v>7</v>
      </c>
      <c r="B172" s="26">
        <v>8</v>
      </c>
      <c r="C172" s="21">
        <v>12.577376945113524</v>
      </c>
    </row>
    <row r="173" spans="1:3" x14ac:dyDescent="0.25">
      <c r="A173" s="19">
        <v>7</v>
      </c>
      <c r="B173" s="26">
        <v>9</v>
      </c>
      <c r="C173" s="21">
        <v>12.94018589545334</v>
      </c>
    </row>
    <row r="174" spans="1:3" x14ac:dyDescent="0.25">
      <c r="A174" s="19">
        <v>7</v>
      </c>
      <c r="B174" s="26">
        <v>10</v>
      </c>
      <c r="C174" s="21">
        <v>13.302994845793153</v>
      </c>
    </row>
    <row r="175" spans="1:3" x14ac:dyDescent="0.25">
      <c r="A175" s="19">
        <v>7</v>
      </c>
      <c r="B175" s="26">
        <v>11</v>
      </c>
      <c r="C175" s="21">
        <v>13.7867401129129</v>
      </c>
    </row>
    <row r="176" spans="1:3" x14ac:dyDescent="0.25">
      <c r="A176" s="19">
        <v>7</v>
      </c>
      <c r="B176" s="26">
        <v>12</v>
      </c>
      <c r="C176" s="21">
        <v>14.270485380032653</v>
      </c>
    </row>
    <row r="177" spans="1:3" x14ac:dyDescent="0.25">
      <c r="A177" s="19">
        <v>7</v>
      </c>
      <c r="B177" s="26">
        <v>13</v>
      </c>
      <c r="C177" s="21">
        <v>14.754230647152404</v>
      </c>
    </row>
    <row r="178" spans="1:3" x14ac:dyDescent="0.25">
      <c r="A178" s="19">
        <v>7</v>
      </c>
      <c r="B178" s="26">
        <v>14</v>
      </c>
      <c r="C178" s="21">
        <v>15.117039597492216</v>
      </c>
    </row>
    <row r="179" spans="1:3" x14ac:dyDescent="0.25">
      <c r="A179" s="19">
        <v>7</v>
      </c>
      <c r="B179" s="26">
        <v>15</v>
      </c>
      <c r="C179" s="21">
        <v>15.237975914272155</v>
      </c>
    </row>
    <row r="180" spans="1:3" x14ac:dyDescent="0.25">
      <c r="A180" s="19">
        <v>7</v>
      </c>
      <c r="B180" s="26">
        <v>16</v>
      </c>
      <c r="C180" s="21">
        <v>14.996103280712278</v>
      </c>
    </row>
    <row r="181" spans="1:3" x14ac:dyDescent="0.25">
      <c r="A181" s="19">
        <v>7</v>
      </c>
      <c r="B181" s="26">
        <v>17</v>
      </c>
      <c r="C181" s="21">
        <v>14.875166963932342</v>
      </c>
    </row>
    <row r="182" spans="1:3" x14ac:dyDescent="0.25">
      <c r="A182" s="19">
        <v>7</v>
      </c>
      <c r="B182" s="26">
        <v>18</v>
      </c>
      <c r="C182" s="21">
        <v>14.754230647152404</v>
      </c>
    </row>
    <row r="183" spans="1:3" x14ac:dyDescent="0.25">
      <c r="A183" s="19">
        <v>7</v>
      </c>
      <c r="B183" s="25">
        <v>19</v>
      </c>
      <c r="C183" s="21">
        <v>14.875166963932342</v>
      </c>
    </row>
    <row r="184" spans="1:3" x14ac:dyDescent="0.25">
      <c r="A184" s="19">
        <v>7</v>
      </c>
      <c r="B184" s="25">
        <v>20</v>
      </c>
      <c r="C184" s="21">
        <v>14.996103280712278</v>
      </c>
    </row>
    <row r="185" spans="1:3" x14ac:dyDescent="0.25">
      <c r="A185" s="19">
        <v>7</v>
      </c>
      <c r="B185" s="25">
        <v>21</v>
      </c>
      <c r="C185" s="21">
        <v>15.237975914272155</v>
      </c>
    </row>
    <row r="186" spans="1:3" x14ac:dyDescent="0.25">
      <c r="A186" s="19">
        <v>7</v>
      </c>
      <c r="B186" s="25">
        <v>22</v>
      </c>
      <c r="C186" s="21">
        <v>15.237975914272155</v>
      </c>
    </row>
    <row r="187" spans="1:3" x14ac:dyDescent="0.25">
      <c r="A187" s="19">
        <v>7</v>
      </c>
      <c r="B187" s="25">
        <v>23</v>
      </c>
      <c r="C187" s="21">
        <v>15.358912231052093</v>
      </c>
    </row>
    <row r="188" spans="1:3" x14ac:dyDescent="0.25">
      <c r="A188" s="19">
        <v>7</v>
      </c>
      <c r="B188" s="25">
        <v>24</v>
      </c>
      <c r="C188" s="21">
        <v>15.237975914272155</v>
      </c>
    </row>
    <row r="189" spans="1:3" x14ac:dyDescent="0.25">
      <c r="A189" s="19">
        <v>8</v>
      </c>
      <c r="B189" s="24">
        <v>1</v>
      </c>
      <c r="C189" s="21">
        <v>15.99427999252725</v>
      </c>
    </row>
    <row r="190" spans="1:3" x14ac:dyDescent="0.25">
      <c r="A190" s="19">
        <v>8</v>
      </c>
      <c r="B190" s="25">
        <v>2</v>
      </c>
      <c r="C190" s="21">
        <v>15.857576744727872</v>
      </c>
    </row>
    <row r="191" spans="1:3" x14ac:dyDescent="0.25">
      <c r="A191" s="19">
        <v>8</v>
      </c>
      <c r="B191" s="25">
        <v>3</v>
      </c>
      <c r="C191" s="21">
        <v>15.310763753530361</v>
      </c>
    </row>
    <row r="192" spans="1:3" x14ac:dyDescent="0.25">
      <c r="A192" s="19">
        <v>8</v>
      </c>
      <c r="B192" s="25">
        <v>4</v>
      </c>
      <c r="C192" s="21">
        <v>14.627247514533469</v>
      </c>
    </row>
    <row r="193" spans="1:3" x14ac:dyDescent="0.25">
      <c r="A193" s="19">
        <v>8</v>
      </c>
      <c r="B193" s="25">
        <v>5</v>
      </c>
      <c r="C193" s="21">
        <v>13.670324779937822</v>
      </c>
    </row>
    <row r="194" spans="1:3" x14ac:dyDescent="0.25">
      <c r="A194" s="19">
        <v>8</v>
      </c>
      <c r="B194" s="25">
        <v>6</v>
      </c>
      <c r="C194" s="21">
        <v>12.986808540940929</v>
      </c>
    </row>
    <row r="195" spans="1:3" x14ac:dyDescent="0.25">
      <c r="A195" s="19">
        <v>8</v>
      </c>
      <c r="B195" s="26">
        <v>7</v>
      </c>
      <c r="C195" s="21">
        <v>12.576698797542795</v>
      </c>
    </row>
    <row r="196" spans="1:3" x14ac:dyDescent="0.25">
      <c r="A196" s="19">
        <v>8</v>
      </c>
      <c r="B196" s="26">
        <v>8</v>
      </c>
      <c r="C196" s="21">
        <v>12.576698797542795</v>
      </c>
    </row>
    <row r="197" spans="1:3" x14ac:dyDescent="0.25">
      <c r="A197" s="19">
        <v>8</v>
      </c>
      <c r="B197" s="26">
        <v>9</v>
      </c>
      <c r="C197" s="21">
        <v>12.986808540940929</v>
      </c>
    </row>
    <row r="198" spans="1:3" x14ac:dyDescent="0.25">
      <c r="A198" s="19">
        <v>8</v>
      </c>
      <c r="B198" s="26">
        <v>10</v>
      </c>
      <c r="C198" s="21">
        <v>13.260215036539686</v>
      </c>
    </row>
    <row r="199" spans="1:3" x14ac:dyDescent="0.25">
      <c r="A199" s="19">
        <v>8</v>
      </c>
      <c r="B199" s="26">
        <v>11</v>
      </c>
      <c r="C199" s="21">
        <v>13.533621532138444</v>
      </c>
    </row>
    <row r="200" spans="1:3" x14ac:dyDescent="0.25">
      <c r="A200" s="19">
        <v>8</v>
      </c>
      <c r="B200" s="26">
        <v>12</v>
      </c>
      <c r="C200" s="21">
        <v>14.217137771135336</v>
      </c>
    </row>
    <row r="201" spans="1:3" x14ac:dyDescent="0.25">
      <c r="A201" s="19">
        <v>8</v>
      </c>
      <c r="B201" s="26">
        <v>13</v>
      </c>
      <c r="C201" s="21">
        <v>14.627247514533469</v>
      </c>
    </row>
    <row r="202" spans="1:3" x14ac:dyDescent="0.25">
      <c r="A202" s="19">
        <v>8</v>
      </c>
      <c r="B202" s="26">
        <v>14</v>
      </c>
      <c r="C202" s="21">
        <v>15.037357257931603</v>
      </c>
    </row>
    <row r="203" spans="1:3" x14ac:dyDescent="0.25">
      <c r="A203" s="19">
        <v>8</v>
      </c>
      <c r="B203" s="26">
        <v>15</v>
      </c>
      <c r="C203" s="21">
        <v>15.174060505730983</v>
      </c>
    </row>
    <row r="204" spans="1:3" x14ac:dyDescent="0.25">
      <c r="A204" s="19">
        <v>8</v>
      </c>
      <c r="B204" s="26">
        <v>16</v>
      </c>
      <c r="C204" s="21">
        <v>15.174060505730983</v>
      </c>
    </row>
    <row r="205" spans="1:3" x14ac:dyDescent="0.25">
      <c r="A205" s="19">
        <v>8</v>
      </c>
      <c r="B205" s="26">
        <v>17</v>
      </c>
      <c r="C205" s="21">
        <v>15.174060505730983</v>
      </c>
    </row>
    <row r="206" spans="1:3" x14ac:dyDescent="0.25">
      <c r="A206" s="19">
        <v>8</v>
      </c>
      <c r="B206" s="26">
        <v>18</v>
      </c>
      <c r="C206" s="21">
        <v>15.310763753530361</v>
      </c>
    </row>
    <row r="207" spans="1:3" x14ac:dyDescent="0.25">
      <c r="A207" s="19">
        <v>8</v>
      </c>
      <c r="B207" s="25">
        <v>19</v>
      </c>
      <c r="C207" s="21">
        <v>15.447467001329738</v>
      </c>
    </row>
    <row r="208" spans="1:3" x14ac:dyDescent="0.25">
      <c r="A208" s="19">
        <v>8</v>
      </c>
      <c r="B208" s="25">
        <v>20</v>
      </c>
      <c r="C208" s="21">
        <v>15.584170249129116</v>
      </c>
    </row>
    <row r="209" spans="1:3" x14ac:dyDescent="0.25">
      <c r="A209" s="19">
        <v>8</v>
      </c>
      <c r="B209" s="25">
        <v>21</v>
      </c>
      <c r="C209" s="21">
        <v>15.857576744727872</v>
      </c>
    </row>
    <row r="210" spans="1:3" x14ac:dyDescent="0.25">
      <c r="A210" s="19">
        <v>8</v>
      </c>
      <c r="B210" s="25">
        <v>22</v>
      </c>
      <c r="C210" s="21">
        <v>15.99427999252725</v>
      </c>
    </row>
    <row r="211" spans="1:3" x14ac:dyDescent="0.25">
      <c r="A211" s="19">
        <v>8</v>
      </c>
      <c r="B211" s="25">
        <v>23</v>
      </c>
      <c r="C211" s="21">
        <v>15.857576744727872</v>
      </c>
    </row>
    <row r="212" spans="1:3" x14ac:dyDescent="0.25">
      <c r="A212" s="19">
        <v>8</v>
      </c>
      <c r="B212" s="25">
        <v>24</v>
      </c>
      <c r="C212" s="21">
        <v>15.584170249129116</v>
      </c>
    </row>
    <row r="213" spans="1:3" x14ac:dyDescent="0.25">
      <c r="A213" s="19">
        <v>9</v>
      </c>
      <c r="B213" s="24">
        <v>1</v>
      </c>
      <c r="C213" s="21">
        <v>10.413723481572847</v>
      </c>
    </row>
    <row r="214" spans="1:3" x14ac:dyDescent="0.25">
      <c r="A214" s="19">
        <v>9</v>
      </c>
      <c r="B214" s="25">
        <v>2</v>
      </c>
      <c r="C214" s="21">
        <v>10.234176524994005</v>
      </c>
    </row>
    <row r="215" spans="1:3" x14ac:dyDescent="0.25">
      <c r="A215" s="19">
        <v>9</v>
      </c>
      <c r="B215" s="25">
        <v>3</v>
      </c>
      <c r="C215" s="21">
        <v>9.9648560901257426</v>
      </c>
    </row>
    <row r="216" spans="1:3" x14ac:dyDescent="0.25">
      <c r="A216" s="19">
        <v>9</v>
      </c>
      <c r="B216" s="25">
        <v>4</v>
      </c>
      <c r="C216" s="21">
        <v>9.0671213072315311</v>
      </c>
    </row>
    <row r="217" spans="1:3" x14ac:dyDescent="0.25">
      <c r="A217" s="19">
        <v>9</v>
      </c>
      <c r="B217" s="25">
        <v>5</v>
      </c>
      <c r="C217" s="21">
        <v>8.1693865243373196</v>
      </c>
    </row>
    <row r="218" spans="1:3" x14ac:dyDescent="0.25">
      <c r="A218" s="19">
        <v>9</v>
      </c>
      <c r="B218" s="25">
        <v>6</v>
      </c>
      <c r="C218" s="21">
        <v>7.6307456546007923</v>
      </c>
    </row>
    <row r="219" spans="1:3" x14ac:dyDescent="0.25">
      <c r="A219" s="19">
        <v>9</v>
      </c>
      <c r="B219" s="26">
        <v>7</v>
      </c>
      <c r="C219" s="21">
        <v>7.3614252197325287</v>
      </c>
    </row>
    <row r="220" spans="1:3" x14ac:dyDescent="0.25">
      <c r="A220" s="19">
        <v>9</v>
      </c>
      <c r="B220" s="26">
        <v>8</v>
      </c>
      <c r="C220" s="21">
        <v>7.271651741443109</v>
      </c>
    </row>
    <row r="221" spans="1:3" x14ac:dyDescent="0.25">
      <c r="A221" s="19">
        <v>9</v>
      </c>
      <c r="B221" s="26">
        <v>9</v>
      </c>
      <c r="C221" s="21">
        <v>7.271651741443109</v>
      </c>
    </row>
    <row r="222" spans="1:3" x14ac:dyDescent="0.25">
      <c r="A222" s="19">
        <v>9</v>
      </c>
      <c r="B222" s="26">
        <v>10</v>
      </c>
      <c r="C222" s="21">
        <v>7.5409721763113717</v>
      </c>
    </row>
    <row r="223" spans="1:3" x14ac:dyDescent="0.25">
      <c r="A223" s="19">
        <v>9</v>
      </c>
      <c r="B223" s="26">
        <v>11</v>
      </c>
      <c r="C223" s="21">
        <v>7.8102926111796354</v>
      </c>
    </row>
    <row r="224" spans="1:3" x14ac:dyDescent="0.25">
      <c r="A224" s="19">
        <v>9</v>
      </c>
      <c r="B224" s="26">
        <v>12</v>
      </c>
      <c r="C224" s="21">
        <v>8.1693865243373196</v>
      </c>
    </row>
    <row r="225" spans="1:3" x14ac:dyDescent="0.25">
      <c r="A225" s="19">
        <v>9</v>
      </c>
      <c r="B225" s="26">
        <v>13</v>
      </c>
      <c r="C225" s="21">
        <v>8.6182539157844253</v>
      </c>
    </row>
    <row r="226" spans="1:3" x14ac:dyDescent="0.25">
      <c r="A226" s="19">
        <v>9</v>
      </c>
      <c r="B226" s="26">
        <v>14</v>
      </c>
      <c r="C226" s="21">
        <v>8.9773478289421096</v>
      </c>
    </row>
    <row r="227" spans="1:3" x14ac:dyDescent="0.25">
      <c r="A227" s="19">
        <v>9</v>
      </c>
      <c r="B227" s="26">
        <v>15</v>
      </c>
      <c r="C227" s="21">
        <v>9.2466682638103723</v>
      </c>
    </row>
    <row r="228" spans="1:3" x14ac:dyDescent="0.25">
      <c r="A228" s="19">
        <v>9</v>
      </c>
      <c r="B228" s="26">
        <v>16</v>
      </c>
      <c r="C228" s="21">
        <v>9.3364417420997956</v>
      </c>
    </row>
    <row r="229" spans="1:3" x14ac:dyDescent="0.25">
      <c r="A229" s="19">
        <v>9</v>
      </c>
      <c r="B229" s="26">
        <v>17</v>
      </c>
      <c r="C229" s="21">
        <v>9.6955356552574798</v>
      </c>
    </row>
    <row r="230" spans="1:3" x14ac:dyDescent="0.25">
      <c r="A230" s="19">
        <v>9</v>
      </c>
      <c r="B230" s="26">
        <v>18</v>
      </c>
      <c r="C230" s="21">
        <v>9.9648560901257426</v>
      </c>
    </row>
    <row r="231" spans="1:3" x14ac:dyDescent="0.25">
      <c r="A231" s="19">
        <v>9</v>
      </c>
      <c r="B231" s="25">
        <v>19</v>
      </c>
      <c r="C231" s="21">
        <v>10.054629568415162</v>
      </c>
    </row>
    <row r="232" spans="1:3" x14ac:dyDescent="0.25">
      <c r="A232" s="19">
        <v>9</v>
      </c>
      <c r="B232" s="25">
        <v>20</v>
      </c>
      <c r="C232" s="21">
        <v>10.234176524994005</v>
      </c>
    </row>
    <row r="233" spans="1:3" x14ac:dyDescent="0.25">
      <c r="A233" s="19">
        <v>9</v>
      </c>
      <c r="B233" s="25">
        <v>21</v>
      </c>
      <c r="C233" s="21">
        <v>10.413723481572847</v>
      </c>
    </row>
    <row r="234" spans="1:3" x14ac:dyDescent="0.25">
      <c r="A234" s="19">
        <v>9</v>
      </c>
      <c r="B234" s="25">
        <v>22</v>
      </c>
      <c r="C234" s="21">
        <v>10.503496959862268</v>
      </c>
    </row>
    <row r="235" spans="1:3" x14ac:dyDescent="0.25">
      <c r="A235" s="19">
        <v>9</v>
      </c>
      <c r="B235" s="25">
        <v>23</v>
      </c>
      <c r="C235" s="21">
        <v>10.503496959862268</v>
      </c>
    </row>
    <row r="236" spans="1:3" x14ac:dyDescent="0.25">
      <c r="A236" s="19">
        <v>9</v>
      </c>
      <c r="B236" s="25">
        <v>24</v>
      </c>
      <c r="C236" s="21">
        <v>10.503496959862268</v>
      </c>
    </row>
    <row r="237" spans="1:3" x14ac:dyDescent="0.25">
      <c r="A237" s="19">
        <v>10</v>
      </c>
      <c r="B237" s="24">
        <v>1</v>
      </c>
      <c r="C237" s="21">
        <v>7.6863386701395395</v>
      </c>
    </row>
    <row r="238" spans="1:3" x14ac:dyDescent="0.25">
      <c r="A238" s="19">
        <v>10</v>
      </c>
      <c r="B238" s="25">
        <v>2</v>
      </c>
      <c r="C238" s="21">
        <v>7.4688007832487973</v>
      </c>
    </row>
    <row r="239" spans="1:3" x14ac:dyDescent="0.25">
      <c r="A239" s="19">
        <v>10</v>
      </c>
      <c r="B239" s="25">
        <v>3</v>
      </c>
      <c r="C239" s="21">
        <v>7.1062376384308941</v>
      </c>
    </row>
    <row r="240" spans="1:3" x14ac:dyDescent="0.25">
      <c r="A240" s="19">
        <v>10</v>
      </c>
      <c r="B240" s="25">
        <v>4</v>
      </c>
      <c r="C240" s="21">
        <v>6.59864923568583</v>
      </c>
    </row>
    <row r="241" spans="1:3" x14ac:dyDescent="0.25">
      <c r="A241" s="19">
        <v>10</v>
      </c>
      <c r="B241" s="25">
        <v>5</v>
      </c>
      <c r="C241" s="21">
        <v>5.5834724301957026</v>
      </c>
    </row>
    <row r="242" spans="1:3" x14ac:dyDescent="0.25">
      <c r="A242" s="19">
        <v>10</v>
      </c>
      <c r="B242" s="25">
        <v>6</v>
      </c>
      <c r="C242" s="21">
        <v>4.5682956247055753</v>
      </c>
    </row>
    <row r="243" spans="1:3" x14ac:dyDescent="0.25">
      <c r="A243" s="19">
        <v>10</v>
      </c>
      <c r="B243" s="26">
        <v>7</v>
      </c>
      <c r="C243" s="21">
        <v>4.0607072219605111</v>
      </c>
    </row>
    <row r="244" spans="1:3" x14ac:dyDescent="0.25">
      <c r="A244" s="19">
        <v>10</v>
      </c>
      <c r="B244" s="26">
        <v>8</v>
      </c>
      <c r="C244" s="21">
        <v>3.9156819640333502</v>
      </c>
    </row>
    <row r="245" spans="1:3" x14ac:dyDescent="0.25">
      <c r="A245" s="19">
        <v>10</v>
      </c>
      <c r="B245" s="26">
        <v>9</v>
      </c>
      <c r="C245" s="21">
        <v>3.9881945929969311</v>
      </c>
    </row>
    <row r="246" spans="1:3" x14ac:dyDescent="0.25">
      <c r="A246" s="19">
        <v>10</v>
      </c>
      <c r="B246" s="26">
        <v>10</v>
      </c>
      <c r="C246" s="21">
        <v>3.9881945929969311</v>
      </c>
    </row>
    <row r="247" spans="1:3" x14ac:dyDescent="0.25">
      <c r="A247" s="19">
        <v>10</v>
      </c>
      <c r="B247" s="26">
        <v>11</v>
      </c>
      <c r="C247" s="21">
        <v>4.1332198509240916</v>
      </c>
    </row>
    <row r="248" spans="1:3" x14ac:dyDescent="0.25">
      <c r="A248" s="19">
        <v>10</v>
      </c>
      <c r="B248" s="26">
        <v>12</v>
      </c>
      <c r="C248" s="21">
        <v>4.2782451088512525</v>
      </c>
    </row>
    <row r="249" spans="1:3" x14ac:dyDescent="0.25">
      <c r="A249" s="19">
        <v>10</v>
      </c>
      <c r="B249" s="26">
        <v>13</v>
      </c>
      <c r="C249" s="21">
        <v>4.5682956247055753</v>
      </c>
    </row>
    <row r="250" spans="1:3" x14ac:dyDescent="0.25">
      <c r="A250" s="19">
        <v>10</v>
      </c>
      <c r="B250" s="26">
        <v>14</v>
      </c>
      <c r="C250" s="21">
        <v>5.3659345433049612</v>
      </c>
    </row>
    <row r="251" spans="1:3" x14ac:dyDescent="0.25">
      <c r="A251" s="19">
        <v>10</v>
      </c>
      <c r="B251" s="26">
        <v>15</v>
      </c>
      <c r="C251" s="21">
        <v>5.8010103170864449</v>
      </c>
    </row>
    <row r="252" spans="1:3" x14ac:dyDescent="0.25">
      <c r="A252" s="19">
        <v>10</v>
      </c>
      <c r="B252" s="26">
        <v>16</v>
      </c>
      <c r="C252" s="21">
        <v>6.0910608329407667</v>
      </c>
    </row>
    <row r="253" spans="1:3" x14ac:dyDescent="0.25">
      <c r="A253" s="19">
        <v>10</v>
      </c>
      <c r="B253" s="26">
        <v>17</v>
      </c>
      <c r="C253" s="21">
        <v>6.1635734619043472</v>
      </c>
    </row>
    <row r="254" spans="1:3" x14ac:dyDescent="0.25">
      <c r="A254" s="19">
        <v>10</v>
      </c>
      <c r="B254" s="26">
        <v>18</v>
      </c>
      <c r="C254" s="21">
        <v>6.4536239777586699</v>
      </c>
    </row>
    <row r="255" spans="1:3" x14ac:dyDescent="0.25">
      <c r="A255" s="19">
        <v>10</v>
      </c>
      <c r="B255" s="25">
        <v>19</v>
      </c>
      <c r="C255" s="21">
        <v>6.8161871225765713</v>
      </c>
    </row>
    <row r="256" spans="1:3" x14ac:dyDescent="0.25">
      <c r="A256" s="19">
        <v>10</v>
      </c>
      <c r="B256" s="25">
        <v>20</v>
      </c>
      <c r="C256" s="21">
        <v>7.251262896358055</v>
      </c>
    </row>
    <row r="257" spans="1:3" x14ac:dyDescent="0.25">
      <c r="A257" s="19">
        <v>10</v>
      </c>
      <c r="B257" s="25">
        <v>21</v>
      </c>
      <c r="C257" s="21">
        <v>7.6138260411759591</v>
      </c>
    </row>
    <row r="258" spans="1:3" x14ac:dyDescent="0.25">
      <c r="A258" s="19">
        <v>10</v>
      </c>
      <c r="B258" s="25">
        <v>22</v>
      </c>
      <c r="C258" s="21">
        <v>7.8313639280667005</v>
      </c>
    </row>
    <row r="259" spans="1:3" x14ac:dyDescent="0.25">
      <c r="A259" s="19">
        <v>10</v>
      </c>
      <c r="B259" s="25">
        <v>23</v>
      </c>
      <c r="C259" s="21">
        <v>7.9038765570302809</v>
      </c>
    </row>
    <row r="260" spans="1:3" x14ac:dyDescent="0.25">
      <c r="A260" s="19">
        <v>10</v>
      </c>
      <c r="B260" s="25">
        <v>24</v>
      </c>
      <c r="C260" s="21">
        <v>7.8313639280667005</v>
      </c>
    </row>
    <row r="261" spans="1:3" x14ac:dyDescent="0.25">
      <c r="A261" s="19">
        <v>11</v>
      </c>
      <c r="B261" s="24">
        <v>1</v>
      </c>
      <c r="C261" s="21">
        <v>6.9330774804658635</v>
      </c>
    </row>
    <row r="262" spans="1:3" x14ac:dyDescent="0.25">
      <c r="A262" s="19">
        <v>11</v>
      </c>
      <c r="B262" s="25">
        <v>2</v>
      </c>
      <c r="C262" s="21">
        <v>6.9984838717910138</v>
      </c>
    </row>
    <row r="263" spans="1:3" x14ac:dyDescent="0.25">
      <c r="A263" s="19">
        <v>11</v>
      </c>
      <c r="B263" s="25">
        <v>3</v>
      </c>
      <c r="C263" s="21">
        <v>6.9984838717910138</v>
      </c>
    </row>
    <row r="264" spans="1:3" x14ac:dyDescent="0.25">
      <c r="A264" s="19">
        <v>11</v>
      </c>
      <c r="B264" s="25">
        <v>4</v>
      </c>
      <c r="C264" s="21">
        <v>6.8022646978155654</v>
      </c>
    </row>
    <row r="265" spans="1:3" x14ac:dyDescent="0.25">
      <c r="A265" s="19">
        <v>11</v>
      </c>
      <c r="B265" s="25">
        <v>5</v>
      </c>
      <c r="C265" s="21">
        <v>6.2136071758892166</v>
      </c>
    </row>
    <row r="266" spans="1:3" x14ac:dyDescent="0.25">
      <c r="A266" s="19">
        <v>11</v>
      </c>
      <c r="B266" s="25">
        <v>6</v>
      </c>
      <c r="C266" s="21">
        <v>5.101698523361673</v>
      </c>
    </row>
    <row r="267" spans="1:3" x14ac:dyDescent="0.25">
      <c r="A267" s="19">
        <v>11</v>
      </c>
      <c r="B267" s="26">
        <v>7</v>
      </c>
      <c r="C267" s="21">
        <v>4.4476346101101765</v>
      </c>
    </row>
    <row r="268" spans="1:3" x14ac:dyDescent="0.25">
      <c r="A268" s="19">
        <v>11</v>
      </c>
      <c r="B268" s="26">
        <v>8</v>
      </c>
      <c r="C268" s="21">
        <v>4.0551962621592788</v>
      </c>
    </row>
    <row r="269" spans="1:3" x14ac:dyDescent="0.25">
      <c r="A269" s="19">
        <v>11</v>
      </c>
      <c r="B269" s="26">
        <v>9</v>
      </c>
      <c r="C269" s="21">
        <v>3.8589770881838299</v>
      </c>
    </row>
    <row r="270" spans="1:3" x14ac:dyDescent="0.25">
      <c r="A270" s="19">
        <v>11</v>
      </c>
      <c r="B270" s="26">
        <v>10</v>
      </c>
      <c r="C270" s="21">
        <v>3.79357069685868</v>
      </c>
    </row>
    <row r="271" spans="1:3" x14ac:dyDescent="0.25">
      <c r="A271" s="19">
        <v>11</v>
      </c>
      <c r="B271" s="26">
        <v>11</v>
      </c>
      <c r="C271" s="21">
        <v>3.79357069685868</v>
      </c>
    </row>
    <row r="272" spans="1:3" x14ac:dyDescent="0.25">
      <c r="A272" s="19">
        <v>11</v>
      </c>
      <c r="B272" s="26">
        <v>12</v>
      </c>
      <c r="C272" s="21">
        <v>3.79357069685868</v>
      </c>
    </row>
    <row r="273" spans="1:3" x14ac:dyDescent="0.25">
      <c r="A273" s="19">
        <v>11</v>
      </c>
      <c r="B273" s="26">
        <v>13</v>
      </c>
      <c r="C273" s="21">
        <v>3.9897898708341288</v>
      </c>
    </row>
    <row r="274" spans="1:3" x14ac:dyDescent="0.25">
      <c r="A274" s="19">
        <v>11</v>
      </c>
      <c r="B274" s="26">
        <v>14</v>
      </c>
      <c r="C274" s="21">
        <v>4.5784473927604754</v>
      </c>
    </row>
    <row r="275" spans="1:3" x14ac:dyDescent="0.25">
      <c r="A275" s="19">
        <v>11</v>
      </c>
      <c r="B275" s="26">
        <v>15</v>
      </c>
      <c r="C275" s="21">
        <v>4.7746665667359247</v>
      </c>
    </row>
    <row r="276" spans="1:3" x14ac:dyDescent="0.25">
      <c r="A276" s="19">
        <v>11</v>
      </c>
      <c r="B276" s="26">
        <v>16</v>
      </c>
      <c r="C276" s="21">
        <v>4.8400729580610751</v>
      </c>
    </row>
    <row r="277" spans="1:3" x14ac:dyDescent="0.25">
      <c r="A277" s="19">
        <v>11</v>
      </c>
      <c r="B277" s="26">
        <v>17</v>
      </c>
      <c r="C277" s="21">
        <v>4.8400729580610751</v>
      </c>
    </row>
    <row r="278" spans="1:3" x14ac:dyDescent="0.25">
      <c r="A278" s="19">
        <v>11</v>
      </c>
      <c r="B278" s="26">
        <v>18</v>
      </c>
      <c r="C278" s="21">
        <v>4.8400729580610751</v>
      </c>
    </row>
    <row r="279" spans="1:3" x14ac:dyDescent="0.25">
      <c r="A279" s="19">
        <v>11</v>
      </c>
      <c r="B279" s="25">
        <v>19</v>
      </c>
      <c r="C279" s="21">
        <v>4.9708857407113731</v>
      </c>
    </row>
    <row r="280" spans="1:3" x14ac:dyDescent="0.25">
      <c r="A280" s="19">
        <v>11</v>
      </c>
      <c r="B280" s="25">
        <v>20</v>
      </c>
      <c r="C280" s="21">
        <v>5.2979176973371223</v>
      </c>
    </row>
    <row r="281" spans="1:3" x14ac:dyDescent="0.25">
      <c r="A281" s="19">
        <v>11</v>
      </c>
      <c r="B281" s="25">
        <v>21</v>
      </c>
      <c r="C281" s="21">
        <v>5.69035604528802</v>
      </c>
    </row>
    <row r="282" spans="1:3" x14ac:dyDescent="0.25">
      <c r="A282" s="19">
        <v>11</v>
      </c>
      <c r="B282" s="25">
        <v>22</v>
      </c>
      <c r="C282" s="21">
        <v>6.0827943932389186</v>
      </c>
    </row>
    <row r="283" spans="1:3" x14ac:dyDescent="0.25">
      <c r="A283" s="19">
        <v>11</v>
      </c>
      <c r="B283" s="25">
        <v>23</v>
      </c>
      <c r="C283" s="21">
        <v>6.4752327411898163</v>
      </c>
    </row>
    <row r="284" spans="1:3" x14ac:dyDescent="0.25">
      <c r="A284" s="19">
        <v>11</v>
      </c>
      <c r="B284" s="25">
        <v>24</v>
      </c>
      <c r="C284" s="21">
        <v>6.7368583064904151</v>
      </c>
    </row>
    <row r="285" spans="1:3" x14ac:dyDescent="0.25">
      <c r="A285" s="19">
        <v>12</v>
      </c>
      <c r="B285" s="24">
        <v>1</v>
      </c>
      <c r="C285" s="21">
        <v>7.5486995823254119</v>
      </c>
    </row>
    <row r="286" spans="1:3" x14ac:dyDescent="0.25">
      <c r="A286" s="19">
        <v>12</v>
      </c>
      <c r="B286" s="25">
        <v>2</v>
      </c>
      <c r="C286" s="21">
        <v>7.6952762732443523</v>
      </c>
    </row>
    <row r="287" spans="1:3" x14ac:dyDescent="0.25">
      <c r="A287" s="19">
        <v>12</v>
      </c>
      <c r="B287" s="25">
        <v>3</v>
      </c>
      <c r="C287" s="21">
        <v>7.6952762732443523</v>
      </c>
    </row>
    <row r="288" spans="1:3" x14ac:dyDescent="0.25">
      <c r="A288" s="19">
        <v>12</v>
      </c>
      <c r="B288" s="25">
        <v>4</v>
      </c>
      <c r="C288" s="21">
        <v>7.5486995823254119</v>
      </c>
    </row>
    <row r="289" spans="1:3" x14ac:dyDescent="0.25">
      <c r="A289" s="19">
        <v>12</v>
      </c>
      <c r="B289" s="25">
        <v>5</v>
      </c>
      <c r="C289" s="21">
        <v>7.0356811641091213</v>
      </c>
    </row>
    <row r="290" spans="1:3" x14ac:dyDescent="0.25">
      <c r="A290" s="19">
        <v>12</v>
      </c>
      <c r="B290" s="25">
        <v>6</v>
      </c>
      <c r="C290" s="21">
        <v>5.9363559822170719</v>
      </c>
    </row>
    <row r="291" spans="1:3" x14ac:dyDescent="0.25">
      <c r="A291" s="19">
        <v>12</v>
      </c>
      <c r="B291" s="26">
        <v>7</v>
      </c>
      <c r="C291" s="21">
        <v>5.4233375640007813</v>
      </c>
    </row>
    <row r="292" spans="1:3" x14ac:dyDescent="0.25">
      <c r="A292" s="19">
        <v>12</v>
      </c>
      <c r="B292" s="26">
        <v>8</v>
      </c>
      <c r="C292" s="21">
        <v>5.0568958367034309</v>
      </c>
    </row>
    <row r="293" spans="1:3" x14ac:dyDescent="0.25">
      <c r="A293" s="19">
        <v>12</v>
      </c>
      <c r="B293" s="26">
        <v>9</v>
      </c>
      <c r="C293" s="21">
        <v>4.8370308003250218</v>
      </c>
    </row>
    <row r="294" spans="1:3" x14ac:dyDescent="0.25">
      <c r="A294" s="19">
        <v>12</v>
      </c>
      <c r="B294" s="26">
        <v>10</v>
      </c>
      <c r="C294" s="21">
        <v>4.763742454865552</v>
      </c>
    </row>
    <row r="295" spans="1:3" x14ac:dyDescent="0.25">
      <c r="A295" s="19">
        <v>12</v>
      </c>
      <c r="B295" s="26">
        <v>11</v>
      </c>
      <c r="C295" s="21">
        <v>4.6904541094060814</v>
      </c>
    </row>
    <row r="296" spans="1:3" x14ac:dyDescent="0.25">
      <c r="A296" s="19">
        <v>12</v>
      </c>
      <c r="B296" s="26">
        <v>12</v>
      </c>
      <c r="C296" s="21">
        <v>4.763742454865552</v>
      </c>
    </row>
    <row r="297" spans="1:3" x14ac:dyDescent="0.25">
      <c r="A297" s="19">
        <v>12</v>
      </c>
      <c r="B297" s="26">
        <v>13</v>
      </c>
      <c r="C297" s="21">
        <v>5.0568958367034309</v>
      </c>
    </row>
    <row r="298" spans="1:3" x14ac:dyDescent="0.25">
      <c r="A298" s="19">
        <v>12</v>
      </c>
      <c r="B298" s="26">
        <v>14</v>
      </c>
      <c r="C298" s="21">
        <v>5.6432026003791913</v>
      </c>
    </row>
    <row r="299" spans="1:3" x14ac:dyDescent="0.25">
      <c r="A299" s="19">
        <v>12</v>
      </c>
      <c r="B299" s="26">
        <v>15</v>
      </c>
      <c r="C299" s="21">
        <v>5.9363559822170719</v>
      </c>
    </row>
    <row r="300" spans="1:3" x14ac:dyDescent="0.25">
      <c r="A300" s="19">
        <v>12</v>
      </c>
      <c r="B300" s="26">
        <v>16</v>
      </c>
      <c r="C300" s="21">
        <v>6.0096443276765408</v>
      </c>
    </row>
    <row r="301" spans="1:3" x14ac:dyDescent="0.25">
      <c r="A301" s="19">
        <v>12</v>
      </c>
      <c r="B301" s="26">
        <v>17</v>
      </c>
      <c r="C301" s="21">
        <v>6.0829326731360105</v>
      </c>
    </row>
    <row r="302" spans="1:3" x14ac:dyDescent="0.25">
      <c r="A302" s="19">
        <v>12</v>
      </c>
      <c r="B302" s="26">
        <v>18</v>
      </c>
      <c r="C302" s="21">
        <v>6.156221018595482</v>
      </c>
    </row>
    <row r="303" spans="1:3" x14ac:dyDescent="0.25">
      <c r="A303" s="19">
        <v>12</v>
      </c>
      <c r="B303" s="25">
        <v>19</v>
      </c>
      <c r="C303" s="21">
        <v>6.3760860549738911</v>
      </c>
    </row>
    <row r="304" spans="1:3" x14ac:dyDescent="0.25">
      <c r="A304" s="19">
        <v>12</v>
      </c>
      <c r="B304" s="25">
        <v>20</v>
      </c>
      <c r="C304" s="21">
        <v>6.6692394368117718</v>
      </c>
    </row>
    <row r="305" spans="1:3" x14ac:dyDescent="0.25">
      <c r="A305" s="19">
        <v>12</v>
      </c>
      <c r="B305" s="25">
        <v>21</v>
      </c>
      <c r="C305" s="21">
        <v>6.9623928186496506</v>
      </c>
    </row>
    <row r="306" spans="1:3" x14ac:dyDescent="0.25">
      <c r="A306" s="19">
        <v>12</v>
      </c>
      <c r="B306" s="25">
        <v>22</v>
      </c>
      <c r="C306" s="21">
        <v>7.2555462004875313</v>
      </c>
    </row>
    <row r="307" spans="1:3" x14ac:dyDescent="0.25">
      <c r="A307" s="19">
        <v>12</v>
      </c>
      <c r="B307" s="25">
        <v>23</v>
      </c>
      <c r="C307" s="21">
        <v>7.4754112368659413</v>
      </c>
    </row>
    <row r="308" spans="1:3" x14ac:dyDescent="0.25">
      <c r="A308" s="19">
        <v>12</v>
      </c>
      <c r="B308" s="25">
        <v>24</v>
      </c>
      <c r="C308" s="21">
        <v>7.768564618703822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opLeftCell="B1" zoomScale="116" zoomScaleNormal="100" workbookViewId="0">
      <selection activeCell="I11" sqref="I11"/>
    </sheetView>
  </sheetViews>
  <sheetFormatPr defaultRowHeight="15" x14ac:dyDescent="0.25"/>
  <cols>
    <col min="1" max="1" width="22.7109375" bestFit="1" customWidth="1"/>
    <col min="2" max="2" width="23.85546875" bestFit="1" customWidth="1"/>
    <col min="3" max="3" width="13.42578125" bestFit="1" customWidth="1"/>
    <col min="4" max="4" width="38.140625" bestFit="1" customWidth="1"/>
    <col min="5" max="5" width="40.42578125" bestFit="1" customWidth="1"/>
    <col min="6" max="6" width="23" bestFit="1" customWidth="1"/>
    <col min="7" max="7" width="15.140625" bestFit="1" customWidth="1"/>
    <col min="8" max="8" width="42.7109375" bestFit="1" customWidth="1"/>
    <col min="9" max="9" width="12.5703125" bestFit="1" customWidth="1"/>
    <col min="10" max="21" width="23.5703125" customWidth="1"/>
  </cols>
  <sheetData>
    <row r="1" spans="1:11" x14ac:dyDescent="0.25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  <c r="J1" t="s">
        <v>34</v>
      </c>
      <c r="K1" t="s">
        <v>35</v>
      </c>
    </row>
    <row r="2" spans="1:11" x14ac:dyDescent="0.25">
      <c r="A2" s="16">
        <v>150000000</v>
      </c>
      <c r="B2" s="49">
        <v>175000</v>
      </c>
      <c r="C2" s="2">
        <v>20</v>
      </c>
      <c r="D2" s="2">
        <v>0.1</v>
      </c>
      <c r="E2" s="2" t="s">
        <v>36</v>
      </c>
      <c r="F2" s="2">
        <v>12000</v>
      </c>
      <c r="G2" s="2">
        <f>3539/2</f>
        <v>1769.5</v>
      </c>
      <c r="H2" s="2">
        <v>2</v>
      </c>
      <c r="I2" s="2">
        <v>24</v>
      </c>
      <c r="J2" s="1">
        <v>0.8</v>
      </c>
      <c r="K2" s="16">
        <v>80000000</v>
      </c>
    </row>
    <row r="3" spans="1:11" x14ac:dyDescent="0.25">
      <c r="A3" t="s">
        <v>21</v>
      </c>
      <c r="B3" t="s">
        <v>22</v>
      </c>
      <c r="C3" t="s">
        <v>37</v>
      </c>
      <c r="G3" t="s">
        <v>38</v>
      </c>
      <c r="I3" t="s">
        <v>39</v>
      </c>
      <c r="J3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H5" s="13" t="s">
        <v>46</v>
      </c>
    </row>
    <row r="6" spans="1:11" x14ac:dyDescent="0.25">
      <c r="A6">
        <v>1</v>
      </c>
      <c r="B6" s="1">
        <f>303.3/2</f>
        <v>151.65</v>
      </c>
      <c r="C6" s="1">
        <f>B6/$G$2</f>
        <v>8.5702175755863239E-2</v>
      </c>
      <c r="D6">
        <v>341</v>
      </c>
      <c r="E6">
        <v>403</v>
      </c>
      <c r="H6" s="13"/>
    </row>
    <row r="7" spans="1:11" x14ac:dyDescent="0.25">
      <c r="A7">
        <v>2</v>
      </c>
      <c r="B7" s="1">
        <f>296/2</f>
        <v>148</v>
      </c>
      <c r="C7" s="1">
        <f t="shared" ref="C7:C17" si="0">B7/$G$2</f>
        <v>8.363944617123481E-2</v>
      </c>
      <c r="D7">
        <v>308</v>
      </c>
      <c r="E7">
        <v>364</v>
      </c>
      <c r="H7" s="12" t="s">
        <v>0</v>
      </c>
      <c r="I7" s="46">
        <v>110000000</v>
      </c>
      <c r="J7" t="s">
        <v>47</v>
      </c>
    </row>
    <row r="8" spans="1:11" x14ac:dyDescent="0.25">
      <c r="A8">
        <v>3</v>
      </c>
      <c r="B8" s="1">
        <f>338.9/2</f>
        <v>169.45</v>
      </c>
      <c r="C8" s="1">
        <f t="shared" si="0"/>
        <v>9.5761514552133359E-2</v>
      </c>
      <c r="D8">
        <v>403</v>
      </c>
      <c r="E8">
        <v>341</v>
      </c>
      <c r="H8" s="12" t="s">
        <v>48</v>
      </c>
      <c r="I8" s="46">
        <f>400000</f>
        <v>400000</v>
      </c>
      <c r="J8" t="s">
        <v>49</v>
      </c>
      <c r="K8" s="29"/>
    </row>
    <row r="9" spans="1:11" x14ac:dyDescent="0.25">
      <c r="A9">
        <v>4</v>
      </c>
      <c r="B9" s="1">
        <f>321.9/2</f>
        <v>160.94999999999999</v>
      </c>
      <c r="C9" s="1">
        <f t="shared" si="0"/>
        <v>9.0957897711217858E-2</v>
      </c>
      <c r="D9">
        <v>390</v>
      </c>
      <c r="E9">
        <v>330</v>
      </c>
      <c r="H9" s="12" t="s">
        <v>2</v>
      </c>
      <c r="I9" s="50">
        <v>10</v>
      </c>
    </row>
    <row r="10" spans="1:11" x14ac:dyDescent="0.25">
      <c r="A10">
        <v>5</v>
      </c>
      <c r="B10" s="1">
        <f>315.8/2</f>
        <v>157.9</v>
      </c>
      <c r="C10" s="1">
        <f t="shared" si="0"/>
        <v>8.9234246962418759E-2</v>
      </c>
      <c r="D10">
        <v>403</v>
      </c>
      <c r="E10">
        <v>341</v>
      </c>
      <c r="H10" s="12" t="s">
        <v>50</v>
      </c>
      <c r="I10">
        <v>5</v>
      </c>
      <c r="J10" t="s">
        <v>40</v>
      </c>
    </row>
    <row r="11" spans="1:11" x14ac:dyDescent="0.25">
      <c r="A11">
        <v>6</v>
      </c>
      <c r="B11" s="1">
        <f>273.3/2</f>
        <v>136.65</v>
      </c>
      <c r="C11" s="1">
        <f t="shared" si="0"/>
        <v>7.7225204860129987E-2</v>
      </c>
      <c r="D11">
        <v>390</v>
      </c>
      <c r="E11">
        <v>330</v>
      </c>
      <c r="H11" s="12" t="s">
        <v>3</v>
      </c>
      <c r="I11">
        <v>0.1</v>
      </c>
    </row>
    <row r="12" spans="1:11" x14ac:dyDescent="0.25">
      <c r="A12">
        <v>7</v>
      </c>
      <c r="B12" s="1">
        <f>242.7/2</f>
        <v>121.35</v>
      </c>
      <c r="C12" s="1">
        <f t="shared" si="0"/>
        <v>6.857869454648205E-2</v>
      </c>
      <c r="D12">
        <v>403</v>
      </c>
      <c r="E12">
        <v>341</v>
      </c>
      <c r="H12" s="12"/>
    </row>
    <row r="13" spans="1:11" x14ac:dyDescent="0.25">
      <c r="A13">
        <v>8</v>
      </c>
      <c r="B13" s="1">
        <f>257.7/2</f>
        <v>128.85</v>
      </c>
      <c r="C13" s="1">
        <f t="shared" si="0"/>
        <v>7.2817179994348682E-2</v>
      </c>
      <c r="D13">
        <v>390</v>
      </c>
      <c r="E13">
        <v>330</v>
      </c>
      <c r="H13" s="12"/>
    </row>
    <row r="14" spans="1:11" x14ac:dyDescent="0.25">
      <c r="A14">
        <v>9</v>
      </c>
      <c r="B14" s="1">
        <f>294.7/2</f>
        <v>147.35</v>
      </c>
      <c r="C14" s="1">
        <f t="shared" si="0"/>
        <v>8.3272110765753041E-2</v>
      </c>
      <c r="D14">
        <v>403</v>
      </c>
      <c r="E14">
        <v>341</v>
      </c>
    </row>
    <row r="15" spans="1:11" x14ac:dyDescent="0.25">
      <c r="A15">
        <v>10</v>
      </c>
      <c r="B15" s="1">
        <f>321.4/2</f>
        <v>160.69999999999999</v>
      </c>
      <c r="C15" s="1">
        <f t="shared" si="0"/>
        <v>9.0816614862955627E-2</v>
      </c>
      <c r="D15">
        <v>330</v>
      </c>
      <c r="E15">
        <v>390</v>
      </c>
    </row>
    <row r="16" spans="1:11" x14ac:dyDescent="0.25">
      <c r="A16">
        <v>11</v>
      </c>
      <c r="B16" s="1">
        <f>288.9/2</f>
        <v>144.44999999999999</v>
      </c>
      <c r="C16" s="1">
        <f t="shared" si="0"/>
        <v>8.1633229725911263E-2</v>
      </c>
      <c r="D16">
        <v>300</v>
      </c>
      <c r="E16">
        <v>420</v>
      </c>
    </row>
    <row r="17" spans="1:5" x14ac:dyDescent="0.25">
      <c r="A17">
        <v>12</v>
      </c>
      <c r="B17" s="1">
        <f>287.4/2</f>
        <v>143.69999999999999</v>
      </c>
      <c r="C17" s="1">
        <f t="shared" si="0"/>
        <v>8.1209381181124599E-2</v>
      </c>
      <c r="D17">
        <v>330</v>
      </c>
      <c r="E17">
        <v>403</v>
      </c>
    </row>
    <row r="21" spans="1:5" ht="45" x14ac:dyDescent="0.25">
      <c r="A21" s="18" t="s">
        <v>23</v>
      </c>
      <c r="B21" s="18" t="s">
        <v>26</v>
      </c>
      <c r="C21" s="18" t="s">
        <v>51</v>
      </c>
      <c r="D21" s="18"/>
    </row>
    <row r="22" spans="1:5" x14ac:dyDescent="0.25">
      <c r="A22" s="19">
        <v>1</v>
      </c>
      <c r="B22" s="24">
        <v>1</v>
      </c>
      <c r="C22" s="20">
        <v>0</v>
      </c>
      <c r="D22" s="21"/>
    </row>
    <row r="23" spans="1:5" x14ac:dyDescent="0.25">
      <c r="A23" s="19">
        <v>1</v>
      </c>
      <c r="B23" s="25">
        <v>2</v>
      </c>
      <c r="C23" s="22">
        <v>0</v>
      </c>
      <c r="D23" s="21"/>
    </row>
    <row r="24" spans="1:5" x14ac:dyDescent="0.25">
      <c r="A24" s="19">
        <v>1</v>
      </c>
      <c r="B24" s="25">
        <v>3</v>
      </c>
      <c r="C24" s="22">
        <v>0</v>
      </c>
      <c r="D24" s="21"/>
    </row>
    <row r="25" spans="1:5" x14ac:dyDescent="0.25">
      <c r="A25" s="19">
        <v>1</v>
      </c>
      <c r="B25" s="25">
        <v>4</v>
      </c>
      <c r="C25" s="22">
        <v>0</v>
      </c>
      <c r="D25" s="21"/>
    </row>
    <row r="26" spans="1:5" x14ac:dyDescent="0.25">
      <c r="A26" s="19">
        <v>1</v>
      </c>
      <c r="B26" s="25">
        <v>5</v>
      </c>
      <c r="C26" s="22">
        <v>0</v>
      </c>
      <c r="D26" s="21"/>
    </row>
    <row r="27" spans="1:5" x14ac:dyDescent="0.25">
      <c r="A27" s="19">
        <v>1</v>
      </c>
      <c r="B27" s="25">
        <v>6</v>
      </c>
      <c r="C27" s="22">
        <v>0</v>
      </c>
      <c r="D27" s="21"/>
    </row>
    <row r="28" spans="1:5" x14ac:dyDescent="0.25">
      <c r="A28" s="19">
        <v>1</v>
      </c>
      <c r="B28" s="26">
        <v>7</v>
      </c>
      <c r="C28" s="22">
        <v>0</v>
      </c>
      <c r="D28" s="21"/>
    </row>
    <row r="29" spans="1:5" x14ac:dyDescent="0.25">
      <c r="A29" s="19">
        <v>1</v>
      </c>
      <c r="B29" s="26">
        <v>8</v>
      </c>
      <c r="C29" s="22">
        <v>22</v>
      </c>
      <c r="D29" s="21"/>
    </row>
    <row r="30" spans="1:5" x14ac:dyDescent="0.25">
      <c r="A30" s="19">
        <v>1</v>
      </c>
      <c r="B30" s="26">
        <v>9</v>
      </c>
      <c r="C30" s="22">
        <v>240</v>
      </c>
      <c r="D30" s="21"/>
    </row>
    <row r="31" spans="1:5" x14ac:dyDescent="0.25">
      <c r="A31" s="19">
        <v>1</v>
      </c>
      <c r="B31" s="26">
        <v>10</v>
      </c>
      <c r="C31" s="22">
        <v>443</v>
      </c>
      <c r="D31" s="21"/>
    </row>
    <row r="32" spans="1:5" x14ac:dyDescent="0.25">
      <c r="A32" s="19">
        <v>1</v>
      </c>
      <c r="B32" s="26">
        <v>11</v>
      </c>
      <c r="C32" s="22">
        <v>596</v>
      </c>
      <c r="D32" s="21"/>
    </row>
    <row r="33" spans="1:4" x14ac:dyDescent="0.25">
      <c r="A33" s="19">
        <v>1</v>
      </c>
      <c r="B33" s="26">
        <v>12</v>
      </c>
      <c r="C33" s="22">
        <v>695</v>
      </c>
      <c r="D33" s="21"/>
    </row>
    <row r="34" spans="1:4" x14ac:dyDescent="0.25">
      <c r="A34" s="19">
        <v>1</v>
      </c>
      <c r="B34" s="26">
        <v>13</v>
      </c>
      <c r="C34" s="22">
        <v>732</v>
      </c>
      <c r="D34" s="21"/>
    </row>
    <row r="35" spans="1:4" x14ac:dyDescent="0.25">
      <c r="A35" s="19">
        <v>1</v>
      </c>
      <c r="B35" s="26">
        <v>14</v>
      </c>
      <c r="C35" s="22">
        <v>704</v>
      </c>
      <c r="D35" s="21"/>
    </row>
    <row r="36" spans="1:4" x14ac:dyDescent="0.25">
      <c r="A36" s="19">
        <v>1</v>
      </c>
      <c r="B36" s="26">
        <v>15</v>
      </c>
      <c r="C36" s="22">
        <v>617</v>
      </c>
      <c r="D36" s="21"/>
    </row>
    <row r="37" spans="1:4" x14ac:dyDescent="0.25">
      <c r="A37" s="19">
        <v>1</v>
      </c>
      <c r="B37" s="26">
        <v>16</v>
      </c>
      <c r="C37" s="22">
        <v>471</v>
      </c>
      <c r="D37" s="21"/>
    </row>
    <row r="38" spans="1:4" x14ac:dyDescent="0.25">
      <c r="A38" s="19">
        <v>1</v>
      </c>
      <c r="B38" s="26">
        <v>17</v>
      </c>
      <c r="C38" s="22">
        <v>284</v>
      </c>
      <c r="D38" s="21"/>
    </row>
    <row r="39" spans="1:4" x14ac:dyDescent="0.25">
      <c r="A39" s="19">
        <v>1</v>
      </c>
      <c r="B39" s="26">
        <v>18</v>
      </c>
      <c r="C39" s="22">
        <v>40</v>
      </c>
      <c r="D39" s="21"/>
    </row>
    <row r="40" spans="1:4" x14ac:dyDescent="0.25">
      <c r="A40" s="19">
        <v>1</v>
      </c>
      <c r="B40" s="25">
        <v>19</v>
      </c>
      <c r="C40" s="22">
        <v>0</v>
      </c>
      <c r="D40" s="21"/>
    </row>
    <row r="41" spans="1:4" x14ac:dyDescent="0.25">
      <c r="A41" s="19">
        <v>1</v>
      </c>
      <c r="B41" s="25">
        <v>20</v>
      </c>
      <c r="C41" s="22">
        <v>0</v>
      </c>
      <c r="D41" s="21"/>
    </row>
    <row r="42" spans="1:4" x14ac:dyDescent="0.25">
      <c r="A42" s="19">
        <v>1</v>
      </c>
      <c r="B42" s="25">
        <v>21</v>
      </c>
      <c r="C42" s="22">
        <v>0</v>
      </c>
      <c r="D42" s="21"/>
    </row>
    <row r="43" spans="1:4" x14ac:dyDescent="0.25">
      <c r="A43" s="19">
        <v>1</v>
      </c>
      <c r="B43" s="25">
        <v>22</v>
      </c>
      <c r="C43" s="22">
        <v>0</v>
      </c>
      <c r="D43" s="21"/>
    </row>
    <row r="44" spans="1:4" x14ac:dyDescent="0.25">
      <c r="A44" s="19">
        <v>1</v>
      </c>
      <c r="B44" s="25">
        <v>23</v>
      </c>
      <c r="C44" s="22">
        <v>0</v>
      </c>
      <c r="D44" s="21"/>
    </row>
    <row r="45" spans="1:4" x14ac:dyDescent="0.25">
      <c r="A45" s="19">
        <v>1</v>
      </c>
      <c r="B45" s="25">
        <v>24</v>
      </c>
      <c r="C45" s="22">
        <v>0</v>
      </c>
      <c r="D45" s="21"/>
    </row>
    <row r="46" spans="1:4" x14ac:dyDescent="0.25">
      <c r="A46" s="19">
        <v>2</v>
      </c>
      <c r="B46" s="24">
        <v>1</v>
      </c>
      <c r="C46" s="22">
        <v>0</v>
      </c>
      <c r="D46" s="21"/>
    </row>
    <row r="47" spans="1:4" x14ac:dyDescent="0.25">
      <c r="A47" s="19">
        <v>2</v>
      </c>
      <c r="B47" s="25">
        <v>2</v>
      </c>
      <c r="C47" s="22">
        <v>0</v>
      </c>
      <c r="D47" s="21"/>
    </row>
    <row r="48" spans="1:4" x14ac:dyDescent="0.25">
      <c r="A48" s="19">
        <v>2</v>
      </c>
      <c r="B48" s="25">
        <v>3</v>
      </c>
      <c r="C48" s="22">
        <v>0</v>
      </c>
      <c r="D48" s="21"/>
    </row>
    <row r="49" spans="1:4" x14ac:dyDescent="0.25">
      <c r="A49" s="19">
        <v>2</v>
      </c>
      <c r="B49" s="25">
        <v>4</v>
      </c>
      <c r="C49" s="22">
        <v>0</v>
      </c>
      <c r="D49" s="21"/>
    </row>
    <row r="50" spans="1:4" x14ac:dyDescent="0.25">
      <c r="A50" s="19">
        <v>2</v>
      </c>
      <c r="B50" s="25">
        <v>5</v>
      </c>
      <c r="C50" s="22">
        <v>0</v>
      </c>
      <c r="D50" s="21"/>
    </row>
    <row r="51" spans="1:4" x14ac:dyDescent="0.25">
      <c r="A51" s="19">
        <v>2</v>
      </c>
      <c r="B51" s="25">
        <v>6</v>
      </c>
      <c r="C51" s="22">
        <v>0</v>
      </c>
      <c r="D51" s="21"/>
    </row>
    <row r="52" spans="1:4" x14ac:dyDescent="0.25">
      <c r="A52" s="19">
        <v>2</v>
      </c>
      <c r="B52" s="26">
        <v>7</v>
      </c>
      <c r="C52" s="22">
        <v>0</v>
      </c>
      <c r="D52" s="21"/>
    </row>
    <row r="53" spans="1:4" x14ac:dyDescent="0.25">
      <c r="A53" s="19">
        <v>2</v>
      </c>
      <c r="B53" s="26">
        <v>8</v>
      </c>
      <c r="C53" s="22">
        <v>36</v>
      </c>
      <c r="D53" s="21"/>
    </row>
    <row r="54" spans="1:4" x14ac:dyDescent="0.25">
      <c r="A54" s="19">
        <v>2</v>
      </c>
      <c r="B54" s="26">
        <v>9</v>
      </c>
      <c r="C54" s="22">
        <v>262</v>
      </c>
      <c r="D54" s="21"/>
    </row>
    <row r="55" spans="1:4" x14ac:dyDescent="0.25">
      <c r="A55" s="19">
        <v>2</v>
      </c>
      <c r="B55" s="26">
        <v>10</v>
      </c>
      <c r="C55" s="22">
        <v>465</v>
      </c>
      <c r="D55" s="21"/>
    </row>
    <row r="56" spans="1:4" x14ac:dyDescent="0.25">
      <c r="A56" s="19">
        <v>2</v>
      </c>
      <c r="B56" s="26">
        <v>11</v>
      </c>
      <c r="C56" s="22">
        <v>624</v>
      </c>
      <c r="D56" s="21"/>
    </row>
    <row r="57" spans="1:4" x14ac:dyDescent="0.25">
      <c r="A57" s="19">
        <v>2</v>
      </c>
      <c r="B57" s="26">
        <v>12</v>
      </c>
      <c r="C57" s="22">
        <v>731</v>
      </c>
      <c r="D57" s="21"/>
    </row>
    <row r="58" spans="1:4" x14ac:dyDescent="0.25">
      <c r="A58" s="19">
        <v>2</v>
      </c>
      <c r="B58" s="26">
        <v>13</v>
      </c>
      <c r="C58" s="22">
        <v>773</v>
      </c>
      <c r="D58" s="21"/>
    </row>
    <row r="59" spans="1:4" x14ac:dyDescent="0.25">
      <c r="A59" s="19">
        <v>2</v>
      </c>
      <c r="B59" s="26">
        <v>14</v>
      </c>
      <c r="C59" s="22">
        <v>753</v>
      </c>
      <c r="D59" s="21"/>
    </row>
    <row r="60" spans="1:4" x14ac:dyDescent="0.25">
      <c r="A60" s="19">
        <v>2</v>
      </c>
      <c r="B60" s="26">
        <v>15</v>
      </c>
      <c r="C60" s="22">
        <v>670</v>
      </c>
      <c r="D60" s="21"/>
    </row>
    <row r="61" spans="1:4" x14ac:dyDescent="0.25">
      <c r="A61" s="19">
        <v>2</v>
      </c>
      <c r="B61" s="26">
        <v>16</v>
      </c>
      <c r="C61" s="22">
        <v>532</v>
      </c>
      <c r="D61" s="21"/>
    </row>
    <row r="62" spans="1:4" x14ac:dyDescent="0.25">
      <c r="A62" s="19">
        <v>2</v>
      </c>
      <c r="B62" s="26">
        <v>17</v>
      </c>
      <c r="C62" s="22">
        <v>347</v>
      </c>
      <c r="D62" s="21"/>
    </row>
    <row r="63" spans="1:4" x14ac:dyDescent="0.25">
      <c r="A63" s="19">
        <v>2</v>
      </c>
      <c r="B63" s="26">
        <v>18</v>
      </c>
      <c r="C63" s="22">
        <v>91</v>
      </c>
      <c r="D63" s="21"/>
    </row>
    <row r="64" spans="1:4" x14ac:dyDescent="0.25">
      <c r="A64" s="19">
        <v>2</v>
      </c>
      <c r="B64" s="25">
        <v>19</v>
      </c>
      <c r="C64" s="22">
        <v>0</v>
      </c>
      <c r="D64" s="21"/>
    </row>
    <row r="65" spans="1:4" x14ac:dyDescent="0.25">
      <c r="A65" s="19">
        <v>2</v>
      </c>
      <c r="B65" s="25">
        <v>20</v>
      </c>
      <c r="C65" s="22">
        <v>0</v>
      </c>
      <c r="D65" s="21"/>
    </row>
    <row r="66" spans="1:4" x14ac:dyDescent="0.25">
      <c r="A66" s="19">
        <v>2</v>
      </c>
      <c r="B66" s="25">
        <v>21</v>
      </c>
      <c r="C66" s="22">
        <v>0</v>
      </c>
      <c r="D66" s="21"/>
    </row>
    <row r="67" spans="1:4" x14ac:dyDescent="0.25">
      <c r="A67" s="19">
        <v>2</v>
      </c>
      <c r="B67" s="25">
        <v>22</v>
      </c>
      <c r="C67" s="22">
        <v>0</v>
      </c>
      <c r="D67" s="21"/>
    </row>
    <row r="68" spans="1:4" x14ac:dyDescent="0.25">
      <c r="A68" s="19">
        <v>2</v>
      </c>
      <c r="B68" s="25">
        <v>23</v>
      </c>
      <c r="C68" s="22">
        <v>0</v>
      </c>
      <c r="D68" s="21"/>
    </row>
    <row r="69" spans="1:4" x14ac:dyDescent="0.25">
      <c r="A69" s="19">
        <v>2</v>
      </c>
      <c r="B69" s="25">
        <v>24</v>
      </c>
      <c r="C69" s="22">
        <v>0</v>
      </c>
      <c r="D69" s="21"/>
    </row>
    <row r="70" spans="1:4" x14ac:dyDescent="0.25">
      <c r="A70" s="19">
        <v>3</v>
      </c>
      <c r="B70" s="24">
        <v>1</v>
      </c>
      <c r="C70" s="22">
        <v>0</v>
      </c>
      <c r="D70" s="21"/>
    </row>
    <row r="71" spans="1:4" x14ac:dyDescent="0.25">
      <c r="A71" s="19">
        <v>3</v>
      </c>
      <c r="B71" s="25">
        <v>2</v>
      </c>
      <c r="C71" s="22">
        <v>0</v>
      </c>
      <c r="D71" s="21"/>
    </row>
    <row r="72" spans="1:4" x14ac:dyDescent="0.25">
      <c r="A72" s="19">
        <v>3</v>
      </c>
      <c r="B72" s="25">
        <v>3</v>
      </c>
      <c r="C72" s="22">
        <v>0</v>
      </c>
      <c r="D72" s="21"/>
    </row>
    <row r="73" spans="1:4" x14ac:dyDescent="0.25">
      <c r="A73" s="19">
        <v>3</v>
      </c>
      <c r="B73" s="25">
        <v>4</v>
      </c>
      <c r="C73" s="22">
        <v>0</v>
      </c>
      <c r="D73" s="21"/>
    </row>
    <row r="74" spans="1:4" x14ac:dyDescent="0.25">
      <c r="A74" s="19">
        <v>3</v>
      </c>
      <c r="B74" s="25">
        <v>5</v>
      </c>
      <c r="C74" s="22">
        <v>0</v>
      </c>
      <c r="D74" s="21"/>
    </row>
    <row r="75" spans="1:4" x14ac:dyDescent="0.25">
      <c r="A75" s="19">
        <v>3</v>
      </c>
      <c r="B75" s="25">
        <v>6</v>
      </c>
      <c r="C75" s="22">
        <v>0</v>
      </c>
      <c r="D75" s="21"/>
    </row>
    <row r="76" spans="1:4" x14ac:dyDescent="0.25">
      <c r="A76" s="19">
        <v>3</v>
      </c>
      <c r="B76" s="26">
        <v>7</v>
      </c>
      <c r="C76" s="22">
        <v>1</v>
      </c>
      <c r="D76" s="21"/>
    </row>
    <row r="77" spans="1:4" x14ac:dyDescent="0.25">
      <c r="A77" s="19">
        <v>3</v>
      </c>
      <c r="B77" s="26">
        <v>8</v>
      </c>
      <c r="C77" s="22">
        <v>83</v>
      </c>
      <c r="D77" s="21"/>
    </row>
    <row r="78" spans="1:4" x14ac:dyDescent="0.25">
      <c r="A78" s="19">
        <v>3</v>
      </c>
      <c r="B78" s="26">
        <v>9</v>
      </c>
      <c r="C78" s="22">
        <v>301</v>
      </c>
      <c r="D78" s="21"/>
    </row>
    <row r="79" spans="1:4" x14ac:dyDescent="0.25">
      <c r="A79" s="19">
        <v>3</v>
      </c>
      <c r="B79" s="26">
        <v>10</v>
      </c>
      <c r="C79" s="22">
        <v>496</v>
      </c>
      <c r="D79" s="21"/>
    </row>
    <row r="80" spans="1:4" x14ac:dyDescent="0.25">
      <c r="A80" s="19">
        <v>3</v>
      </c>
      <c r="B80" s="26">
        <v>11</v>
      </c>
      <c r="C80" s="22">
        <v>642</v>
      </c>
      <c r="D80" s="21"/>
    </row>
    <row r="81" spans="1:4" x14ac:dyDescent="0.25">
      <c r="A81" s="19">
        <v>3</v>
      </c>
      <c r="B81" s="26">
        <v>12</v>
      </c>
      <c r="C81" s="22">
        <v>743</v>
      </c>
      <c r="D81" s="21"/>
    </row>
    <row r="82" spans="1:4" x14ac:dyDescent="0.25">
      <c r="A82" s="19">
        <v>3</v>
      </c>
      <c r="B82" s="26">
        <v>13</v>
      </c>
      <c r="C82" s="22">
        <v>781</v>
      </c>
      <c r="D82" s="21"/>
    </row>
    <row r="83" spans="1:4" x14ac:dyDescent="0.25">
      <c r="A83" s="19">
        <v>3</v>
      </c>
      <c r="B83" s="26">
        <v>14</v>
      </c>
      <c r="C83" s="22">
        <v>763</v>
      </c>
      <c r="D83" s="21"/>
    </row>
    <row r="84" spans="1:4" x14ac:dyDescent="0.25">
      <c r="A84" s="19">
        <v>3</v>
      </c>
      <c r="B84" s="26">
        <v>15</v>
      </c>
      <c r="C84" s="22">
        <v>661</v>
      </c>
      <c r="D84" s="21"/>
    </row>
    <row r="85" spans="1:4" x14ac:dyDescent="0.25">
      <c r="A85" s="19">
        <v>3</v>
      </c>
      <c r="B85" s="26">
        <v>16</v>
      </c>
      <c r="C85" s="22">
        <v>524</v>
      </c>
      <c r="D85" s="21"/>
    </row>
    <row r="86" spans="1:4" x14ac:dyDescent="0.25">
      <c r="A86" s="19">
        <v>3</v>
      </c>
      <c r="B86" s="26">
        <v>17</v>
      </c>
      <c r="C86" s="22">
        <v>343</v>
      </c>
      <c r="D86" s="21"/>
    </row>
    <row r="87" spans="1:4" x14ac:dyDescent="0.25">
      <c r="A87" s="19">
        <v>3</v>
      </c>
      <c r="B87" s="26">
        <v>18</v>
      </c>
      <c r="C87" s="22">
        <v>129</v>
      </c>
      <c r="D87" s="21"/>
    </row>
    <row r="88" spans="1:4" x14ac:dyDescent="0.25">
      <c r="A88" s="19">
        <v>3</v>
      </c>
      <c r="B88" s="25">
        <v>19</v>
      </c>
      <c r="C88" s="22">
        <v>1</v>
      </c>
      <c r="D88" s="21"/>
    </row>
    <row r="89" spans="1:4" x14ac:dyDescent="0.25">
      <c r="A89" s="19">
        <v>3</v>
      </c>
      <c r="B89" s="25">
        <v>20</v>
      </c>
      <c r="C89" s="22">
        <v>0</v>
      </c>
      <c r="D89" s="21"/>
    </row>
    <row r="90" spans="1:4" x14ac:dyDescent="0.25">
      <c r="A90" s="19">
        <v>3</v>
      </c>
      <c r="B90" s="25">
        <v>21</v>
      </c>
      <c r="C90" s="22">
        <v>0</v>
      </c>
      <c r="D90" s="21"/>
    </row>
    <row r="91" spans="1:4" x14ac:dyDescent="0.25">
      <c r="A91" s="19">
        <v>3</v>
      </c>
      <c r="B91" s="25">
        <v>22</v>
      </c>
      <c r="C91" s="22">
        <v>0</v>
      </c>
      <c r="D91" s="21"/>
    </row>
    <row r="92" spans="1:4" x14ac:dyDescent="0.25">
      <c r="A92" s="19">
        <v>3</v>
      </c>
      <c r="B92" s="25">
        <v>23</v>
      </c>
      <c r="C92" s="22">
        <v>0</v>
      </c>
      <c r="D92" s="21"/>
    </row>
    <row r="93" spans="1:4" x14ac:dyDescent="0.25">
      <c r="A93" s="19">
        <v>3</v>
      </c>
      <c r="B93" s="25">
        <v>24</v>
      </c>
      <c r="C93" s="22">
        <v>0</v>
      </c>
      <c r="D93" s="21"/>
    </row>
    <row r="94" spans="1:4" x14ac:dyDescent="0.25">
      <c r="A94" s="19">
        <v>4</v>
      </c>
      <c r="B94" s="24">
        <v>1</v>
      </c>
      <c r="C94" s="22">
        <v>0</v>
      </c>
      <c r="D94" s="21"/>
    </row>
    <row r="95" spans="1:4" x14ac:dyDescent="0.25">
      <c r="A95" s="19">
        <v>4</v>
      </c>
      <c r="B95" s="25">
        <v>2</v>
      </c>
      <c r="C95" s="22">
        <v>0</v>
      </c>
      <c r="D95" s="21"/>
    </row>
    <row r="96" spans="1:4" x14ac:dyDescent="0.25">
      <c r="A96" s="19">
        <v>4</v>
      </c>
      <c r="B96" s="25">
        <v>3</v>
      </c>
      <c r="C96" s="22">
        <v>0</v>
      </c>
      <c r="D96" s="21"/>
    </row>
    <row r="97" spans="1:4" x14ac:dyDescent="0.25">
      <c r="A97" s="19">
        <v>4</v>
      </c>
      <c r="B97" s="25">
        <v>4</v>
      </c>
      <c r="C97" s="22">
        <v>0</v>
      </c>
      <c r="D97" s="21"/>
    </row>
    <row r="98" spans="1:4" x14ac:dyDescent="0.25">
      <c r="A98" s="19">
        <v>4</v>
      </c>
      <c r="B98" s="25">
        <v>5</v>
      </c>
      <c r="C98" s="22">
        <v>0</v>
      </c>
      <c r="D98" s="21"/>
    </row>
    <row r="99" spans="1:4" x14ac:dyDescent="0.25">
      <c r="A99" s="19">
        <v>4</v>
      </c>
      <c r="B99" s="25">
        <v>6</v>
      </c>
      <c r="C99" s="22">
        <v>0</v>
      </c>
      <c r="D99" s="21"/>
    </row>
    <row r="100" spans="1:4" x14ac:dyDescent="0.25">
      <c r="A100" s="19">
        <v>4</v>
      </c>
      <c r="B100" s="26">
        <v>7</v>
      </c>
      <c r="C100" s="22">
        <v>15</v>
      </c>
      <c r="D100" s="21"/>
    </row>
    <row r="101" spans="1:4" x14ac:dyDescent="0.25">
      <c r="A101" s="19">
        <v>4</v>
      </c>
      <c r="B101" s="26">
        <v>8</v>
      </c>
      <c r="C101" s="22">
        <v>145</v>
      </c>
      <c r="D101" s="21"/>
    </row>
    <row r="102" spans="1:4" x14ac:dyDescent="0.25">
      <c r="A102" s="19">
        <v>4</v>
      </c>
      <c r="B102" s="26">
        <v>9</v>
      </c>
      <c r="C102" s="22">
        <v>334</v>
      </c>
      <c r="D102" s="21"/>
    </row>
    <row r="103" spans="1:4" x14ac:dyDescent="0.25">
      <c r="A103" s="19">
        <v>4</v>
      </c>
      <c r="B103" s="26">
        <v>10</v>
      </c>
      <c r="C103" s="22">
        <v>508</v>
      </c>
      <c r="D103" s="21"/>
    </row>
    <row r="104" spans="1:4" x14ac:dyDescent="0.25">
      <c r="A104" s="19">
        <v>4</v>
      </c>
      <c r="B104" s="26">
        <v>11</v>
      </c>
      <c r="C104" s="22">
        <v>639</v>
      </c>
      <c r="D104" s="21"/>
    </row>
    <row r="105" spans="1:4" x14ac:dyDescent="0.25">
      <c r="A105" s="19">
        <v>4</v>
      </c>
      <c r="B105" s="26">
        <v>12</v>
      </c>
      <c r="C105" s="22">
        <v>719</v>
      </c>
      <c r="D105" s="21"/>
    </row>
    <row r="106" spans="1:4" x14ac:dyDescent="0.25">
      <c r="A106" s="19">
        <v>4</v>
      </c>
      <c r="B106" s="26">
        <v>13</v>
      </c>
      <c r="C106" s="22">
        <v>744</v>
      </c>
      <c r="D106" s="21"/>
    </row>
    <row r="107" spans="1:4" x14ac:dyDescent="0.25">
      <c r="A107" s="19">
        <v>4</v>
      </c>
      <c r="B107" s="26">
        <v>14</v>
      </c>
      <c r="C107" s="22">
        <v>707</v>
      </c>
      <c r="D107" s="21"/>
    </row>
    <row r="108" spans="1:4" x14ac:dyDescent="0.25">
      <c r="A108" s="19">
        <v>4</v>
      </c>
      <c r="B108" s="26">
        <v>15</v>
      </c>
      <c r="C108" s="22">
        <v>618</v>
      </c>
      <c r="D108" s="21"/>
    </row>
    <row r="109" spans="1:4" x14ac:dyDescent="0.25">
      <c r="A109" s="19">
        <v>4</v>
      </c>
      <c r="B109" s="26">
        <v>16</v>
      </c>
      <c r="C109" s="22">
        <v>480</v>
      </c>
      <c r="D109" s="21"/>
    </row>
    <row r="110" spans="1:4" x14ac:dyDescent="0.25">
      <c r="A110" s="19">
        <v>4</v>
      </c>
      <c r="B110" s="26">
        <v>17</v>
      </c>
      <c r="C110" s="22">
        <v>314</v>
      </c>
      <c r="D110" s="21"/>
    </row>
    <row r="111" spans="1:4" x14ac:dyDescent="0.25">
      <c r="A111" s="19">
        <v>4</v>
      </c>
      <c r="B111" s="26">
        <v>18</v>
      </c>
      <c r="C111" s="22">
        <v>132</v>
      </c>
      <c r="D111" s="21"/>
    </row>
    <row r="112" spans="1:4" x14ac:dyDescent="0.25">
      <c r="A112" s="19">
        <v>4</v>
      </c>
      <c r="B112" s="25">
        <v>19</v>
      </c>
      <c r="C112" s="22">
        <v>10</v>
      </c>
      <c r="D112" s="21"/>
    </row>
    <row r="113" spans="1:4" x14ac:dyDescent="0.25">
      <c r="A113" s="19">
        <v>4</v>
      </c>
      <c r="B113" s="25">
        <v>20</v>
      </c>
      <c r="C113" s="22">
        <v>0</v>
      </c>
      <c r="D113" s="21"/>
    </row>
    <row r="114" spans="1:4" x14ac:dyDescent="0.25">
      <c r="A114" s="19">
        <v>4</v>
      </c>
      <c r="B114" s="25">
        <v>21</v>
      </c>
      <c r="C114" s="22">
        <v>0</v>
      </c>
      <c r="D114" s="21"/>
    </row>
    <row r="115" spans="1:4" x14ac:dyDescent="0.25">
      <c r="A115" s="19">
        <v>4</v>
      </c>
      <c r="B115" s="25">
        <v>22</v>
      </c>
      <c r="C115" s="22">
        <v>0</v>
      </c>
      <c r="D115" s="21"/>
    </row>
    <row r="116" spans="1:4" x14ac:dyDescent="0.25">
      <c r="A116" s="19">
        <v>4</v>
      </c>
      <c r="B116" s="25">
        <v>23</v>
      </c>
      <c r="C116" s="22">
        <v>0</v>
      </c>
      <c r="D116" s="21"/>
    </row>
    <row r="117" spans="1:4" x14ac:dyDescent="0.25">
      <c r="A117" s="19">
        <v>4</v>
      </c>
      <c r="B117" s="25">
        <v>24</v>
      </c>
      <c r="C117" s="22">
        <v>0</v>
      </c>
      <c r="D117" s="21"/>
    </row>
    <row r="118" spans="1:4" x14ac:dyDescent="0.25">
      <c r="A118" s="19">
        <v>5</v>
      </c>
      <c r="B118" s="24">
        <v>1</v>
      </c>
      <c r="C118" s="22">
        <v>0</v>
      </c>
      <c r="D118" s="21"/>
    </row>
    <row r="119" spans="1:4" x14ac:dyDescent="0.25">
      <c r="A119" s="19">
        <v>5</v>
      </c>
      <c r="B119" s="25">
        <v>2</v>
      </c>
      <c r="C119" s="22">
        <v>0</v>
      </c>
      <c r="D119" s="21"/>
    </row>
    <row r="120" spans="1:4" x14ac:dyDescent="0.25">
      <c r="A120" s="19">
        <v>5</v>
      </c>
      <c r="B120" s="25">
        <v>3</v>
      </c>
      <c r="C120" s="22">
        <v>0</v>
      </c>
      <c r="D120" s="21"/>
    </row>
    <row r="121" spans="1:4" x14ac:dyDescent="0.25">
      <c r="A121" s="19">
        <v>5</v>
      </c>
      <c r="B121" s="25">
        <v>4</v>
      </c>
      <c r="C121" s="22">
        <v>0</v>
      </c>
      <c r="D121" s="21"/>
    </row>
    <row r="122" spans="1:4" x14ac:dyDescent="0.25">
      <c r="A122" s="19">
        <v>5</v>
      </c>
      <c r="B122" s="25">
        <v>5</v>
      </c>
      <c r="C122" s="22">
        <v>0</v>
      </c>
      <c r="D122" s="21"/>
    </row>
    <row r="123" spans="1:4" x14ac:dyDescent="0.25">
      <c r="A123" s="19">
        <v>5</v>
      </c>
      <c r="B123" s="25">
        <v>6</v>
      </c>
      <c r="C123" s="22">
        <v>0</v>
      </c>
      <c r="D123" s="21"/>
    </row>
    <row r="124" spans="1:4" x14ac:dyDescent="0.25">
      <c r="A124" s="19">
        <v>5</v>
      </c>
      <c r="B124" s="26">
        <v>7</v>
      </c>
      <c r="C124" s="22">
        <v>36</v>
      </c>
      <c r="D124" s="21"/>
    </row>
    <row r="125" spans="1:4" x14ac:dyDescent="0.25">
      <c r="A125" s="19">
        <v>5</v>
      </c>
      <c r="B125" s="26">
        <v>8</v>
      </c>
      <c r="C125" s="22">
        <v>160</v>
      </c>
      <c r="D125" s="21"/>
    </row>
    <row r="126" spans="1:4" x14ac:dyDescent="0.25">
      <c r="A126" s="19">
        <v>5</v>
      </c>
      <c r="B126" s="26">
        <v>9</v>
      </c>
      <c r="C126" s="22">
        <v>326</v>
      </c>
      <c r="D126" s="21"/>
    </row>
    <row r="127" spans="1:4" x14ac:dyDescent="0.25">
      <c r="A127" s="19">
        <v>5</v>
      </c>
      <c r="B127" s="26">
        <v>10</v>
      </c>
      <c r="C127" s="22">
        <v>482</v>
      </c>
      <c r="D127" s="21"/>
    </row>
    <row r="128" spans="1:4" x14ac:dyDescent="0.25">
      <c r="A128" s="19">
        <v>5</v>
      </c>
      <c r="B128" s="26">
        <v>11</v>
      </c>
      <c r="C128" s="22">
        <v>600</v>
      </c>
      <c r="D128" s="21"/>
    </row>
    <row r="129" spans="1:4" x14ac:dyDescent="0.25">
      <c r="A129" s="19">
        <v>5</v>
      </c>
      <c r="B129" s="26">
        <v>12</v>
      </c>
      <c r="C129" s="22">
        <v>673</v>
      </c>
      <c r="D129" s="21"/>
    </row>
    <row r="130" spans="1:4" x14ac:dyDescent="0.25">
      <c r="A130" s="19">
        <v>5</v>
      </c>
      <c r="B130" s="26">
        <v>13</v>
      </c>
      <c r="C130" s="22">
        <v>693</v>
      </c>
      <c r="D130" s="21"/>
    </row>
    <row r="131" spans="1:4" x14ac:dyDescent="0.25">
      <c r="A131" s="19">
        <v>5</v>
      </c>
      <c r="B131" s="26">
        <v>14</v>
      </c>
      <c r="C131" s="22">
        <v>658</v>
      </c>
      <c r="D131" s="21"/>
    </row>
    <row r="132" spans="1:4" x14ac:dyDescent="0.25">
      <c r="A132" s="19">
        <v>5</v>
      </c>
      <c r="B132" s="26">
        <v>15</v>
      </c>
      <c r="C132" s="22">
        <v>574</v>
      </c>
      <c r="D132" s="21"/>
    </row>
    <row r="133" spans="1:4" x14ac:dyDescent="0.25">
      <c r="A133" s="19">
        <v>5</v>
      </c>
      <c r="B133" s="26">
        <v>16</v>
      </c>
      <c r="C133" s="22">
        <v>447</v>
      </c>
      <c r="D133" s="21"/>
    </row>
    <row r="134" spans="1:4" x14ac:dyDescent="0.25">
      <c r="A134" s="19">
        <v>5</v>
      </c>
      <c r="B134" s="26">
        <v>17</v>
      </c>
      <c r="C134" s="22">
        <v>290</v>
      </c>
      <c r="D134" s="21"/>
    </row>
    <row r="135" spans="1:4" x14ac:dyDescent="0.25">
      <c r="A135" s="19">
        <v>5</v>
      </c>
      <c r="B135" s="26">
        <v>18</v>
      </c>
      <c r="C135" s="22">
        <v>134</v>
      </c>
      <c r="D135" s="21"/>
    </row>
    <row r="136" spans="1:4" x14ac:dyDescent="0.25">
      <c r="A136" s="19">
        <v>5</v>
      </c>
      <c r="B136" s="25">
        <v>19</v>
      </c>
      <c r="C136" s="22">
        <v>19</v>
      </c>
      <c r="D136" s="21"/>
    </row>
    <row r="137" spans="1:4" x14ac:dyDescent="0.25">
      <c r="A137" s="19">
        <v>5</v>
      </c>
      <c r="B137" s="25">
        <v>20</v>
      </c>
      <c r="C137" s="22">
        <v>0</v>
      </c>
      <c r="D137" s="21"/>
    </row>
    <row r="138" spans="1:4" x14ac:dyDescent="0.25">
      <c r="A138" s="19">
        <v>5</v>
      </c>
      <c r="B138" s="25">
        <v>21</v>
      </c>
      <c r="C138" s="22">
        <v>0</v>
      </c>
      <c r="D138" s="21"/>
    </row>
    <row r="139" spans="1:4" x14ac:dyDescent="0.25">
      <c r="A139" s="19">
        <v>5</v>
      </c>
      <c r="B139" s="25">
        <v>22</v>
      </c>
      <c r="C139" s="22">
        <v>0</v>
      </c>
      <c r="D139" s="21"/>
    </row>
    <row r="140" spans="1:4" x14ac:dyDescent="0.25">
      <c r="A140" s="19">
        <v>5</v>
      </c>
      <c r="B140" s="25">
        <v>23</v>
      </c>
      <c r="C140" s="22">
        <v>0</v>
      </c>
      <c r="D140" s="21"/>
    </row>
    <row r="141" spans="1:4" x14ac:dyDescent="0.25">
      <c r="A141" s="19">
        <v>5</v>
      </c>
      <c r="B141" s="25">
        <v>24</v>
      </c>
      <c r="C141" s="22">
        <v>0</v>
      </c>
      <c r="D141" s="21"/>
    </row>
    <row r="142" spans="1:4" x14ac:dyDescent="0.25">
      <c r="A142" s="19">
        <v>6</v>
      </c>
      <c r="B142" s="24">
        <v>1</v>
      </c>
      <c r="C142" s="22">
        <v>0</v>
      </c>
      <c r="D142" s="21"/>
    </row>
    <row r="143" spans="1:4" x14ac:dyDescent="0.25">
      <c r="A143" s="19">
        <v>6</v>
      </c>
      <c r="B143" s="25">
        <v>2</v>
      </c>
      <c r="C143" s="22">
        <v>0</v>
      </c>
      <c r="D143" s="21"/>
    </row>
    <row r="144" spans="1:4" x14ac:dyDescent="0.25">
      <c r="A144" s="19">
        <v>6</v>
      </c>
      <c r="B144" s="25">
        <v>3</v>
      </c>
      <c r="C144" s="22">
        <v>0</v>
      </c>
      <c r="D144" s="21"/>
    </row>
    <row r="145" spans="1:4" x14ac:dyDescent="0.25">
      <c r="A145" s="19">
        <v>6</v>
      </c>
      <c r="B145" s="25">
        <v>4</v>
      </c>
      <c r="C145" s="22">
        <v>0</v>
      </c>
      <c r="D145" s="21"/>
    </row>
    <row r="146" spans="1:4" x14ac:dyDescent="0.25">
      <c r="A146" s="19">
        <v>6</v>
      </c>
      <c r="B146" s="25">
        <v>5</v>
      </c>
      <c r="C146" s="22">
        <v>0</v>
      </c>
      <c r="D146" s="21"/>
    </row>
    <row r="147" spans="1:4" x14ac:dyDescent="0.25">
      <c r="A147" s="19">
        <v>6</v>
      </c>
      <c r="B147" s="25">
        <v>6</v>
      </c>
      <c r="C147" s="22">
        <v>0</v>
      </c>
      <c r="D147" s="21"/>
    </row>
    <row r="148" spans="1:4" x14ac:dyDescent="0.25">
      <c r="A148" s="19">
        <v>6</v>
      </c>
      <c r="B148" s="26">
        <v>7</v>
      </c>
      <c r="C148" s="22">
        <v>35</v>
      </c>
      <c r="D148" s="21"/>
    </row>
    <row r="149" spans="1:4" x14ac:dyDescent="0.25">
      <c r="A149" s="19">
        <v>6</v>
      </c>
      <c r="B149" s="26">
        <v>8</v>
      </c>
      <c r="C149" s="22">
        <v>132</v>
      </c>
      <c r="D149" s="21"/>
    </row>
    <row r="150" spans="1:4" x14ac:dyDescent="0.25">
      <c r="A150" s="19">
        <v>6</v>
      </c>
      <c r="B150" s="26">
        <v>9</v>
      </c>
      <c r="C150" s="22">
        <v>271</v>
      </c>
      <c r="D150" s="21"/>
    </row>
    <row r="151" spans="1:4" x14ac:dyDescent="0.25">
      <c r="A151" s="19">
        <v>6</v>
      </c>
      <c r="B151" s="26">
        <v>10</v>
      </c>
      <c r="C151" s="22">
        <v>414</v>
      </c>
      <c r="D151" s="21"/>
    </row>
    <row r="152" spans="1:4" x14ac:dyDescent="0.25">
      <c r="A152" s="19">
        <v>6</v>
      </c>
      <c r="B152" s="26">
        <v>11</v>
      </c>
      <c r="C152" s="22">
        <v>527</v>
      </c>
      <c r="D152" s="21"/>
    </row>
    <row r="153" spans="1:4" x14ac:dyDescent="0.25">
      <c r="A153" s="19">
        <v>6</v>
      </c>
      <c r="B153" s="26">
        <v>12</v>
      </c>
      <c r="C153" s="22">
        <v>595</v>
      </c>
      <c r="D153" s="21"/>
    </row>
    <row r="154" spans="1:4" x14ac:dyDescent="0.25">
      <c r="A154" s="19">
        <v>6</v>
      </c>
      <c r="B154" s="26">
        <v>13</v>
      </c>
      <c r="C154" s="22">
        <v>623</v>
      </c>
      <c r="D154" s="21"/>
    </row>
    <row r="155" spans="1:4" x14ac:dyDescent="0.25">
      <c r="A155" s="19">
        <v>6</v>
      </c>
      <c r="B155" s="26">
        <v>14</v>
      </c>
      <c r="C155" s="22">
        <v>594</v>
      </c>
      <c r="D155" s="21"/>
    </row>
    <row r="156" spans="1:4" x14ac:dyDescent="0.25">
      <c r="A156" s="19">
        <v>6</v>
      </c>
      <c r="B156" s="26">
        <v>15</v>
      </c>
      <c r="C156" s="22">
        <v>518</v>
      </c>
      <c r="D156" s="21"/>
    </row>
    <row r="157" spans="1:4" x14ac:dyDescent="0.25">
      <c r="A157" s="19">
        <v>6</v>
      </c>
      <c r="B157" s="26">
        <v>16</v>
      </c>
      <c r="C157" s="22">
        <v>410</v>
      </c>
      <c r="D157" s="21"/>
    </row>
    <row r="158" spans="1:4" x14ac:dyDescent="0.25">
      <c r="A158" s="19">
        <v>6</v>
      </c>
      <c r="B158" s="26">
        <v>17</v>
      </c>
      <c r="C158" s="22">
        <v>274</v>
      </c>
      <c r="D158" s="21"/>
    </row>
    <row r="159" spans="1:4" x14ac:dyDescent="0.25">
      <c r="A159" s="19">
        <v>6</v>
      </c>
      <c r="B159" s="26">
        <v>18</v>
      </c>
      <c r="C159" s="22">
        <v>135</v>
      </c>
      <c r="D159" s="21"/>
    </row>
    <row r="160" spans="1:4" x14ac:dyDescent="0.25">
      <c r="A160" s="19">
        <v>6</v>
      </c>
      <c r="B160" s="25">
        <v>19</v>
      </c>
      <c r="C160" s="22">
        <v>28</v>
      </c>
      <c r="D160" s="21"/>
    </row>
    <row r="161" spans="1:4" x14ac:dyDescent="0.25">
      <c r="A161" s="19">
        <v>6</v>
      </c>
      <c r="B161" s="25">
        <v>20</v>
      </c>
      <c r="C161" s="22">
        <v>0</v>
      </c>
      <c r="D161" s="21"/>
    </row>
    <row r="162" spans="1:4" x14ac:dyDescent="0.25">
      <c r="A162" s="19">
        <v>6</v>
      </c>
      <c r="B162" s="25">
        <v>21</v>
      </c>
      <c r="C162" s="22">
        <v>0</v>
      </c>
      <c r="D162" s="21"/>
    </row>
    <row r="163" spans="1:4" x14ac:dyDescent="0.25">
      <c r="A163" s="19">
        <v>6</v>
      </c>
      <c r="B163" s="25">
        <v>22</v>
      </c>
      <c r="C163" s="22">
        <v>0</v>
      </c>
      <c r="D163" s="21"/>
    </row>
    <row r="164" spans="1:4" x14ac:dyDescent="0.25">
      <c r="A164" s="19">
        <v>6</v>
      </c>
      <c r="B164" s="25">
        <v>23</v>
      </c>
      <c r="C164" s="22">
        <v>0</v>
      </c>
      <c r="D164" s="21"/>
    </row>
    <row r="165" spans="1:4" x14ac:dyDescent="0.25">
      <c r="A165" s="19">
        <v>6</v>
      </c>
      <c r="B165" s="25">
        <v>24</v>
      </c>
      <c r="C165" s="22">
        <v>0</v>
      </c>
      <c r="D165" s="21"/>
    </row>
    <row r="166" spans="1:4" x14ac:dyDescent="0.25">
      <c r="A166" s="19">
        <v>7</v>
      </c>
      <c r="B166" s="24">
        <v>1</v>
      </c>
      <c r="C166" s="22">
        <v>0</v>
      </c>
      <c r="D166" s="21"/>
    </row>
    <row r="167" spans="1:4" x14ac:dyDescent="0.25">
      <c r="A167" s="19">
        <v>7</v>
      </c>
      <c r="B167" s="25">
        <v>2</v>
      </c>
      <c r="C167" s="22">
        <v>0</v>
      </c>
      <c r="D167" s="21"/>
    </row>
    <row r="168" spans="1:4" x14ac:dyDescent="0.25">
      <c r="A168" s="19">
        <v>7</v>
      </c>
      <c r="B168" s="25">
        <v>3</v>
      </c>
      <c r="C168" s="22">
        <v>0</v>
      </c>
      <c r="D168" s="21"/>
    </row>
    <row r="169" spans="1:4" x14ac:dyDescent="0.25">
      <c r="A169" s="19">
        <v>7</v>
      </c>
      <c r="B169" s="25">
        <v>4</v>
      </c>
      <c r="C169" s="22">
        <v>0</v>
      </c>
      <c r="D169" s="21"/>
    </row>
    <row r="170" spans="1:4" x14ac:dyDescent="0.25">
      <c r="A170" s="19">
        <v>7</v>
      </c>
      <c r="B170" s="25">
        <v>5</v>
      </c>
      <c r="C170" s="22">
        <v>0</v>
      </c>
      <c r="D170" s="21"/>
    </row>
    <row r="171" spans="1:4" x14ac:dyDescent="0.25">
      <c r="A171" s="19">
        <v>7</v>
      </c>
      <c r="B171" s="25">
        <v>6</v>
      </c>
      <c r="C171" s="22">
        <v>0</v>
      </c>
      <c r="D171" s="21"/>
    </row>
    <row r="172" spans="1:4" x14ac:dyDescent="0.25">
      <c r="A172" s="19">
        <v>7</v>
      </c>
      <c r="B172" s="26">
        <v>7</v>
      </c>
      <c r="C172" s="22">
        <v>19</v>
      </c>
      <c r="D172" s="21"/>
    </row>
    <row r="173" spans="1:4" x14ac:dyDescent="0.25">
      <c r="A173" s="19">
        <v>7</v>
      </c>
      <c r="B173" s="26">
        <v>8</v>
      </c>
      <c r="C173" s="22">
        <v>98</v>
      </c>
      <c r="D173" s="21"/>
    </row>
    <row r="174" spans="1:4" x14ac:dyDescent="0.25">
      <c r="A174" s="19">
        <v>7</v>
      </c>
      <c r="B174" s="26">
        <v>9</v>
      </c>
      <c r="C174" s="22">
        <v>213</v>
      </c>
      <c r="D174" s="21"/>
    </row>
    <row r="175" spans="1:4" x14ac:dyDescent="0.25">
      <c r="A175" s="19">
        <v>7</v>
      </c>
      <c r="B175" s="26">
        <v>10</v>
      </c>
      <c r="C175" s="22">
        <v>337</v>
      </c>
      <c r="D175" s="21"/>
    </row>
    <row r="176" spans="1:4" x14ac:dyDescent="0.25">
      <c r="A176" s="19">
        <v>7</v>
      </c>
      <c r="B176" s="26">
        <v>11</v>
      </c>
      <c r="C176" s="22">
        <v>441</v>
      </c>
      <c r="D176" s="21"/>
    </row>
    <row r="177" spans="1:4" x14ac:dyDescent="0.25">
      <c r="A177" s="19">
        <v>7</v>
      </c>
      <c r="B177" s="26">
        <v>12</v>
      </c>
      <c r="C177" s="22">
        <v>515</v>
      </c>
      <c r="D177" s="21"/>
    </row>
    <row r="178" spans="1:4" x14ac:dyDescent="0.25">
      <c r="A178" s="19">
        <v>7</v>
      </c>
      <c r="B178" s="26">
        <v>13</v>
      </c>
      <c r="C178" s="22">
        <v>542</v>
      </c>
      <c r="D178" s="21"/>
    </row>
    <row r="179" spans="1:4" x14ac:dyDescent="0.25">
      <c r="A179" s="19">
        <v>7</v>
      </c>
      <c r="B179" s="26">
        <v>14</v>
      </c>
      <c r="C179" s="22">
        <v>525</v>
      </c>
      <c r="D179" s="21"/>
    </row>
    <row r="180" spans="1:4" x14ac:dyDescent="0.25">
      <c r="A180" s="19">
        <v>7</v>
      </c>
      <c r="B180" s="26">
        <v>15</v>
      </c>
      <c r="C180" s="22">
        <v>465</v>
      </c>
      <c r="D180" s="21"/>
    </row>
    <row r="181" spans="1:4" x14ac:dyDescent="0.25">
      <c r="A181" s="19">
        <v>7</v>
      </c>
      <c r="B181" s="26">
        <v>16</v>
      </c>
      <c r="C181" s="22">
        <v>362</v>
      </c>
      <c r="D181" s="21"/>
    </row>
    <row r="182" spans="1:4" x14ac:dyDescent="0.25">
      <c r="A182" s="19">
        <v>7</v>
      </c>
      <c r="B182" s="26">
        <v>17</v>
      </c>
      <c r="C182" s="22">
        <v>243</v>
      </c>
      <c r="D182" s="21"/>
    </row>
    <row r="183" spans="1:4" x14ac:dyDescent="0.25">
      <c r="A183" s="19">
        <v>7</v>
      </c>
      <c r="B183" s="26">
        <v>18</v>
      </c>
      <c r="C183" s="22">
        <v>124</v>
      </c>
      <c r="D183" s="21"/>
    </row>
    <row r="184" spans="1:4" x14ac:dyDescent="0.25">
      <c r="A184" s="19">
        <v>7</v>
      </c>
      <c r="B184" s="25">
        <v>19</v>
      </c>
      <c r="C184" s="22">
        <v>29</v>
      </c>
      <c r="D184" s="21"/>
    </row>
    <row r="185" spans="1:4" x14ac:dyDescent="0.25">
      <c r="A185" s="19">
        <v>7</v>
      </c>
      <c r="B185" s="25">
        <v>20</v>
      </c>
      <c r="C185" s="22">
        <v>0</v>
      </c>
      <c r="D185" s="21"/>
    </row>
    <row r="186" spans="1:4" x14ac:dyDescent="0.25">
      <c r="A186" s="19">
        <v>7</v>
      </c>
      <c r="B186" s="25">
        <v>21</v>
      </c>
      <c r="C186" s="22">
        <v>0</v>
      </c>
      <c r="D186" s="21"/>
    </row>
    <row r="187" spans="1:4" x14ac:dyDescent="0.25">
      <c r="A187" s="19">
        <v>7</v>
      </c>
      <c r="B187" s="25">
        <v>22</v>
      </c>
      <c r="C187" s="22">
        <v>0</v>
      </c>
      <c r="D187" s="21"/>
    </row>
    <row r="188" spans="1:4" x14ac:dyDescent="0.25">
      <c r="A188" s="19">
        <v>7</v>
      </c>
      <c r="B188" s="25">
        <v>23</v>
      </c>
      <c r="C188" s="22">
        <v>0</v>
      </c>
      <c r="D188" s="21"/>
    </row>
    <row r="189" spans="1:4" x14ac:dyDescent="0.25">
      <c r="A189" s="19">
        <v>7</v>
      </c>
      <c r="B189" s="25">
        <v>24</v>
      </c>
      <c r="C189" s="22">
        <v>0</v>
      </c>
      <c r="D189" s="21"/>
    </row>
    <row r="190" spans="1:4" x14ac:dyDescent="0.25">
      <c r="A190" s="19">
        <v>8</v>
      </c>
      <c r="B190" s="24">
        <v>1</v>
      </c>
      <c r="C190" s="22">
        <v>0</v>
      </c>
      <c r="D190" s="21"/>
    </row>
    <row r="191" spans="1:4" x14ac:dyDescent="0.25">
      <c r="A191" s="19">
        <v>8</v>
      </c>
      <c r="B191" s="25">
        <v>2</v>
      </c>
      <c r="C191" s="22">
        <v>0</v>
      </c>
      <c r="D191" s="21"/>
    </row>
    <row r="192" spans="1:4" x14ac:dyDescent="0.25">
      <c r="A192" s="19">
        <v>8</v>
      </c>
      <c r="B192" s="25">
        <v>3</v>
      </c>
      <c r="C192" s="22">
        <v>0</v>
      </c>
      <c r="D192" s="21"/>
    </row>
    <row r="193" spans="1:4" x14ac:dyDescent="0.25">
      <c r="A193" s="19">
        <v>8</v>
      </c>
      <c r="B193" s="25">
        <v>4</v>
      </c>
      <c r="C193" s="22">
        <v>0</v>
      </c>
      <c r="D193" s="21"/>
    </row>
    <row r="194" spans="1:4" x14ac:dyDescent="0.25">
      <c r="A194" s="19">
        <v>8</v>
      </c>
      <c r="B194" s="25">
        <v>5</v>
      </c>
      <c r="C194" s="22">
        <v>0</v>
      </c>
      <c r="D194" s="21"/>
    </row>
    <row r="195" spans="1:4" x14ac:dyDescent="0.25">
      <c r="A195" s="19">
        <v>8</v>
      </c>
      <c r="B195" s="25">
        <v>6</v>
      </c>
      <c r="C195" s="22">
        <v>0</v>
      </c>
      <c r="D195" s="21"/>
    </row>
    <row r="196" spans="1:4" x14ac:dyDescent="0.25">
      <c r="A196" s="19">
        <v>8</v>
      </c>
      <c r="B196" s="26">
        <v>7</v>
      </c>
      <c r="C196" s="22">
        <v>11</v>
      </c>
      <c r="D196" s="21"/>
    </row>
    <row r="197" spans="1:4" x14ac:dyDescent="0.25">
      <c r="A197" s="19">
        <v>8</v>
      </c>
      <c r="B197" s="26">
        <v>8</v>
      </c>
      <c r="C197" s="22">
        <v>101</v>
      </c>
      <c r="D197" s="21"/>
    </row>
    <row r="198" spans="1:4" x14ac:dyDescent="0.25">
      <c r="A198" s="19">
        <v>8</v>
      </c>
      <c r="B198" s="26">
        <v>9</v>
      </c>
      <c r="C198" s="22">
        <v>232</v>
      </c>
      <c r="D198" s="21"/>
    </row>
    <row r="199" spans="1:4" x14ac:dyDescent="0.25">
      <c r="A199" s="19">
        <v>8</v>
      </c>
      <c r="B199" s="26">
        <v>10</v>
      </c>
      <c r="C199" s="22">
        <v>367</v>
      </c>
      <c r="D199" s="21"/>
    </row>
    <row r="200" spans="1:4" x14ac:dyDescent="0.25">
      <c r="A200" s="19">
        <v>8</v>
      </c>
      <c r="B200" s="26">
        <v>11</v>
      </c>
      <c r="C200" s="22">
        <v>480</v>
      </c>
      <c r="D200" s="21"/>
    </row>
    <row r="201" spans="1:4" x14ac:dyDescent="0.25">
      <c r="A201" s="19">
        <v>8</v>
      </c>
      <c r="B201" s="26">
        <v>12</v>
      </c>
      <c r="C201" s="22">
        <v>557</v>
      </c>
      <c r="D201" s="21"/>
    </row>
    <row r="202" spans="1:4" x14ac:dyDescent="0.25">
      <c r="A202" s="19">
        <v>8</v>
      </c>
      <c r="B202" s="26">
        <v>13</v>
      </c>
      <c r="C202" s="22">
        <v>589</v>
      </c>
      <c r="D202" s="21"/>
    </row>
    <row r="203" spans="1:4" x14ac:dyDescent="0.25">
      <c r="A203" s="19">
        <v>8</v>
      </c>
      <c r="B203" s="26">
        <v>14</v>
      </c>
      <c r="C203" s="22">
        <v>561</v>
      </c>
      <c r="D203" s="21"/>
    </row>
    <row r="204" spans="1:4" x14ac:dyDescent="0.25">
      <c r="A204" s="19">
        <v>8</v>
      </c>
      <c r="B204" s="26">
        <v>15</v>
      </c>
      <c r="C204" s="22">
        <v>495</v>
      </c>
      <c r="D204" s="21"/>
    </row>
    <row r="205" spans="1:4" x14ac:dyDescent="0.25">
      <c r="A205" s="19">
        <v>8</v>
      </c>
      <c r="B205" s="26">
        <v>16</v>
      </c>
      <c r="C205" s="22">
        <v>383</v>
      </c>
      <c r="D205" s="21"/>
    </row>
    <row r="206" spans="1:4" x14ac:dyDescent="0.25">
      <c r="A206" s="19">
        <v>8</v>
      </c>
      <c r="B206" s="26">
        <v>17</v>
      </c>
      <c r="C206" s="22">
        <v>250</v>
      </c>
      <c r="D206" s="21"/>
    </row>
    <row r="207" spans="1:4" x14ac:dyDescent="0.25">
      <c r="A207" s="19">
        <v>8</v>
      </c>
      <c r="B207" s="26">
        <v>18</v>
      </c>
      <c r="C207" s="22">
        <v>115</v>
      </c>
      <c r="D207" s="21"/>
    </row>
    <row r="208" spans="1:4" x14ac:dyDescent="0.25">
      <c r="A208" s="19">
        <v>8</v>
      </c>
      <c r="B208" s="25">
        <v>19</v>
      </c>
      <c r="C208" s="22">
        <v>14</v>
      </c>
      <c r="D208" s="21"/>
    </row>
    <row r="209" spans="1:4" x14ac:dyDescent="0.25">
      <c r="A209" s="19">
        <v>8</v>
      </c>
      <c r="B209" s="25">
        <v>20</v>
      </c>
      <c r="C209" s="22">
        <v>0</v>
      </c>
      <c r="D209" s="21"/>
    </row>
    <row r="210" spans="1:4" x14ac:dyDescent="0.25">
      <c r="A210" s="19">
        <v>8</v>
      </c>
      <c r="B210" s="25">
        <v>21</v>
      </c>
      <c r="C210" s="22">
        <v>0</v>
      </c>
      <c r="D210" s="21"/>
    </row>
    <row r="211" spans="1:4" x14ac:dyDescent="0.25">
      <c r="A211" s="19">
        <v>8</v>
      </c>
      <c r="B211" s="25">
        <v>22</v>
      </c>
      <c r="C211" s="22">
        <v>0</v>
      </c>
      <c r="D211" s="21"/>
    </row>
    <row r="212" spans="1:4" x14ac:dyDescent="0.25">
      <c r="A212" s="19">
        <v>8</v>
      </c>
      <c r="B212" s="25">
        <v>23</v>
      </c>
      <c r="C212" s="22">
        <v>0</v>
      </c>
      <c r="D212" s="21"/>
    </row>
    <row r="213" spans="1:4" x14ac:dyDescent="0.25">
      <c r="A213" s="19">
        <v>8</v>
      </c>
      <c r="B213" s="25">
        <v>24</v>
      </c>
      <c r="C213" s="22">
        <v>0</v>
      </c>
      <c r="D213" s="21"/>
    </row>
    <row r="214" spans="1:4" x14ac:dyDescent="0.25">
      <c r="A214" s="19">
        <v>9</v>
      </c>
      <c r="B214" s="24">
        <v>1</v>
      </c>
      <c r="C214" s="22">
        <v>0</v>
      </c>
      <c r="D214" s="21"/>
    </row>
    <row r="215" spans="1:4" x14ac:dyDescent="0.25">
      <c r="A215" s="19">
        <v>9</v>
      </c>
      <c r="B215" s="25">
        <v>2</v>
      </c>
      <c r="C215" s="22">
        <v>0</v>
      </c>
      <c r="D215" s="21"/>
    </row>
    <row r="216" spans="1:4" x14ac:dyDescent="0.25">
      <c r="A216" s="19">
        <v>9</v>
      </c>
      <c r="B216" s="25">
        <v>3</v>
      </c>
      <c r="C216" s="22">
        <v>0</v>
      </c>
      <c r="D216" s="21"/>
    </row>
    <row r="217" spans="1:4" x14ac:dyDescent="0.25">
      <c r="A217" s="19">
        <v>9</v>
      </c>
      <c r="B217" s="25">
        <v>4</v>
      </c>
      <c r="C217" s="22">
        <v>0</v>
      </c>
      <c r="D217" s="21"/>
    </row>
    <row r="218" spans="1:4" x14ac:dyDescent="0.25">
      <c r="A218" s="19">
        <v>9</v>
      </c>
      <c r="B218" s="25">
        <v>5</v>
      </c>
      <c r="C218" s="22">
        <v>0</v>
      </c>
      <c r="D218" s="21"/>
    </row>
    <row r="219" spans="1:4" x14ac:dyDescent="0.25">
      <c r="A219" s="19">
        <v>9</v>
      </c>
      <c r="B219" s="25">
        <v>6</v>
      </c>
      <c r="C219" s="22">
        <v>0</v>
      </c>
      <c r="D219" s="21"/>
    </row>
    <row r="220" spans="1:4" x14ac:dyDescent="0.25">
      <c r="A220" s="19">
        <v>9</v>
      </c>
      <c r="B220" s="26">
        <v>7</v>
      </c>
      <c r="C220" s="22">
        <v>9</v>
      </c>
      <c r="D220" s="21"/>
    </row>
    <row r="221" spans="1:4" x14ac:dyDescent="0.25">
      <c r="A221" s="19">
        <v>9</v>
      </c>
      <c r="B221" s="26">
        <v>8</v>
      </c>
      <c r="C221" s="22">
        <v>130</v>
      </c>
      <c r="D221" s="21"/>
    </row>
    <row r="222" spans="1:4" x14ac:dyDescent="0.25">
      <c r="A222" s="19">
        <v>9</v>
      </c>
      <c r="B222" s="26">
        <v>9</v>
      </c>
      <c r="C222" s="22">
        <v>310</v>
      </c>
      <c r="D222" s="21"/>
    </row>
    <row r="223" spans="1:4" x14ac:dyDescent="0.25">
      <c r="A223" s="19">
        <v>9</v>
      </c>
      <c r="B223" s="26">
        <v>10</v>
      </c>
      <c r="C223" s="22">
        <v>475</v>
      </c>
      <c r="D223" s="21"/>
    </row>
    <row r="224" spans="1:4" x14ac:dyDescent="0.25">
      <c r="A224" s="19">
        <v>9</v>
      </c>
      <c r="B224" s="26">
        <v>11</v>
      </c>
      <c r="C224" s="22">
        <v>600</v>
      </c>
      <c r="D224" s="21"/>
    </row>
    <row r="225" spans="1:4" x14ac:dyDescent="0.25">
      <c r="A225" s="19">
        <v>9</v>
      </c>
      <c r="B225" s="26">
        <v>12</v>
      </c>
      <c r="C225" s="22">
        <v>678</v>
      </c>
      <c r="D225" s="21"/>
    </row>
    <row r="226" spans="1:4" x14ac:dyDescent="0.25">
      <c r="A226" s="19">
        <v>9</v>
      </c>
      <c r="B226" s="26">
        <v>13</v>
      </c>
      <c r="C226" s="22">
        <v>701</v>
      </c>
      <c r="D226" s="21"/>
    </row>
    <row r="227" spans="1:4" x14ac:dyDescent="0.25">
      <c r="A227" s="19">
        <v>9</v>
      </c>
      <c r="B227" s="26">
        <v>14</v>
      </c>
      <c r="C227" s="22">
        <v>661</v>
      </c>
      <c r="D227" s="21"/>
    </row>
    <row r="228" spans="1:4" x14ac:dyDescent="0.25">
      <c r="A228" s="19">
        <v>9</v>
      </c>
      <c r="B228" s="26">
        <v>15</v>
      </c>
      <c r="C228" s="22">
        <v>563</v>
      </c>
      <c r="D228" s="21"/>
    </row>
    <row r="229" spans="1:4" x14ac:dyDescent="0.25">
      <c r="A229" s="19">
        <v>9</v>
      </c>
      <c r="B229" s="26">
        <v>16</v>
      </c>
      <c r="C229" s="22">
        <v>432</v>
      </c>
      <c r="D229" s="21"/>
    </row>
    <row r="230" spans="1:4" x14ac:dyDescent="0.25">
      <c r="A230" s="19">
        <v>9</v>
      </c>
      <c r="B230" s="26">
        <v>17</v>
      </c>
      <c r="C230" s="22">
        <v>264</v>
      </c>
      <c r="D230" s="21"/>
    </row>
    <row r="231" spans="1:4" x14ac:dyDescent="0.25">
      <c r="A231" s="19">
        <v>9</v>
      </c>
      <c r="B231" s="26">
        <v>18</v>
      </c>
      <c r="C231" s="22">
        <v>86</v>
      </c>
      <c r="D231" s="21"/>
    </row>
    <row r="232" spans="1:4" x14ac:dyDescent="0.25">
      <c r="A232" s="19">
        <v>9</v>
      </c>
      <c r="B232" s="25">
        <v>19</v>
      </c>
      <c r="C232" s="22">
        <v>1</v>
      </c>
      <c r="D232" s="21"/>
    </row>
    <row r="233" spans="1:4" x14ac:dyDescent="0.25">
      <c r="A233" s="19">
        <v>9</v>
      </c>
      <c r="B233" s="25">
        <v>20</v>
      </c>
      <c r="C233" s="22">
        <v>0</v>
      </c>
      <c r="D233" s="21"/>
    </row>
    <row r="234" spans="1:4" x14ac:dyDescent="0.25">
      <c r="A234" s="19">
        <v>9</v>
      </c>
      <c r="B234" s="25">
        <v>21</v>
      </c>
      <c r="C234" s="22">
        <v>0</v>
      </c>
      <c r="D234" s="21"/>
    </row>
    <row r="235" spans="1:4" x14ac:dyDescent="0.25">
      <c r="A235" s="19">
        <v>9</v>
      </c>
      <c r="B235" s="25">
        <v>22</v>
      </c>
      <c r="C235" s="22">
        <v>0</v>
      </c>
      <c r="D235" s="21"/>
    </row>
    <row r="236" spans="1:4" x14ac:dyDescent="0.25">
      <c r="A236" s="19">
        <v>9</v>
      </c>
      <c r="B236" s="25">
        <v>23</v>
      </c>
      <c r="C236" s="22">
        <v>0</v>
      </c>
      <c r="D236" s="21"/>
    </row>
    <row r="237" spans="1:4" x14ac:dyDescent="0.25">
      <c r="A237" s="19">
        <v>9</v>
      </c>
      <c r="B237" s="25">
        <v>24</v>
      </c>
      <c r="C237" s="22">
        <v>0</v>
      </c>
      <c r="D237" s="21"/>
    </row>
    <row r="238" spans="1:4" x14ac:dyDescent="0.25">
      <c r="A238" s="19">
        <v>10</v>
      </c>
      <c r="B238" s="24">
        <v>1</v>
      </c>
      <c r="C238" s="22">
        <v>0</v>
      </c>
      <c r="D238" s="21"/>
    </row>
    <row r="239" spans="1:4" x14ac:dyDescent="0.25">
      <c r="A239" s="19">
        <v>10</v>
      </c>
      <c r="B239" s="25">
        <v>2</v>
      </c>
      <c r="C239" s="22">
        <v>0</v>
      </c>
      <c r="D239" s="21"/>
    </row>
    <row r="240" spans="1:4" x14ac:dyDescent="0.25">
      <c r="A240" s="19">
        <v>10</v>
      </c>
      <c r="B240" s="25">
        <v>3</v>
      </c>
      <c r="C240" s="22">
        <v>0</v>
      </c>
      <c r="D240" s="21"/>
    </row>
    <row r="241" spans="1:4" x14ac:dyDescent="0.25">
      <c r="A241" s="19">
        <v>10</v>
      </c>
      <c r="B241" s="25">
        <v>4</v>
      </c>
      <c r="C241" s="22">
        <v>0</v>
      </c>
      <c r="D241" s="21"/>
    </row>
    <row r="242" spans="1:4" x14ac:dyDescent="0.25">
      <c r="A242" s="19">
        <v>10</v>
      </c>
      <c r="B242" s="25">
        <v>5</v>
      </c>
      <c r="C242" s="22">
        <v>0</v>
      </c>
      <c r="D242" s="21"/>
    </row>
    <row r="243" spans="1:4" x14ac:dyDescent="0.25">
      <c r="A243" s="19">
        <v>10</v>
      </c>
      <c r="B243" s="25">
        <v>6</v>
      </c>
      <c r="C243" s="22">
        <v>0</v>
      </c>
      <c r="D243" s="21"/>
    </row>
    <row r="244" spans="1:4" x14ac:dyDescent="0.25">
      <c r="A244" s="19">
        <v>10</v>
      </c>
      <c r="B244" s="26">
        <v>7</v>
      </c>
      <c r="C244" s="22">
        <v>0</v>
      </c>
      <c r="D244" s="21"/>
    </row>
    <row r="245" spans="1:4" x14ac:dyDescent="0.25">
      <c r="A245" s="19">
        <v>10</v>
      </c>
      <c r="B245" s="26">
        <v>8</v>
      </c>
      <c r="C245" s="22">
        <v>137</v>
      </c>
      <c r="D245" s="21"/>
    </row>
    <row r="246" spans="1:4" x14ac:dyDescent="0.25">
      <c r="A246" s="19">
        <v>10</v>
      </c>
      <c r="B246" s="26">
        <v>9</v>
      </c>
      <c r="C246" s="22">
        <v>366</v>
      </c>
      <c r="D246" s="21"/>
    </row>
    <row r="247" spans="1:4" x14ac:dyDescent="0.25">
      <c r="A247" s="19">
        <v>10</v>
      </c>
      <c r="B247" s="26">
        <v>10</v>
      </c>
      <c r="C247" s="22">
        <v>542</v>
      </c>
      <c r="D247" s="21"/>
    </row>
    <row r="248" spans="1:4" x14ac:dyDescent="0.25">
      <c r="A248" s="19">
        <v>10</v>
      </c>
      <c r="B248" s="26">
        <v>11</v>
      </c>
      <c r="C248" s="22">
        <v>669</v>
      </c>
      <c r="D248" s="21"/>
    </row>
    <row r="249" spans="1:4" x14ac:dyDescent="0.25">
      <c r="A249" s="19">
        <v>10</v>
      </c>
      <c r="B249" s="26">
        <v>12</v>
      </c>
      <c r="C249" s="22">
        <v>742</v>
      </c>
      <c r="D249" s="21"/>
    </row>
    <row r="250" spans="1:4" x14ac:dyDescent="0.25">
      <c r="A250" s="19">
        <v>10</v>
      </c>
      <c r="B250" s="26">
        <v>13</v>
      </c>
      <c r="C250" s="22">
        <v>754</v>
      </c>
      <c r="D250" s="21"/>
    </row>
    <row r="251" spans="1:4" x14ac:dyDescent="0.25">
      <c r="A251" s="19">
        <v>10</v>
      </c>
      <c r="B251" s="26">
        <v>14</v>
      </c>
      <c r="C251" s="22">
        <v>695</v>
      </c>
      <c r="D251" s="21"/>
    </row>
    <row r="252" spans="1:4" x14ac:dyDescent="0.25">
      <c r="A252" s="19">
        <v>10</v>
      </c>
      <c r="B252" s="26">
        <v>15</v>
      </c>
      <c r="C252" s="22">
        <v>583</v>
      </c>
      <c r="D252" s="21"/>
    </row>
    <row r="253" spans="1:4" x14ac:dyDescent="0.25">
      <c r="A253" s="19">
        <v>10</v>
      </c>
      <c r="B253" s="26">
        <v>16</v>
      </c>
      <c r="C253" s="22">
        <v>427</v>
      </c>
      <c r="D253" s="21"/>
    </row>
    <row r="254" spans="1:4" x14ac:dyDescent="0.25">
      <c r="A254" s="19">
        <v>10</v>
      </c>
      <c r="B254" s="26">
        <v>17</v>
      </c>
      <c r="C254" s="22">
        <v>239</v>
      </c>
      <c r="D254" s="21"/>
    </row>
    <row r="255" spans="1:4" x14ac:dyDescent="0.25">
      <c r="A255" s="19">
        <v>10</v>
      </c>
      <c r="B255" s="26">
        <v>18</v>
      </c>
      <c r="C255" s="22">
        <v>31</v>
      </c>
      <c r="D255" s="21"/>
    </row>
    <row r="256" spans="1:4" x14ac:dyDescent="0.25">
      <c r="A256" s="19">
        <v>10</v>
      </c>
      <c r="B256" s="25">
        <v>19</v>
      </c>
      <c r="C256" s="22">
        <v>0</v>
      </c>
      <c r="D256" s="21"/>
    </row>
    <row r="257" spans="1:4" x14ac:dyDescent="0.25">
      <c r="A257" s="19">
        <v>10</v>
      </c>
      <c r="B257" s="25">
        <v>20</v>
      </c>
      <c r="C257" s="22">
        <v>0</v>
      </c>
      <c r="D257" s="21"/>
    </row>
    <row r="258" spans="1:4" x14ac:dyDescent="0.25">
      <c r="A258" s="19">
        <v>10</v>
      </c>
      <c r="B258" s="25">
        <v>21</v>
      </c>
      <c r="C258" s="22">
        <v>0</v>
      </c>
      <c r="D258" s="21"/>
    </row>
    <row r="259" spans="1:4" x14ac:dyDescent="0.25">
      <c r="A259" s="19">
        <v>10</v>
      </c>
      <c r="B259" s="25">
        <v>22</v>
      </c>
      <c r="C259" s="22">
        <v>0</v>
      </c>
      <c r="D259" s="21"/>
    </row>
    <row r="260" spans="1:4" x14ac:dyDescent="0.25">
      <c r="A260" s="19">
        <v>10</v>
      </c>
      <c r="B260" s="25">
        <v>23</v>
      </c>
      <c r="C260" s="22">
        <v>0</v>
      </c>
      <c r="D260" s="21"/>
    </row>
    <row r="261" spans="1:4" x14ac:dyDescent="0.25">
      <c r="A261" s="19">
        <v>10</v>
      </c>
      <c r="B261" s="25">
        <v>24</v>
      </c>
      <c r="C261" s="22">
        <v>0</v>
      </c>
      <c r="D261" s="21"/>
    </row>
    <row r="262" spans="1:4" x14ac:dyDescent="0.25">
      <c r="A262" s="19">
        <v>11</v>
      </c>
      <c r="B262" s="24">
        <v>1</v>
      </c>
      <c r="C262" s="22">
        <v>0</v>
      </c>
      <c r="D262" s="21"/>
    </row>
    <row r="263" spans="1:4" x14ac:dyDescent="0.25">
      <c r="A263" s="19">
        <v>11</v>
      </c>
      <c r="B263" s="25">
        <v>2</v>
      </c>
      <c r="C263" s="22">
        <v>0</v>
      </c>
      <c r="D263" s="21"/>
    </row>
    <row r="264" spans="1:4" x14ac:dyDescent="0.25">
      <c r="A264" s="19">
        <v>11</v>
      </c>
      <c r="B264" s="25">
        <v>3</v>
      </c>
      <c r="C264" s="22">
        <v>0</v>
      </c>
      <c r="D264" s="21"/>
    </row>
    <row r="265" spans="1:4" x14ac:dyDescent="0.25">
      <c r="A265" s="19">
        <v>11</v>
      </c>
      <c r="B265" s="25">
        <v>4</v>
      </c>
      <c r="C265" s="22">
        <v>0</v>
      </c>
      <c r="D265" s="21"/>
    </row>
    <row r="266" spans="1:4" x14ac:dyDescent="0.25">
      <c r="A266" s="19">
        <v>11</v>
      </c>
      <c r="B266" s="25">
        <v>5</v>
      </c>
      <c r="C266" s="22">
        <v>0</v>
      </c>
      <c r="D266" s="21"/>
    </row>
    <row r="267" spans="1:4" x14ac:dyDescent="0.25">
      <c r="A267" s="19">
        <v>11</v>
      </c>
      <c r="B267" s="25">
        <v>6</v>
      </c>
      <c r="C267" s="22">
        <v>0</v>
      </c>
      <c r="D267" s="21"/>
    </row>
    <row r="268" spans="1:4" x14ac:dyDescent="0.25">
      <c r="A268" s="19">
        <v>11</v>
      </c>
      <c r="B268" s="26">
        <v>7</v>
      </c>
      <c r="C268" s="22">
        <v>0</v>
      </c>
      <c r="D268" s="21"/>
    </row>
    <row r="269" spans="1:4" x14ac:dyDescent="0.25">
      <c r="A269" s="19">
        <v>11</v>
      </c>
      <c r="B269" s="26">
        <v>8</v>
      </c>
      <c r="C269" s="22">
        <v>81</v>
      </c>
      <c r="D269" s="21"/>
    </row>
    <row r="270" spans="1:4" x14ac:dyDescent="0.25">
      <c r="A270" s="19">
        <v>11</v>
      </c>
      <c r="B270" s="26">
        <v>9</v>
      </c>
      <c r="C270" s="23">
        <v>329</v>
      </c>
      <c r="D270" s="21"/>
    </row>
    <row r="271" spans="1:4" x14ac:dyDescent="0.25">
      <c r="A271" s="19">
        <v>11</v>
      </c>
      <c r="B271" s="26">
        <v>10</v>
      </c>
      <c r="C271" s="22">
        <v>515</v>
      </c>
      <c r="D271" s="21"/>
    </row>
    <row r="272" spans="1:4" x14ac:dyDescent="0.25">
      <c r="A272" s="19">
        <v>11</v>
      </c>
      <c r="B272" s="26">
        <v>11</v>
      </c>
      <c r="C272" s="22">
        <v>644</v>
      </c>
      <c r="D272" s="21"/>
    </row>
    <row r="273" spans="1:4" x14ac:dyDescent="0.25">
      <c r="A273" s="19">
        <v>11</v>
      </c>
      <c r="B273" s="26">
        <v>12</v>
      </c>
      <c r="C273" s="22">
        <v>715</v>
      </c>
      <c r="D273" s="21"/>
    </row>
    <row r="274" spans="1:4" x14ac:dyDescent="0.25">
      <c r="A274" s="19">
        <v>11</v>
      </c>
      <c r="B274" s="26">
        <v>13</v>
      </c>
      <c r="C274" s="22">
        <v>722</v>
      </c>
      <c r="D274" s="21"/>
    </row>
    <row r="275" spans="1:4" x14ac:dyDescent="0.25">
      <c r="A275" s="19">
        <v>11</v>
      </c>
      <c r="B275" s="26">
        <v>14</v>
      </c>
      <c r="C275" s="22">
        <v>672</v>
      </c>
      <c r="D275" s="21"/>
    </row>
    <row r="276" spans="1:4" x14ac:dyDescent="0.25">
      <c r="A276" s="19">
        <v>11</v>
      </c>
      <c r="B276" s="26">
        <v>15</v>
      </c>
      <c r="C276" s="22">
        <v>560</v>
      </c>
      <c r="D276" s="21"/>
    </row>
    <row r="277" spans="1:4" x14ac:dyDescent="0.25">
      <c r="A277" s="19">
        <v>11</v>
      </c>
      <c r="B277" s="26">
        <v>16</v>
      </c>
      <c r="C277" s="22">
        <v>402</v>
      </c>
      <c r="D277" s="21"/>
    </row>
    <row r="278" spans="1:4" x14ac:dyDescent="0.25">
      <c r="A278" s="19">
        <v>11</v>
      </c>
      <c r="B278" s="26">
        <v>17</v>
      </c>
      <c r="C278" s="22">
        <v>175</v>
      </c>
      <c r="D278" s="21"/>
    </row>
    <row r="279" spans="1:4" x14ac:dyDescent="0.25">
      <c r="A279" s="19">
        <v>11</v>
      </c>
      <c r="B279" s="26">
        <v>18</v>
      </c>
      <c r="C279" s="22">
        <v>0</v>
      </c>
      <c r="D279" s="21"/>
    </row>
    <row r="280" spans="1:4" x14ac:dyDescent="0.25">
      <c r="A280" s="19">
        <v>11</v>
      </c>
      <c r="B280" s="25">
        <v>19</v>
      </c>
      <c r="C280" s="22">
        <v>0</v>
      </c>
      <c r="D280" s="21"/>
    </row>
    <row r="281" spans="1:4" x14ac:dyDescent="0.25">
      <c r="A281" s="19">
        <v>11</v>
      </c>
      <c r="B281" s="25">
        <v>20</v>
      </c>
      <c r="C281" s="22">
        <v>0</v>
      </c>
      <c r="D281" s="21"/>
    </row>
    <row r="282" spans="1:4" x14ac:dyDescent="0.25">
      <c r="A282" s="19">
        <v>11</v>
      </c>
      <c r="B282" s="25">
        <v>21</v>
      </c>
      <c r="C282" s="22">
        <v>0</v>
      </c>
      <c r="D282" s="21"/>
    </row>
    <row r="283" spans="1:4" x14ac:dyDescent="0.25">
      <c r="A283" s="19">
        <v>11</v>
      </c>
      <c r="B283" s="25">
        <v>22</v>
      </c>
      <c r="C283" s="22">
        <v>0</v>
      </c>
      <c r="D283" s="21"/>
    </row>
    <row r="284" spans="1:4" x14ac:dyDescent="0.25">
      <c r="A284" s="19">
        <v>11</v>
      </c>
      <c r="B284" s="25">
        <v>23</v>
      </c>
      <c r="C284" s="22">
        <v>0</v>
      </c>
      <c r="D284" s="21"/>
    </row>
    <row r="285" spans="1:4" x14ac:dyDescent="0.25">
      <c r="A285" s="19">
        <v>11</v>
      </c>
      <c r="B285" s="25">
        <v>24</v>
      </c>
      <c r="C285" s="22">
        <v>0</v>
      </c>
      <c r="D285" s="21"/>
    </row>
    <row r="286" spans="1:4" x14ac:dyDescent="0.25">
      <c r="A286" s="19">
        <v>12</v>
      </c>
      <c r="B286" s="24">
        <v>1</v>
      </c>
      <c r="C286" s="22">
        <v>0</v>
      </c>
      <c r="D286" s="21"/>
    </row>
    <row r="287" spans="1:4" x14ac:dyDescent="0.25">
      <c r="A287" s="19">
        <v>12</v>
      </c>
      <c r="B287" s="25">
        <v>2</v>
      </c>
      <c r="C287" s="22">
        <v>0</v>
      </c>
      <c r="D287" s="21"/>
    </row>
    <row r="288" spans="1:4" x14ac:dyDescent="0.25">
      <c r="A288" s="19">
        <v>12</v>
      </c>
      <c r="B288" s="25">
        <v>3</v>
      </c>
      <c r="C288" s="22">
        <v>0</v>
      </c>
      <c r="D288" s="21"/>
    </row>
    <row r="289" spans="1:4" x14ac:dyDescent="0.25">
      <c r="A289" s="19">
        <v>12</v>
      </c>
      <c r="B289" s="25">
        <v>4</v>
      </c>
      <c r="C289" s="22">
        <v>0</v>
      </c>
      <c r="D289" s="21"/>
    </row>
    <row r="290" spans="1:4" x14ac:dyDescent="0.25">
      <c r="A290" s="19">
        <v>12</v>
      </c>
      <c r="B290" s="25">
        <v>5</v>
      </c>
      <c r="C290" s="22">
        <v>0</v>
      </c>
      <c r="D290" s="21"/>
    </row>
    <row r="291" spans="1:4" x14ac:dyDescent="0.25">
      <c r="A291" s="19">
        <v>12</v>
      </c>
      <c r="B291" s="25">
        <v>6</v>
      </c>
      <c r="C291" s="22">
        <v>0</v>
      </c>
      <c r="D291" s="21"/>
    </row>
    <row r="292" spans="1:4" x14ac:dyDescent="0.25">
      <c r="A292" s="19">
        <v>12</v>
      </c>
      <c r="B292" s="26">
        <v>7</v>
      </c>
      <c r="C292" s="22">
        <v>0</v>
      </c>
      <c r="D292" s="21"/>
    </row>
    <row r="293" spans="1:4" x14ac:dyDescent="0.25">
      <c r="A293" s="19">
        <v>12</v>
      </c>
      <c r="B293" s="26">
        <v>8</v>
      </c>
      <c r="C293" s="22">
        <v>33</v>
      </c>
      <c r="D293" s="21"/>
    </row>
    <row r="294" spans="1:4" x14ac:dyDescent="0.25">
      <c r="A294" s="19">
        <v>12</v>
      </c>
      <c r="B294" s="26">
        <v>9</v>
      </c>
      <c r="C294" s="22">
        <v>273</v>
      </c>
      <c r="D294" s="21"/>
    </row>
    <row r="295" spans="1:4" x14ac:dyDescent="0.25">
      <c r="A295" s="19">
        <v>12</v>
      </c>
      <c r="B295" s="26">
        <v>10</v>
      </c>
      <c r="C295" s="22">
        <v>467</v>
      </c>
      <c r="D295" s="21"/>
    </row>
    <row r="296" spans="1:4" x14ac:dyDescent="0.25">
      <c r="A296" s="19">
        <v>12</v>
      </c>
      <c r="B296" s="26">
        <v>11</v>
      </c>
      <c r="C296" s="22">
        <v>606</v>
      </c>
      <c r="D296" s="21"/>
    </row>
    <row r="297" spans="1:4" x14ac:dyDescent="0.25">
      <c r="A297" s="19">
        <v>12</v>
      </c>
      <c r="B297" s="26">
        <v>12</v>
      </c>
      <c r="C297" s="22">
        <v>691</v>
      </c>
      <c r="D297" s="21"/>
    </row>
    <row r="298" spans="1:4" x14ac:dyDescent="0.25">
      <c r="A298" s="19">
        <v>12</v>
      </c>
      <c r="B298" s="26">
        <v>13</v>
      </c>
      <c r="C298" s="22">
        <v>714</v>
      </c>
      <c r="D298" s="21"/>
    </row>
    <row r="299" spans="1:4" x14ac:dyDescent="0.25">
      <c r="A299" s="19">
        <v>12</v>
      </c>
      <c r="B299" s="26">
        <v>14</v>
      </c>
      <c r="C299" s="22">
        <v>671</v>
      </c>
      <c r="D299" s="21"/>
    </row>
    <row r="300" spans="1:4" x14ac:dyDescent="0.25">
      <c r="A300" s="19">
        <v>12</v>
      </c>
      <c r="B300" s="26">
        <v>15</v>
      </c>
      <c r="C300" s="22">
        <v>568</v>
      </c>
      <c r="D300" s="21"/>
    </row>
    <row r="301" spans="1:4" x14ac:dyDescent="0.25">
      <c r="A301" s="19">
        <v>12</v>
      </c>
      <c r="B301" s="26">
        <v>16</v>
      </c>
      <c r="C301" s="22">
        <v>419</v>
      </c>
      <c r="D301" s="21"/>
    </row>
    <row r="302" spans="1:4" x14ac:dyDescent="0.25">
      <c r="A302" s="19">
        <v>12</v>
      </c>
      <c r="B302" s="26">
        <v>17</v>
      </c>
      <c r="C302" s="22">
        <v>193</v>
      </c>
      <c r="D302" s="21"/>
    </row>
    <row r="303" spans="1:4" x14ac:dyDescent="0.25">
      <c r="A303" s="19">
        <v>12</v>
      </c>
      <c r="B303" s="26">
        <v>18</v>
      </c>
      <c r="C303" s="22">
        <v>2</v>
      </c>
      <c r="D303" s="21"/>
    </row>
    <row r="304" spans="1:4" x14ac:dyDescent="0.25">
      <c r="A304" s="19">
        <v>12</v>
      </c>
      <c r="B304" s="25">
        <v>19</v>
      </c>
      <c r="C304" s="22">
        <v>0</v>
      </c>
      <c r="D304" s="21"/>
    </row>
    <row r="305" spans="1:4" x14ac:dyDescent="0.25">
      <c r="A305" s="19">
        <v>12</v>
      </c>
      <c r="B305" s="25">
        <v>20</v>
      </c>
      <c r="C305" s="22">
        <v>0</v>
      </c>
      <c r="D305" s="21"/>
    </row>
    <row r="306" spans="1:4" x14ac:dyDescent="0.25">
      <c r="A306" s="19">
        <v>12</v>
      </c>
      <c r="B306" s="25">
        <v>21</v>
      </c>
      <c r="C306" s="22">
        <v>0</v>
      </c>
      <c r="D306" s="21"/>
    </row>
    <row r="307" spans="1:4" x14ac:dyDescent="0.25">
      <c r="A307" s="19">
        <v>12</v>
      </c>
      <c r="B307" s="25">
        <v>22</v>
      </c>
      <c r="C307" s="22">
        <v>0</v>
      </c>
      <c r="D307" s="21"/>
    </row>
    <row r="308" spans="1:4" x14ac:dyDescent="0.25">
      <c r="A308" s="19">
        <v>12</v>
      </c>
      <c r="B308" s="25">
        <v>23</v>
      </c>
      <c r="C308" s="22">
        <v>0</v>
      </c>
      <c r="D308" s="21"/>
    </row>
    <row r="309" spans="1:4" x14ac:dyDescent="0.25">
      <c r="A309" s="19">
        <v>12</v>
      </c>
      <c r="B309" s="25">
        <v>24</v>
      </c>
      <c r="C309" s="22">
        <v>0</v>
      </c>
      <c r="D309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49AB24443724EAB1CFD3B2AF1ADB5" ma:contentTypeVersion="19" ma:contentTypeDescription="Create a new document." ma:contentTypeScope="" ma:versionID="4c30c205005472c154e057e99ca4cd82">
  <xsd:schema xmlns:xsd="http://www.w3.org/2001/XMLSchema" xmlns:xs="http://www.w3.org/2001/XMLSchema" xmlns:p="http://schemas.microsoft.com/office/2006/metadata/properties" xmlns:ns2="ad74739f-b6c5-48e8-a4a2-e396fec78e6b" xmlns:ns3="78d2dcdf-d17c-4586-ad68-d792bc06c6b5" targetNamespace="http://schemas.microsoft.com/office/2006/metadata/properties" ma:root="true" ma:fieldsID="7233ea2167b9792fbdd1e6ef7896b32a" ns2:_="" ns3:_="">
    <xsd:import namespace="ad74739f-b6c5-48e8-a4a2-e396fec78e6b"/>
    <xsd:import namespace="78d2dcdf-d17c-4586-ad68-d792bc06c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4739f-b6c5-48e8-a4a2-e396fec78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49a03a-b129-4f7e-a675-7000fcc99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dcdf-d17c-4586-ad68-d792bc06c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962a42-3fe2-47d5-9a6a-54baa62f946a}" ma:internalName="TaxCatchAll" ma:showField="CatchAllData" ma:web="78d2dcdf-d17c-4586-ad68-d792bc06c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4739f-b6c5-48e8-a4a2-e396fec78e6b">
      <Terms xmlns="http://schemas.microsoft.com/office/infopath/2007/PartnerControls"/>
    </lcf76f155ced4ddcb4097134ff3c332f>
    <TaxCatchAll xmlns="78d2dcdf-d17c-4586-ad68-d792bc06c6b5" xsi:nil="true"/>
    <_Flow_SignoffStatus xmlns="ad74739f-b6c5-48e8-a4a2-e396fec78e6b" xsi:nil="true"/>
  </documentManagement>
</p:properties>
</file>

<file path=customXml/itemProps1.xml><?xml version="1.0" encoding="utf-8"?>
<ds:datastoreItem xmlns:ds="http://schemas.openxmlformats.org/officeDocument/2006/customXml" ds:itemID="{ABB7A950-A73B-49B6-A697-FA122F26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4739f-b6c5-48e8-a4a2-e396fec78e6b"/>
    <ds:schemaRef ds:uri="78d2dcdf-d17c-4586-ad68-d792bc06c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7ADAC-11AC-4699-B4EA-2CE8EDD8A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C7F60-97FA-47D2-813C-DE1DF9F0EBEE}">
  <ds:schemaRefs>
    <ds:schemaRef ds:uri="http://schemas.microsoft.com/office/2006/metadata/properties"/>
    <ds:schemaRef ds:uri="http://schemas.microsoft.com/office/infopath/2007/PartnerControls"/>
    <ds:schemaRef ds:uri="ad74739f-b6c5-48e8-a4a2-e396fec78e6b"/>
    <ds:schemaRef ds:uri="78d2dcdf-d17c-4586-ad68-d792bc06c6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src</vt:lpstr>
      <vt:lpstr>site_load</vt:lpstr>
      <vt:lpstr>tariff</vt:lpstr>
      <vt:lpstr>wind</vt:lpstr>
      <vt:lpstr>solar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MZ Mustafa</cp:lastModifiedBy>
  <cp:revision/>
  <dcterms:created xsi:type="dcterms:W3CDTF">2015-06-05T18:17:20Z</dcterms:created>
  <dcterms:modified xsi:type="dcterms:W3CDTF">2024-03-31T03:57:32Z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0x010100D7049AB24443724EAB1CFD3B2AF1ADB5</vt:lpwstr>
  </property>
</Properties>
</file>