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DevWork\EEM-2\EEM-2\Reporting\"/>
    </mc:Choice>
  </mc:AlternateContent>
  <xr:revisionPtr revIDLastSave="0" documentId="13_ncr:1_{4B872878-8426-436A-86FC-2103ACBA9D7F}" xr6:coauthVersionLast="47" xr6:coauthVersionMax="47" xr10:uidLastSave="{00000000-0000-0000-0000-000000000000}"/>
  <bookViews>
    <workbookView xWindow="-120" yWindow="-120" windowWidth="19785" windowHeight="11760" activeTab="5" xr2:uid="{00000000-000D-0000-FFFF-FFFF00000000}"/>
  </bookViews>
  <sheets>
    <sheet name="Sc3" sheetId="1" r:id="rId1"/>
    <sheet name="Sc3Deck" sheetId="2" r:id="rId2"/>
    <sheet name="Sc2" sheetId="3" r:id="rId3"/>
    <sheet name="Sc1" sheetId="4" r:id="rId4"/>
    <sheet name="solar profile" sheetId="6" r:id="rId5"/>
    <sheet name="sc table" sheetId="7" r:id="rId6"/>
    <sheet name="Sheet2"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7" i="3" l="1"/>
  <c r="AB26" i="3"/>
  <c r="AB25" i="3"/>
  <c r="AB24" i="3"/>
  <c r="AB23" i="3"/>
  <c r="AB22" i="3"/>
  <c r="AB21" i="3"/>
  <c r="AB20" i="3"/>
  <c r="AB19" i="3"/>
  <c r="AB18" i="3"/>
  <c r="AB17" i="3"/>
  <c r="AB28" i="3"/>
  <c r="AC27" i="3"/>
  <c r="AC26" i="3"/>
  <c r="AC25" i="3"/>
  <c r="AC24" i="3"/>
  <c r="AC23" i="3"/>
  <c r="AC22" i="3"/>
  <c r="AC21" i="3"/>
  <c r="AC20" i="3"/>
  <c r="AC19" i="3"/>
  <c r="AC18" i="3"/>
  <c r="AC17" i="3"/>
  <c r="AC28" i="3"/>
  <c r="Z21" i="4"/>
  <c r="Y21" i="4"/>
  <c r="X21" i="4"/>
  <c r="S15" i="4"/>
  <c r="M15" i="4"/>
  <c r="J15" i="4"/>
  <c r="AA4" i="2"/>
  <c r="Z4" i="2"/>
  <c r="Y4" i="2"/>
  <c r="X4" i="2"/>
  <c r="Z3" i="2"/>
  <c r="Y3" i="2"/>
  <c r="X3" i="2"/>
</calcChain>
</file>

<file path=xl/sharedStrings.xml><?xml version="1.0" encoding="utf-8"?>
<sst xmlns="http://schemas.openxmlformats.org/spreadsheetml/2006/main" count="159" uniqueCount="75">
  <si>
    <t>year</t>
  </si>
  <si>
    <t>total_energy_requirement (MWh)</t>
  </si>
  <si>
    <t>Energy Fulfilment Ratio (%)</t>
  </si>
  <si>
    <t>Critical Load Interruptions</t>
  </si>
  <si>
    <t>Estimated Loss due to Interruptions</t>
  </si>
  <si>
    <t>Non-critical Load shedding events</t>
  </si>
  <si>
    <t>Total Cost (M $)</t>
  </si>
  <si>
    <t>Unit Cost ($/kWh)</t>
  </si>
  <si>
    <t>Existing Solar PPA  Total Energy Output (MWh)</t>
  </si>
  <si>
    <t>Existing Solar PPA  Total Cost of Operation (M $)</t>
  </si>
  <si>
    <t>Existing Solar PPA  Unit Cost ($/kWh)</t>
  </si>
  <si>
    <t>PPA based on Solar plant source Total Energy Output (MWh)</t>
  </si>
  <si>
    <t>PPA based on Solar plant source Total Cost of Operation (M $)</t>
  </si>
  <si>
    <t>PPA based on Solar plant source Unit Cost ($/kWh)</t>
  </si>
  <si>
    <t>PPA based on BESS Total Energy Output (MWh)</t>
  </si>
  <si>
    <t>PPA based on BESS Total Cost of Operation (M $)</t>
  </si>
  <si>
    <t>PPA based on BESS Unit Cost ($/kWh)</t>
  </si>
  <si>
    <t>Captive DG Sets Total Energy Output (MWh)</t>
  </si>
  <si>
    <t>Captive DG Sets Total Cost of Operation (M $)</t>
  </si>
  <si>
    <t>Captive DG Sets Unit Cost ($/kWh)</t>
  </si>
  <si>
    <t>Existing Solar</t>
  </si>
  <si>
    <t>MW</t>
  </si>
  <si>
    <t>Diesel Generator</t>
  </si>
  <si>
    <t>No.</t>
  </si>
  <si>
    <t>Solar PV PPA</t>
  </si>
  <si>
    <t>from year 1</t>
  </si>
  <si>
    <t>from year 3</t>
  </si>
  <si>
    <t>from year 5</t>
  </si>
  <si>
    <t>from year 8</t>
  </si>
  <si>
    <t>BESS PPA</t>
  </si>
  <si>
    <t>MWh</t>
  </si>
  <si>
    <t>from year 10</t>
  </si>
  <si>
    <t>Year</t>
  </si>
  <si>
    <t>Existing Solar PPA</t>
  </si>
  <si>
    <t>New Solar PPA</t>
  </si>
  <si>
    <t>Captive DG Sets</t>
  </si>
  <si>
    <t>Jan</t>
  </si>
  <si>
    <t>Feb</t>
  </si>
  <si>
    <t>Mar</t>
  </si>
  <si>
    <t>Apr</t>
  </si>
  <si>
    <t>May</t>
  </si>
  <si>
    <t>Jun</t>
  </si>
  <si>
    <t>Jul</t>
  </si>
  <si>
    <t>Aug</t>
  </si>
  <si>
    <t>Sep</t>
  </si>
  <si>
    <t>Oct</t>
  </si>
  <si>
    <t>Nov</t>
  </si>
  <si>
    <t>Dec</t>
  </si>
  <si>
    <t>Scenario Description</t>
  </si>
  <si>
    <t>Non-critical load shed events</t>
  </si>
  <si>
    <t>Avg Cost ($/kWh)</t>
  </si>
  <si>
    <t>Notes</t>
  </si>
  <si>
    <t>Critical Load Interrupts.</t>
  </si>
  <si>
    <r>
      <rPr>
        <b/>
        <sz val="11"/>
        <color theme="1"/>
        <rFont val="Calibri"/>
        <family val="2"/>
        <scheme val="minor"/>
      </rPr>
      <t>a. Existing PV Plant</t>
    </r>
    <r>
      <rPr>
        <sz val="11"/>
        <color theme="1"/>
        <rFont val="Calibri"/>
        <family val="2"/>
        <scheme val="minor"/>
      </rPr>
      <t xml:space="preserve"> – 5 MW
</t>
    </r>
    <r>
      <rPr>
        <b/>
        <sz val="11"/>
        <color theme="1"/>
        <rFont val="Calibri"/>
        <family val="2"/>
        <scheme val="minor"/>
      </rPr>
      <t>b. New PV Plant (Total 55 MW):</t>
    </r>
    <r>
      <rPr>
        <sz val="11"/>
        <color theme="1"/>
        <rFont val="Calibri"/>
        <family val="2"/>
        <scheme val="minor"/>
      </rPr>
      <t xml:space="preserve">
- 40 MW (Year 1)
- 5 MW (Year 3)
- 5 MW (Year 5)
- 5 MW (Year 8)
</t>
    </r>
    <r>
      <rPr>
        <b/>
        <sz val="11"/>
        <color theme="1"/>
        <rFont val="Calibri"/>
        <family val="2"/>
        <scheme val="minor"/>
      </rPr>
      <t>c. BESS (Total 95 MWh)</t>
    </r>
    <r>
      <rPr>
        <sz val="11"/>
        <color theme="1"/>
        <rFont val="Calibri"/>
        <family val="2"/>
        <scheme val="minor"/>
      </rPr>
      <t xml:space="preserve">
- 60MWh (Year 1)
- 5MWh (Year 3)
- 10MWh (Year 5)
- 10MWh (Year 8)
- 10MWh ( Year 10)
</t>
    </r>
    <r>
      <rPr>
        <b/>
        <sz val="11"/>
        <color theme="1"/>
        <rFont val="Calibri"/>
        <family val="2"/>
        <scheme val="minor"/>
      </rPr>
      <t xml:space="preserve">d. 6 x 1.5MW HSD </t>
    </r>
    <r>
      <rPr>
        <sz val="11"/>
        <color theme="1"/>
        <rFont val="Calibri"/>
        <family val="2"/>
        <scheme val="minor"/>
      </rPr>
      <t>from Year 1</t>
    </r>
  </si>
  <si>
    <r>
      <rPr>
        <b/>
        <sz val="11"/>
        <color theme="1"/>
        <rFont val="Calibri"/>
        <family val="2"/>
        <scheme val="minor"/>
      </rPr>
      <t>a. Existing PV Plant</t>
    </r>
    <r>
      <rPr>
        <sz val="11"/>
        <color theme="1"/>
        <rFont val="Calibri"/>
        <family val="2"/>
        <scheme val="minor"/>
      </rPr>
      <t xml:space="preserve"> – 5 MW
</t>
    </r>
    <r>
      <rPr>
        <b/>
        <sz val="11"/>
        <color theme="1"/>
        <rFont val="Calibri"/>
        <family val="2"/>
        <scheme val="minor"/>
      </rPr>
      <t>b.</t>
    </r>
    <r>
      <rPr>
        <sz val="11"/>
        <color theme="1"/>
        <rFont val="Calibri"/>
        <family val="2"/>
        <scheme val="minor"/>
      </rPr>
      <t xml:space="preserve"> 55MW New PV Plant from Year 1
</t>
    </r>
    <r>
      <rPr>
        <b/>
        <sz val="11"/>
        <color theme="1"/>
        <rFont val="Calibri"/>
        <family val="2"/>
        <scheme val="minor"/>
      </rPr>
      <t xml:space="preserve">c. </t>
    </r>
    <r>
      <rPr>
        <sz val="11"/>
        <color theme="1"/>
        <rFont val="Calibri"/>
        <family val="2"/>
        <scheme val="minor"/>
      </rPr>
      <t xml:space="preserve">95 MWh BESS 
</t>
    </r>
    <r>
      <rPr>
        <b/>
        <sz val="11"/>
        <color theme="1"/>
        <rFont val="Calibri"/>
        <family val="2"/>
        <scheme val="minor"/>
      </rPr>
      <t xml:space="preserve">d. 6 x 1.5MW HSD </t>
    </r>
    <r>
      <rPr>
        <sz val="11"/>
        <color theme="1"/>
        <rFont val="Calibri"/>
        <family val="2"/>
        <scheme val="minor"/>
      </rPr>
      <t>from Year 1</t>
    </r>
  </si>
  <si>
    <t>Total Cost for 12 years (M$)</t>
  </si>
  <si>
    <t>This scenario has a high number of critical load interruptions as well as excessive Diesel generator use. Both are due to to inadequate solar output to charge BESS, especially during the rainy season.
When BESS is discharged, sudden reductions in solar output (which are routine) cannot be handled by the system, thus causing critical load interruptions.
Secondly, since PV is undersized to meet the BESS charging requirements, the gap is filled filled by diesel generators which naturally pushes the costs up.</t>
  </si>
  <si>
    <t>Learning from Scenario 1, sizes of BESS and PV plant are now balanced. This leads to low consumption of diesel generators. Since BESS is adequately charged, sudden reduction in solar outputs can be handled seamlessly. 
However both PV and BESS capacities are excessive, especially up till Year 6 which leads to under utilization and higher unit costs.</t>
  </si>
  <si>
    <t>This scenario optimizes Scenario 2 by adding both PV and BESS capacity in phased manner, aligned with the projected demand. 
Staged addition of PPA sources prevents underutilization.
Also as seen in Scenario 2, higher ratio of PV to BESS capacities ensures that the vast majority of energy used to charge BESS comes from PV and not diesel. This helps in keep unit costs low.</t>
  </si>
  <si>
    <t>Energy Requirement (MWh)</t>
  </si>
  <si>
    <t>Existing Solar PPA  Cost of Operation (M $)</t>
  </si>
  <si>
    <t>New Solar PPA Energy Output (MWh)</t>
  </si>
  <si>
    <t>New Solar PPA Cost of Operation (M $)</t>
  </si>
  <si>
    <t>New Solar PPA Unit Cost ($/kWh)</t>
  </si>
  <si>
    <t>BESS PPA Energy Output (MWh)</t>
  </si>
  <si>
    <t>BESS PPA Cost of Operation (M $)</t>
  </si>
  <si>
    <t>BESS PPA Unit Cost ($/kWh)</t>
  </si>
  <si>
    <t>DG Sets Energy Output (MWh)</t>
  </si>
  <si>
    <t>DG Sets Cost of Operation (M $)</t>
  </si>
  <si>
    <t>DG Sets Unit Cost ($/kWh)</t>
  </si>
  <si>
    <t>Existing Solar PPA Energy Output (MWh)</t>
  </si>
  <si>
    <t>Total Cost 
(M $)</t>
  </si>
  <si>
    <t>Total Energy Cost as % of Year 12 Cost</t>
  </si>
  <si>
    <t>Energy Requirement as % of Year 12 requirement</t>
  </si>
  <si>
    <r>
      <rPr>
        <b/>
        <sz val="11"/>
        <color theme="1"/>
        <rFont val="Calibri"/>
        <family val="2"/>
        <scheme val="minor"/>
      </rPr>
      <t>a. Existing PV Plant</t>
    </r>
    <r>
      <rPr>
        <sz val="11"/>
        <color theme="1"/>
        <rFont val="Calibri"/>
        <family val="2"/>
        <scheme val="minor"/>
      </rPr>
      <t xml:space="preserve"> – 5 MW
</t>
    </r>
    <r>
      <rPr>
        <b/>
        <sz val="11"/>
        <color theme="1"/>
        <rFont val="Calibri"/>
        <family val="2"/>
        <scheme val="minor"/>
      </rPr>
      <t>b.</t>
    </r>
    <r>
      <rPr>
        <sz val="11"/>
        <color theme="1"/>
        <rFont val="Calibri"/>
        <family val="2"/>
        <scheme val="minor"/>
      </rPr>
      <t xml:space="preserve"> 35MW New PV Plant from Year 1
</t>
    </r>
    <r>
      <rPr>
        <b/>
        <sz val="11"/>
        <color theme="1"/>
        <rFont val="Calibri"/>
        <family val="2"/>
        <scheme val="minor"/>
      </rPr>
      <t>c. 130</t>
    </r>
    <r>
      <rPr>
        <sz val="11"/>
        <color theme="1"/>
        <rFont val="Calibri"/>
        <family val="2"/>
        <scheme val="minor"/>
      </rPr>
      <t xml:space="preserve"> MWh BESS 
</t>
    </r>
    <r>
      <rPr>
        <b/>
        <sz val="11"/>
        <color theme="1"/>
        <rFont val="Calibri"/>
        <family val="2"/>
        <scheme val="minor"/>
      </rPr>
      <t xml:space="preserve">d. 6 x 1.5MW HSD </t>
    </r>
    <r>
      <rPr>
        <sz val="11"/>
        <color theme="1"/>
        <rFont val="Calibri"/>
        <family val="2"/>
        <scheme val="minor"/>
      </rPr>
      <t>from Year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</si>
</sst>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8" formatCode="_(* #,##0.0_);_(* \(#,##0.0\);_(* &quot;-&quot;??_);_(@_)"/>
    <numFmt numFmtId="169" formatCode="_(* #,##0_);_(* \(#,##0\);_(* &quot;-&quot;??_);_(@_)"/>
  </numFmts>
  <fonts count="13" x14ac:knownFonts="1">
    <font>
      <sz val="11"/>
      <color theme="1"/>
      <name val="Calibri"/>
      <family val="2"/>
      <scheme val="minor"/>
    </font>
    <font>
      <b/>
      <sz val="11"/>
      <name val="Calibri"/>
      <family val="2"/>
    </font>
    <font>
      <b/>
      <sz val="11"/>
      <name val="Calibri"/>
      <family val="2"/>
    </font>
    <font>
      <b/>
      <sz val="11"/>
      <color theme="1"/>
      <name val="Calibri"/>
      <family val="2"/>
      <scheme val="minor"/>
    </font>
    <font>
      <sz val="8"/>
      <name val="Calibri"/>
      <family val="2"/>
      <scheme val="minor"/>
    </font>
    <font>
      <sz val="11"/>
      <color theme="1"/>
      <name val="Calibri"/>
      <family val="2"/>
      <scheme val="minor"/>
    </font>
    <font>
      <sz val="10"/>
      <color theme="1"/>
      <name val="Calibri"/>
      <family val="2"/>
      <scheme val="minor"/>
    </font>
    <font>
      <sz val="12"/>
      <color rgb="FF000000"/>
      <name val="Calibri"/>
      <family val="2"/>
      <scheme val="minor"/>
    </font>
    <font>
      <b/>
      <sz val="10"/>
      <color theme="1"/>
      <name val="Calibri"/>
      <family val="2"/>
      <scheme val="minor"/>
    </font>
    <font>
      <b/>
      <sz val="16"/>
      <color theme="1"/>
      <name val="Calibri"/>
      <family val="2"/>
      <scheme val="minor"/>
    </font>
    <font>
      <sz val="16"/>
      <color theme="1"/>
      <name val="Calibri"/>
      <family val="2"/>
      <scheme val="minor"/>
    </font>
    <font>
      <b/>
      <sz val="10"/>
      <name val="Calibri"/>
      <family val="2"/>
    </font>
    <font>
      <sz val="9"/>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5" fillId="0" borderId="0" applyFont="0" applyFill="0" applyBorder="0" applyAlignment="0" applyProtection="0"/>
  </cellStyleXfs>
  <cellXfs count="38">
    <xf numFmtId="0" fontId="0" fillId="0" borderId="0" xfId="0"/>
    <xf numFmtId="0" fontId="0" fillId="0" borderId="0" xfId="0" applyAlignment="1">
      <alignment wrapTex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0" borderId="0" xfId="0" applyFont="1" applyAlignment="1">
      <alignment horizontal="center" vertical="top" wrapText="1"/>
    </xf>
    <xf numFmtId="0" fontId="3" fillId="0" borderId="0" xfId="0" applyFont="1"/>
    <xf numFmtId="2" fontId="3" fillId="0" borderId="0" xfId="0" applyNumberFormat="1" applyFont="1"/>
    <xf numFmtId="0" fontId="0" fillId="0" borderId="0" xfId="0" applyAlignment="1">
      <alignment horizontal="left" indent="1"/>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wrapText="1" indent="1"/>
    </xf>
    <xf numFmtId="0" fontId="9" fillId="0" borderId="0" xfId="0" applyFont="1" applyAlignment="1">
      <alignment horizontal="center" vertical="center"/>
    </xf>
    <xf numFmtId="0" fontId="10"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indent="1"/>
    </xf>
    <xf numFmtId="0" fontId="7" fillId="0" borderId="0" xfId="0" applyFont="1" applyAlignment="1">
      <alignment horizontal="left" vertical="center" wrapText="1" indent="1" readingOrder="1"/>
    </xf>
    <xf numFmtId="0" fontId="0" fillId="0" borderId="0" xfId="0" applyAlignment="1">
      <alignment horizontal="center" wrapText="1"/>
    </xf>
    <xf numFmtId="168" fontId="0" fillId="0" borderId="0" xfId="1" applyNumberFormat="1" applyFont="1" applyAlignment="1">
      <alignment horizontal="center" wrapText="1"/>
    </xf>
    <xf numFmtId="169" fontId="0" fillId="0" borderId="0" xfId="1" applyNumberFormat="1" applyFont="1" applyAlignment="1">
      <alignment horizontal="center" wrapText="1"/>
    </xf>
    <xf numFmtId="169" fontId="0" fillId="0" borderId="0" xfId="0" applyNumberFormat="1" applyAlignment="1">
      <alignment wrapText="1"/>
    </xf>
    <xf numFmtId="169" fontId="0" fillId="0" borderId="0" xfId="0" applyNumberFormat="1" applyAlignment="1">
      <alignment horizontal="center" wrapText="1"/>
    </xf>
    <xf numFmtId="0" fontId="11" fillId="0" borderId="0" xfId="0" applyFont="1" applyBorder="1" applyAlignment="1">
      <alignment horizontal="center" vertical="top" wrapText="1"/>
    </xf>
    <xf numFmtId="0" fontId="0" fillId="0" borderId="0" xfId="0" applyBorder="1" applyAlignment="1">
      <alignment horizontal="center" wrapText="1"/>
    </xf>
    <xf numFmtId="169" fontId="0" fillId="0" borderId="0" xfId="1" applyNumberFormat="1" applyFont="1" applyBorder="1" applyAlignment="1">
      <alignment horizontal="center" wrapText="1"/>
    </xf>
    <xf numFmtId="169" fontId="0" fillId="0" borderId="0" xfId="0" applyNumberFormat="1" applyBorder="1" applyAlignment="1">
      <alignment horizontal="center" wrapText="1"/>
    </xf>
    <xf numFmtId="0" fontId="0" fillId="0" borderId="0" xfId="0" applyBorder="1" applyAlignment="1">
      <alignment wrapText="1"/>
    </xf>
    <xf numFmtId="0" fontId="0" fillId="0" borderId="0" xfId="0" applyBorder="1"/>
    <xf numFmtId="169" fontId="3" fillId="0" borderId="0" xfId="0" applyNumberFormat="1" applyFont="1" applyAlignment="1">
      <alignment wrapText="1"/>
    </xf>
    <xf numFmtId="0" fontId="3" fillId="0" borderId="0" xfId="0" applyFont="1" applyAlignment="1">
      <alignment wrapText="1"/>
    </xf>
    <xf numFmtId="0" fontId="11" fillId="0" borderId="0" xfId="0" applyFont="1" applyBorder="1" applyAlignment="1">
      <alignment horizontal="center" vertical="center" wrapText="1"/>
    </xf>
    <xf numFmtId="2" fontId="0" fillId="0" borderId="0" xfId="0" applyNumberFormat="1" applyAlignment="1">
      <alignment horizontal="center"/>
    </xf>
    <xf numFmtId="0" fontId="6" fillId="0" borderId="0" xfId="0" applyFont="1" applyAlignment="1">
      <alignment horizontal="center"/>
    </xf>
    <xf numFmtId="0" fontId="12" fillId="0" borderId="0" xfId="0" applyFont="1" applyAlignment="1">
      <alignment horizontal="center" vertical="center" textRotation="90"/>
    </xf>
    <xf numFmtId="0" fontId="6" fillId="0" borderId="0" xfId="0" applyFont="1" applyAlignment="1">
      <alignment horizontal="center"/>
    </xf>
    <xf numFmtId="0" fontId="6" fillId="0" borderId="0" xfId="0" applyFont="1" applyAlignment="1">
      <alignment horizontal="left" indent="1"/>
    </xf>
    <xf numFmtId="0" fontId="6" fillId="0" borderId="0" xfId="0" applyFont="1" applyAlignment="1">
      <alignment horizontal="left" vertical="center" indent="1"/>
    </xf>
    <xf numFmtId="0" fontId="8" fillId="0" borderId="0" xfId="0" applyFont="1" applyAlignment="1">
      <alignment horizontal="center" vertical="center"/>
    </xf>
    <xf numFmtId="0" fontId="8" fillId="0" borderId="0" xfId="0" applyFont="1" applyAlignment="1">
      <alignment horizontal="center"/>
    </xf>
  </cellXfs>
  <cellStyles count="2">
    <cellStyle name="Comma" xfId="1" builtinId="3"/>
    <cellStyle name="Normal" xfId="0" builtinId="0"/>
  </cellStyles>
  <dxfs count="9">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center" textRotation="0" wrapText="1" indent="1" justifyLastLine="0" shrinkToFit="0" readingOrder="1"/>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Energy</a:t>
            </a:r>
            <a:r>
              <a:rPr lang="en-US" baseline="0"/>
              <a:t> Contribution by Source, by Year</a:t>
            </a:r>
            <a:endParaRPr lang="en-US"/>
          </a:p>
        </c:rich>
      </c:tx>
      <c:overlay val="0"/>
      <c:spPr>
        <a:noFill/>
        <a:ln>
          <a:noFill/>
          <a:prstDash val="solid"/>
        </a:ln>
      </c:spPr>
    </c:title>
    <c:autoTitleDeleted val="0"/>
    <c:plotArea>
      <c:layout/>
      <c:barChart>
        <c:barDir val="col"/>
        <c:grouping val="stacked"/>
        <c:varyColors val="0"/>
        <c:ser>
          <c:idx val="0"/>
          <c:order val="0"/>
          <c:tx>
            <c:v>Existing PV Plant</c:v>
          </c:tx>
          <c:spPr>
            <a:solidFill>
              <a:schemeClr val="accent1"/>
            </a:solidFill>
            <a:ln>
              <a:noFill/>
              <a:prstDash val="solid"/>
            </a:ln>
          </c:spPr>
          <c:invertIfNegative val="0"/>
          <c:cat>
            <c:numRef>
              <c:f>Sc3Deck!$B$3:$B$14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Sc3Deck!$J$3:$J$14</c:f>
              <c:numCache>
                <c:formatCode>_(* #,##0_);_(* \(#,##0\);_(* "-"??_);_(@_)</c:formatCode>
                <c:ptCount val="12"/>
                <c:pt idx="0">
                  <c:v>5571.09</c:v>
                </c:pt>
                <c:pt idx="1">
                  <c:v>5569.64</c:v>
                </c:pt>
                <c:pt idx="2">
                  <c:v>5585.42</c:v>
                </c:pt>
                <c:pt idx="3">
                  <c:v>5585.29</c:v>
                </c:pt>
                <c:pt idx="4">
                  <c:v>5548.18</c:v>
                </c:pt>
                <c:pt idx="5">
                  <c:v>5549.72</c:v>
                </c:pt>
                <c:pt idx="6">
                  <c:v>5548.18</c:v>
                </c:pt>
                <c:pt idx="7">
                  <c:v>5524.34</c:v>
                </c:pt>
                <c:pt idx="8">
                  <c:v>5525.56</c:v>
                </c:pt>
                <c:pt idx="9">
                  <c:v>5526.62</c:v>
                </c:pt>
                <c:pt idx="10">
                  <c:v>5602.35</c:v>
                </c:pt>
                <c:pt idx="11">
                  <c:v>5598.46</c:v>
                </c:pt>
              </c:numCache>
            </c:numRef>
          </c:val>
          <c:extLst>
            <c:ext xmlns:c16="http://schemas.microsoft.com/office/drawing/2014/chart" uri="{C3380CC4-5D6E-409C-BE32-E72D297353CC}">
              <c16:uniqueId val="{00000000-EE77-9A4A-8E1C-C26A06B6CACA}"/>
            </c:ext>
          </c:extLst>
        </c:ser>
        <c:ser>
          <c:idx val="1"/>
          <c:order val="1"/>
          <c:tx>
            <c:v>New PV Plants</c:v>
          </c:tx>
          <c:spPr>
            <a:solidFill>
              <a:schemeClr val="accent2"/>
            </a:solidFill>
            <a:ln>
              <a:noFill/>
              <a:prstDash val="solid"/>
            </a:ln>
          </c:spPr>
          <c:invertIfNegative val="0"/>
          <c:cat>
            <c:numRef>
              <c:f>Sc3Deck!$B$3:$B$14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Sc3Deck!$M$3:$M$14</c:f>
              <c:numCache>
                <c:formatCode>_(* #,##0_);_(* \(#,##0\);_(* "-"??_);_(@_)</c:formatCode>
                <c:ptCount val="12"/>
                <c:pt idx="0">
                  <c:v>31517.14</c:v>
                </c:pt>
                <c:pt idx="1">
                  <c:v>31575.19</c:v>
                </c:pt>
                <c:pt idx="2">
                  <c:v>34588.18</c:v>
                </c:pt>
                <c:pt idx="3">
                  <c:v>34547.15</c:v>
                </c:pt>
                <c:pt idx="4">
                  <c:v>38668.18</c:v>
                </c:pt>
                <c:pt idx="5">
                  <c:v>38602.28</c:v>
                </c:pt>
                <c:pt idx="6">
                  <c:v>38689.56</c:v>
                </c:pt>
                <c:pt idx="7">
                  <c:v>42962.25</c:v>
                </c:pt>
                <c:pt idx="8">
                  <c:v>42981.120000000003</c:v>
                </c:pt>
                <c:pt idx="9">
                  <c:v>43107.54</c:v>
                </c:pt>
                <c:pt idx="10">
                  <c:v>45019.18</c:v>
                </c:pt>
                <c:pt idx="11">
                  <c:v>44960.09</c:v>
                </c:pt>
              </c:numCache>
            </c:numRef>
          </c:val>
          <c:extLst>
            <c:ext xmlns:c16="http://schemas.microsoft.com/office/drawing/2014/chart" uri="{C3380CC4-5D6E-409C-BE32-E72D297353CC}">
              <c16:uniqueId val="{00000001-EE77-9A4A-8E1C-C26A06B6CACA}"/>
            </c:ext>
          </c:extLst>
        </c:ser>
        <c:ser>
          <c:idx val="2"/>
          <c:order val="2"/>
          <c:tx>
            <c:v>Captive DG Sets</c:v>
          </c:tx>
          <c:spPr>
            <a:solidFill>
              <a:schemeClr val="accent3"/>
            </a:solidFill>
            <a:ln>
              <a:noFill/>
              <a:prstDash val="solid"/>
            </a:ln>
          </c:spPr>
          <c:invertIfNegative val="0"/>
          <c:cat>
            <c:numRef>
              <c:f>Sc3Deck!$B$3:$B$14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Sc3Deck!$S$3:$S$14</c:f>
              <c:numCache>
                <c:formatCode>_(* #,##0_);_(* \(#,##0\);_(* "-"??_);_(@_)</c:formatCode>
                <c:ptCount val="12"/>
                <c:pt idx="0">
                  <c:v>4259.62</c:v>
                </c:pt>
                <c:pt idx="1">
                  <c:v>4273.46</c:v>
                </c:pt>
                <c:pt idx="2">
                  <c:v>4212.78</c:v>
                </c:pt>
                <c:pt idx="3">
                  <c:v>4193.67</c:v>
                </c:pt>
                <c:pt idx="4">
                  <c:v>4246.42</c:v>
                </c:pt>
                <c:pt idx="5">
                  <c:v>4258.21</c:v>
                </c:pt>
                <c:pt idx="6">
                  <c:v>4251.2</c:v>
                </c:pt>
                <c:pt idx="7">
                  <c:v>4681.34</c:v>
                </c:pt>
                <c:pt idx="8">
                  <c:v>4692.54</c:v>
                </c:pt>
                <c:pt idx="9">
                  <c:v>4529.67</c:v>
                </c:pt>
                <c:pt idx="10">
                  <c:v>5388.91</c:v>
                </c:pt>
                <c:pt idx="11">
                  <c:v>5416.38</c:v>
                </c:pt>
              </c:numCache>
            </c:numRef>
          </c:val>
          <c:extLst>
            <c:ext xmlns:c16="http://schemas.microsoft.com/office/drawing/2014/chart" uri="{C3380CC4-5D6E-409C-BE32-E72D297353CC}">
              <c16:uniqueId val="{00000002-EE77-9A4A-8E1C-C26A06B6CACA}"/>
            </c:ext>
          </c:extLst>
        </c:ser>
        <c:dLbls>
          <c:showLegendKey val="0"/>
          <c:showVal val="0"/>
          <c:showCatName val="0"/>
          <c:showSerName val="0"/>
          <c:showPercent val="0"/>
          <c:showBubbleSize val="0"/>
        </c:dLbls>
        <c:gapWidth val="110"/>
        <c:overlap val="100"/>
        <c:axId val="1015664208"/>
        <c:axId val="1015662768"/>
      </c:barChart>
      <c:catAx>
        <c:axId val="1015664208"/>
        <c:scaling>
          <c:orientation val="minMax"/>
        </c:scaling>
        <c:delete val="0"/>
        <c:axPos val="b"/>
        <c:title>
          <c:tx>
            <c:rich>
              <a:bodyPr rot="0" spcFirstLastPara="1" vertOverflow="ellipsis" vert="horz" wrap="square" anchor="ctr" anchorCtr="1"/>
              <a:lstStyle/>
              <a:p>
                <a:pPr>
                  <a:defRPr sz="1100" b="1" i="0" strike="noStrike" kern="1200" baseline="0">
                    <a:solidFill>
                      <a:schemeClr val="tx1">
                        <a:lumMod val="65000"/>
                        <a:lumOff val="35000"/>
                      </a:schemeClr>
                    </a:solidFill>
                    <a:latin typeface="+mn-lt"/>
                    <a:ea typeface="+mn-ea"/>
                    <a:cs typeface="+mn-cs"/>
                  </a:defRPr>
                </a:pPr>
                <a:r>
                  <a:rPr lang="en-US" sz="1100" b="1"/>
                  <a:t>Year</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050" b="1" i="0" strike="noStrike" kern="1200" baseline="0">
                <a:solidFill>
                  <a:schemeClr val="tx1">
                    <a:lumMod val="65000"/>
                    <a:lumOff val="35000"/>
                  </a:schemeClr>
                </a:solidFill>
                <a:latin typeface="+mn-lt"/>
                <a:ea typeface="+mn-ea"/>
                <a:cs typeface="+mn-cs"/>
              </a:defRPr>
            </a:pPr>
            <a:endParaRPr lang="en-US"/>
          </a:p>
        </c:txPr>
        <c:crossAx val="1015662768"/>
        <c:crosses val="autoZero"/>
        <c:auto val="1"/>
        <c:lblAlgn val="ctr"/>
        <c:lblOffset val="100"/>
        <c:noMultiLvlLbl val="0"/>
      </c:catAx>
      <c:valAx>
        <c:axId val="1015662768"/>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100" b="1" i="0" strike="noStrike" kern="1200" baseline="0">
                    <a:solidFill>
                      <a:schemeClr val="tx1">
                        <a:lumMod val="65000"/>
                        <a:lumOff val="35000"/>
                      </a:schemeClr>
                    </a:solidFill>
                    <a:latin typeface="+mn-lt"/>
                    <a:ea typeface="+mn-ea"/>
                    <a:cs typeface="+mn-cs"/>
                  </a:defRPr>
                </a:pPr>
                <a:r>
                  <a:rPr lang="en-US" sz="1100" b="1"/>
                  <a:t>MWh</a:t>
                </a:r>
              </a:p>
            </c:rich>
          </c:tx>
          <c:overlay val="0"/>
          <c:spPr>
            <a:noFill/>
            <a:ln>
              <a:noFill/>
              <a:prstDash val="solid"/>
            </a:ln>
          </c:spPr>
        </c:title>
        <c:numFmt formatCode="_(* #,##0_);_(* \(#,##0\);_(* &quot;-&quot;??_);_(@_)"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15664208"/>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05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Total Energy Contribution by</a:t>
            </a:r>
            <a:r>
              <a:rPr lang="en-US" baseline="0"/>
              <a:t> Source, GWh</a:t>
            </a:r>
            <a:endParaRPr lang="en-US"/>
          </a:p>
        </c:rich>
      </c:tx>
      <c:overlay val="0"/>
      <c:spPr>
        <a:noFill/>
        <a:ln>
          <a:noFill/>
          <a:prstDash val="solid"/>
        </a:ln>
      </c:spPr>
    </c:title>
    <c:autoTitleDeleted val="0"/>
    <c:plotArea>
      <c:layout/>
      <c:doughnutChart>
        <c:varyColors val="1"/>
        <c:ser>
          <c:idx val="0"/>
          <c:order val="0"/>
          <c:spPr>
            <a:ln>
              <a:prstDash val="solid"/>
            </a:ln>
          </c:spPr>
          <c:dPt>
            <c:idx val="0"/>
            <c:bubble3D val="0"/>
            <c:spPr>
              <a:solidFill>
                <a:schemeClr val="accent1"/>
              </a:solidFill>
              <a:ln w="19050">
                <a:solidFill>
                  <a:schemeClr val="lt1"/>
                </a:solidFill>
                <a:prstDash val="solid"/>
              </a:ln>
            </c:spPr>
            <c:extLst>
              <c:ext xmlns:c16="http://schemas.microsoft.com/office/drawing/2014/chart" uri="{C3380CC4-5D6E-409C-BE32-E72D297353CC}">
                <c16:uniqueId val="{00000001-8FF6-1440-AEAA-62B3EB709D5F}"/>
              </c:ext>
            </c:extLst>
          </c:dPt>
          <c:dPt>
            <c:idx val="1"/>
            <c:bubble3D val="0"/>
            <c:spPr>
              <a:solidFill>
                <a:schemeClr val="accent2"/>
              </a:solidFill>
              <a:ln w="19050">
                <a:solidFill>
                  <a:schemeClr val="lt1"/>
                </a:solidFill>
                <a:prstDash val="solid"/>
              </a:ln>
            </c:spPr>
            <c:extLst>
              <c:ext xmlns:c16="http://schemas.microsoft.com/office/drawing/2014/chart" uri="{C3380CC4-5D6E-409C-BE32-E72D297353CC}">
                <c16:uniqueId val="{00000003-8FF6-1440-AEAA-62B3EB709D5F}"/>
              </c:ext>
            </c:extLst>
          </c:dPt>
          <c:dPt>
            <c:idx val="2"/>
            <c:bubble3D val="0"/>
            <c:spPr>
              <a:solidFill>
                <a:schemeClr val="accent3"/>
              </a:solidFill>
              <a:ln w="19050">
                <a:solidFill>
                  <a:schemeClr val="lt1"/>
                </a:solidFill>
                <a:prstDash val="solid"/>
              </a:ln>
            </c:spPr>
            <c:extLst>
              <c:ext xmlns:c16="http://schemas.microsoft.com/office/drawing/2014/chart" uri="{C3380CC4-5D6E-409C-BE32-E72D297353CC}">
                <c16:uniqueId val="{00000005-8FF6-1440-AEAA-62B3EB709D5F}"/>
              </c:ext>
            </c:extLst>
          </c:dPt>
          <c:dLbls>
            <c:spPr>
              <a:solidFill>
                <a:sysClr val="window" lastClr="FFFFFF"/>
              </a:solidFill>
              <a:ln>
                <a:solidFill>
                  <a:sysClr val="windowText" lastClr="000000">
                    <a:lumOff val="75000"/>
                    <a:lumMod val="25000"/>
                  </a:sysClr>
                </a:solidFill>
                <a:prstDash val="solid"/>
              </a:ln>
            </c:spPr>
            <c:txPr>
              <a:bodyPr rot="0" spcFirstLastPara="1" vertOverflow="clip" horzOverflow="clip" vert="horz" wrap="square" lIns="38100" tIns="19050" rIns="38100" bIns="19050" anchor="ctr" anchorCtr="1">
                <a:spAutoFit/>
              </a:bodyPr>
              <a:lstStyle/>
              <a:p>
                <a:pPr>
                  <a:defRPr sz="1100" b="1" i="0"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1"/>
            <c:extLst>
              <c:ext xmlns:c15="http://schemas.microsoft.com/office/drawing/2012/chart" uri="{CE6537A1-D6FC-4f65-9D91-7224C49458BB}"/>
            </c:extLst>
          </c:dLbls>
          <c:cat>
            <c:strRef>
              <c:f>Sc3Deck!$X$2:$Z$2</c:f>
              <c:strCache>
                <c:ptCount val="3"/>
                <c:pt idx="0">
                  <c:v>Existing Solar PPA</c:v>
                </c:pt>
                <c:pt idx="1">
                  <c:v>New Solar PPA</c:v>
                </c:pt>
                <c:pt idx="2">
                  <c:v>Captive DG Sets</c:v>
                </c:pt>
              </c:strCache>
            </c:strRef>
          </c:cat>
          <c:val>
            <c:numRef>
              <c:f>Sc3Deck!$X$3:$Z$3</c:f>
              <c:numCache>
                <c:formatCode>0.00</c:formatCode>
                <c:ptCount val="3"/>
                <c:pt idx="0">
                  <c:v>66.734850000000009</c:v>
                </c:pt>
                <c:pt idx="1">
                  <c:v>467.21785999999997</c:v>
                </c:pt>
                <c:pt idx="2">
                  <c:v>54.404199999999989</c:v>
                </c:pt>
              </c:numCache>
            </c:numRef>
          </c:val>
          <c:extLst>
            <c:ext xmlns:c16="http://schemas.microsoft.com/office/drawing/2014/chart" uri="{C3380CC4-5D6E-409C-BE32-E72D297353CC}">
              <c16:uniqueId val="{00000006-8FF6-1440-AEAA-62B3EB709D5F}"/>
            </c:ext>
          </c:extLst>
        </c:ser>
        <c:dLbls>
          <c:showLegendKey val="0"/>
          <c:showVal val="0"/>
          <c:showCatName val="0"/>
          <c:showSerName val="0"/>
          <c:showPercent val="1"/>
          <c:showBubbleSize val="0"/>
          <c:showLeaderLines val="1"/>
        </c:dLbls>
        <c:firstSliceAng val="0"/>
        <c:holeSize val="50"/>
      </c:doughnutChart>
    </c:plotArea>
    <c:legend>
      <c:legendPos val="t"/>
      <c:overlay val="0"/>
      <c:spPr>
        <a:noFill/>
        <a:ln>
          <a:noFill/>
          <a:prstDash val="solid"/>
        </a:ln>
      </c:spPr>
      <c:txPr>
        <a:bodyPr rot="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Total Cost by Source, $M</a:t>
            </a:r>
          </a:p>
        </c:rich>
      </c:tx>
      <c:overlay val="0"/>
      <c:spPr>
        <a:noFill/>
        <a:ln>
          <a:noFill/>
          <a:prstDash val="solid"/>
        </a:ln>
      </c:spPr>
    </c:title>
    <c:autoTitleDeleted val="0"/>
    <c:plotArea>
      <c:layout/>
      <c:doughnutChart>
        <c:varyColors val="1"/>
        <c:ser>
          <c:idx val="0"/>
          <c:order val="0"/>
          <c:spPr>
            <a:ln>
              <a:prstDash val="solid"/>
            </a:ln>
          </c:spPr>
          <c:dPt>
            <c:idx val="0"/>
            <c:bubble3D val="0"/>
            <c:spPr>
              <a:solidFill>
                <a:schemeClr val="accent1"/>
              </a:solidFill>
              <a:ln w="19050">
                <a:solidFill>
                  <a:schemeClr val="lt1"/>
                </a:solidFill>
                <a:prstDash val="solid"/>
              </a:ln>
            </c:spPr>
            <c:extLst>
              <c:ext xmlns:c16="http://schemas.microsoft.com/office/drawing/2014/chart" uri="{C3380CC4-5D6E-409C-BE32-E72D297353CC}">
                <c16:uniqueId val="{00000001-3E2C-0440-9BDB-1F62F61ACAD6}"/>
              </c:ext>
            </c:extLst>
          </c:dPt>
          <c:dPt>
            <c:idx val="1"/>
            <c:bubble3D val="0"/>
            <c:spPr>
              <a:solidFill>
                <a:schemeClr val="accent2"/>
              </a:solidFill>
              <a:ln w="19050">
                <a:solidFill>
                  <a:schemeClr val="lt1"/>
                </a:solidFill>
                <a:prstDash val="solid"/>
              </a:ln>
            </c:spPr>
            <c:extLst>
              <c:ext xmlns:c16="http://schemas.microsoft.com/office/drawing/2014/chart" uri="{C3380CC4-5D6E-409C-BE32-E72D297353CC}">
                <c16:uniqueId val="{00000003-3E2C-0440-9BDB-1F62F61ACAD6}"/>
              </c:ext>
            </c:extLst>
          </c:dPt>
          <c:dPt>
            <c:idx val="2"/>
            <c:bubble3D val="0"/>
            <c:spPr>
              <a:solidFill>
                <a:schemeClr val="accent3"/>
              </a:solidFill>
              <a:ln w="19050">
                <a:solidFill>
                  <a:schemeClr val="lt1"/>
                </a:solidFill>
                <a:prstDash val="solid"/>
              </a:ln>
            </c:spPr>
            <c:extLst>
              <c:ext xmlns:c16="http://schemas.microsoft.com/office/drawing/2014/chart" uri="{C3380CC4-5D6E-409C-BE32-E72D297353CC}">
                <c16:uniqueId val="{00000005-3E2C-0440-9BDB-1F62F61ACAD6}"/>
              </c:ext>
            </c:extLst>
          </c:dPt>
          <c:dPt>
            <c:idx val="3"/>
            <c:bubble3D val="0"/>
            <c:spPr>
              <a:solidFill>
                <a:schemeClr val="accent4"/>
              </a:solidFill>
              <a:ln w="19050">
                <a:solidFill>
                  <a:schemeClr val="lt1"/>
                </a:solidFill>
                <a:prstDash val="solid"/>
              </a:ln>
            </c:spPr>
            <c:extLst>
              <c:ext xmlns:c16="http://schemas.microsoft.com/office/drawing/2014/chart" uri="{C3380CC4-5D6E-409C-BE32-E72D297353CC}">
                <c16:uniqueId val="{00000007-3E2C-0440-9BDB-1F62F61ACAD6}"/>
              </c:ext>
            </c:extLst>
          </c:dPt>
          <c:dLbls>
            <c:spPr>
              <a:noFill/>
              <a:ln>
                <a:noFill/>
                <a:prstDash val="solid"/>
              </a:ln>
            </c:spPr>
            <c:txPr>
              <a:bodyPr rot="0" spcFirstLastPara="1" vertOverflow="ellipsis" vert="horz" wrap="square" lIns="38100" tIns="19050" rIns="38100" bIns="19050" anchor="ctr" anchorCtr="1">
                <a:spAutoFit/>
              </a:bodyPr>
              <a:lstStyle/>
              <a:p>
                <a:pPr>
                  <a:defRPr sz="1100" b="1"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extLst>
              <c:ext xmlns:c15="http://schemas.microsoft.com/office/drawing/2012/chart" uri="{CE6537A1-D6FC-4f65-9D91-7224C49458BB}"/>
            </c:extLst>
          </c:dLbls>
          <c:cat>
            <c:strRef>
              <c:f>Sc3Deck!$X$2:$AA$2</c:f>
              <c:strCache>
                <c:ptCount val="4"/>
                <c:pt idx="0">
                  <c:v>Existing Solar PPA</c:v>
                </c:pt>
                <c:pt idx="1">
                  <c:v>New Solar PPA</c:v>
                </c:pt>
                <c:pt idx="2">
                  <c:v>Captive DG Sets</c:v>
                </c:pt>
                <c:pt idx="3">
                  <c:v>BESS PPA</c:v>
                </c:pt>
              </c:strCache>
            </c:strRef>
          </c:cat>
          <c:val>
            <c:numRef>
              <c:f>Sc3Deck!$X$4:$AA$4</c:f>
              <c:numCache>
                <c:formatCode>General</c:formatCode>
                <c:ptCount val="4"/>
                <c:pt idx="0">
                  <c:v>2.52</c:v>
                </c:pt>
                <c:pt idx="1">
                  <c:v>41.240000000000009</c:v>
                </c:pt>
                <c:pt idx="2">
                  <c:v>15.549999999999997</c:v>
                </c:pt>
                <c:pt idx="3">
                  <c:v>63.240000000000009</c:v>
                </c:pt>
              </c:numCache>
            </c:numRef>
          </c:val>
          <c:extLst>
            <c:ext xmlns:c16="http://schemas.microsoft.com/office/drawing/2014/chart" uri="{C3380CC4-5D6E-409C-BE32-E72D297353CC}">
              <c16:uniqueId val="{00000008-3E2C-0440-9BDB-1F62F61ACAD6}"/>
            </c:ext>
          </c:extLst>
        </c:ser>
        <c:dLbls>
          <c:showLegendKey val="0"/>
          <c:showVal val="0"/>
          <c:showCatName val="0"/>
          <c:showSerName val="0"/>
          <c:showPercent val="1"/>
          <c:showBubbleSize val="0"/>
          <c:showLeaderLines val="1"/>
        </c:dLbls>
        <c:firstSliceAng val="0"/>
        <c:holeSize val="50"/>
      </c:doughnutChart>
    </c:plotArea>
    <c:legend>
      <c:legendPos val="t"/>
      <c:overlay val="0"/>
      <c:spPr>
        <a:noFill/>
        <a:ln>
          <a:noFill/>
          <a:prstDash val="solid"/>
        </a:ln>
      </c:spPr>
      <c:txPr>
        <a:bodyPr rot="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Cost vs Energy Requirement Increase for Scenario</a:t>
            </a:r>
            <a:r>
              <a:rPr lang="en-US" baseline="0"/>
              <a:t>-2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'Sc2'!$AB$16</c:f>
              <c:strCache>
                <c:ptCount val="1"/>
                <c:pt idx="0">
                  <c:v>Energy Requirement as % of Year 12 requirement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'Sc2'!$AB$17:$AB$28</c:f>
              <c:numCache>
                <c:formatCode>0.00</c:formatCode>
                <c:ptCount val="12"/>
                <c:pt idx="0">
                  <c:v>73.684215104192944</c:v>
                </c:pt>
                <c:pt idx="1">
                  <c:v>73.684215104192944</c:v>
                </c:pt>
                <c:pt idx="2">
                  <c:v>78.947372083354352</c:v>
                </c:pt>
                <c:pt idx="3">
                  <c:v>78.947372083354352</c:v>
                </c:pt>
                <c:pt idx="4">
                  <c:v>86.315802291740241</c:v>
                </c:pt>
                <c:pt idx="5">
                  <c:v>86.315802291740241</c:v>
                </c:pt>
                <c:pt idx="6">
                  <c:v>86.315802291740241</c:v>
                </c:pt>
                <c:pt idx="7">
                  <c:v>94.736843020838592</c:v>
                </c:pt>
                <c:pt idx="8">
                  <c:v>94.736843020838592</c:v>
                </c:pt>
                <c:pt idx="9">
                  <c:v>94.736843020838592</c:v>
                </c:pt>
                <c:pt idx="10">
                  <c:v>100</c:v>
                </c:pt>
                <c:pt idx="11">
                  <c:v>100</c:v>
                </c:pt>
              </c:numCache>
            </c:numRef>
          </c:val>
          <c:smooth val="0"/>
          <c:extLst>
            <c:ext xmlns:c16="http://schemas.microsoft.com/office/drawing/2014/chart" uri="{C3380CC4-5D6E-409C-BE32-E72D297353CC}">
              <c16:uniqueId val="{00000001-33A9-4D76-B2FD-8E61D7D20521}"/>
            </c:ext>
          </c:extLst>
        </c:ser>
        <c:ser>
          <c:idx val="2"/>
          <c:order val="1"/>
          <c:tx>
            <c:strRef>
              <c:f>'Sc2'!$AC$16</c:f>
              <c:strCache>
                <c:ptCount val="1"/>
                <c:pt idx="0">
                  <c:v>Total Energy Cost as % of Year 12 Cost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'Sc2'!$AC$17:$AC$29</c:f>
              <c:numCache>
                <c:formatCode>0.00</c:formatCode>
                <c:ptCount val="13"/>
                <c:pt idx="0">
                  <c:v>92.199170124481327</c:v>
                </c:pt>
                <c:pt idx="1">
                  <c:v>92.199170124481327</c:v>
                </c:pt>
                <c:pt idx="2">
                  <c:v>93.195020746887963</c:v>
                </c:pt>
                <c:pt idx="3">
                  <c:v>93.195020746887963</c:v>
                </c:pt>
                <c:pt idx="4">
                  <c:v>95.020746887966794</c:v>
                </c:pt>
                <c:pt idx="5">
                  <c:v>95.020746887966794</c:v>
                </c:pt>
                <c:pt idx="6">
                  <c:v>95.020746887966794</c:v>
                </c:pt>
                <c:pt idx="7">
                  <c:v>97.759336099585056</c:v>
                </c:pt>
                <c:pt idx="8">
                  <c:v>97.759336099585056</c:v>
                </c:pt>
                <c:pt idx="9">
                  <c:v>97.759336099585056</c:v>
                </c:pt>
                <c:pt idx="10">
                  <c:v>100</c:v>
                </c:pt>
                <c:pt idx="11">
                  <c:v>100</c:v>
                </c:pt>
              </c:numCache>
            </c:numRef>
          </c:val>
          <c:smooth val="0"/>
          <c:extLst>
            <c:ext xmlns:c16="http://schemas.microsoft.com/office/drawing/2014/chart" uri="{C3380CC4-5D6E-409C-BE32-E72D297353CC}">
              <c16:uniqueId val="{00000002-33A9-4D76-B2FD-8E61D7D20521}"/>
            </c:ext>
          </c:extLst>
        </c:ser>
        <c:dLbls>
          <c:showLegendKey val="0"/>
          <c:showVal val="0"/>
          <c:showCatName val="0"/>
          <c:showSerName val="0"/>
          <c:showPercent val="0"/>
          <c:showBubbleSize val="0"/>
        </c:dLbls>
        <c:hiLowLines>
          <c:spPr>
            <a:ln w="12700" cap="flat" cmpd="sng" algn="ctr">
              <a:solidFill>
                <a:schemeClr val="accent6">
                  <a:lumMod val="75000"/>
                </a:schemeClr>
              </a:solidFill>
              <a:prstDash val="sysDash"/>
              <a:round/>
            </a:ln>
            <a:effectLst/>
          </c:spPr>
        </c:hiLowLines>
        <c:marker val="1"/>
        <c:smooth val="0"/>
        <c:axId val="405017055"/>
        <c:axId val="405018015"/>
      </c:lineChart>
      <c:catAx>
        <c:axId val="4050170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8015"/>
        <c:crosses val="autoZero"/>
        <c:auto val="1"/>
        <c:lblAlgn val="ctr"/>
        <c:lblOffset val="100"/>
        <c:noMultiLvlLbl val="0"/>
      </c:catAx>
      <c:valAx>
        <c:axId val="405018015"/>
        <c:scaling>
          <c:orientation val="minMax"/>
          <c:max val="100"/>
          <c:min val="6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'Sc1'!$X$20:$Z$20</c:f>
              <c:strCache>
                <c:ptCount val="3"/>
                <c:pt idx="0">
                  <c:v>Existing Solar PPA Energy Output (MWh)</c:v>
                </c:pt>
                <c:pt idx="1">
                  <c:v>New Solar PPA Energy Output (MWh)</c:v>
                </c:pt>
                <c:pt idx="2">
                  <c:v>DG Sets Energy Output (MWh)</c:v>
                </c:pt>
              </c:strCache>
            </c:strRef>
          </c:cat>
          <c:val>
            <c:numRef>
              <c:f>'Sc1'!$X$21:$Z$21</c:f>
              <c:numCache>
                <c:formatCode>_(* #,##0_);_(* \(#,##0\);_(* "-"??_);_(@_)</c:formatCode>
                <c:ptCount val="3"/>
                <c:pt idx="0">
                  <c:v>69940.08</c:v>
                </c:pt>
                <c:pt idx="1">
                  <c:v>330055.56999999995</c:v>
                </c:pt>
                <c:pt idx="2">
                  <c:v>184442.08</c:v>
                </c:pt>
              </c:numCache>
            </c:numRef>
          </c:val>
          <c:extLst>
            <c:ext xmlns:c16="http://schemas.microsoft.com/office/drawing/2014/chart" uri="{C3380CC4-5D6E-409C-BE32-E72D297353CC}">
              <c16:uniqueId val="{00000000-859F-4BA3-B4EA-B670E847CA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406189979847237"/>
          <c:y val="0.2747756882727358"/>
          <c:w val="0.35843593080533409"/>
          <c:h val="0.45044862345452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Average Solar Output per Installed Capacity (kW per MWp)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'solar profile'!$D$6:$D$17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'solar profile'!$E$6:$E$17</c:f>
              <c:numCache>
                <c:formatCode>General</c:formatCode>
                <c:ptCount val="12"/>
                <c:pt idx="0">
                  <c:v>279</c:v>
                </c:pt>
                <c:pt idx="1">
                  <c:v>278.2</c:v>
                </c:pt>
                <c:pt idx="2">
                  <c:v>251.8</c:v>
                </c:pt>
                <c:pt idx="3">
                  <c:v>269.2</c:v>
                </c:pt>
                <c:pt idx="4">
                  <c:v>256.2</c:v>
                </c:pt>
                <c:pt idx="5">
                  <c:v>197.8</c:v>
                </c:pt>
                <c:pt idx="6">
                  <c:v>156.4</c:v>
                </c:pt>
                <c:pt idx="7">
                  <c:v>183.6</c:v>
                </c:pt>
                <c:pt idx="8">
                  <c:v>223.6</c:v>
                </c:pt>
                <c:pt idx="9">
                  <c:v>262.2</c:v>
                </c:pt>
                <c:pt idx="10">
                  <c:v>279</c:v>
                </c:pt>
                <c:pt idx="11">
                  <c:v>307</c:v>
                </c:pt>
              </c:numCache>
            </c:numRef>
          </c:val>
          <c:extLst>
            <c:ext xmlns:c16="http://schemas.microsoft.com/office/drawing/2014/chart" uri="{C3380CC4-5D6E-409C-BE32-E72D297353CC}">
              <c16:uniqueId val="{00000000-E1D4-5147-982D-7709DF3A6DDE}"/>
            </c:ext>
          </c:extLst>
        </c:ser>
        <c:dLbls>
          <c:showLegendKey val="0"/>
          <c:showVal val="0"/>
          <c:showCatName val="0"/>
          <c:showSerName val="0"/>
          <c:showPercent val="0"/>
          <c:showBubbleSize val="0"/>
        </c:dLbls>
        <c:gapWidth val="75"/>
        <c:overlap val="-25"/>
        <c:axId val="220702896"/>
        <c:axId val="1483639728"/>
      </c:barChart>
      <c:catAx>
        <c:axId val="2207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83639728"/>
        <c:crosses val="autoZero"/>
        <c:auto val="1"/>
        <c:lblAlgn val="ctr"/>
        <c:lblOffset val="100"/>
        <c:noMultiLvlLbl val="0"/>
      </c:catAx>
      <c:valAx>
        <c:axId val="148363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kW</a:t>
                </a:r>
                <a:r>
                  <a:rPr lang="en-GB" sz="1100" baseline="0"/>
                  <a:t> per MWp</a:t>
                </a:r>
                <a:endParaRPr lang="en-GB" sz="1100"/>
              </a:p>
            </c:rich>
          </c:tx>
          <c:layout>
            <c:manualLayout>
              <c:xMode val="edge"/>
              <c:yMode val="edge"/>
              <c:x val="1.225765958948836E-2"/>
              <c:y val="0.39022896616920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20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442911</xdr:colOff>
      <xdr:row>15</xdr:row>
      <xdr:rowOff>9525</xdr:rowOff>
    </xdr:from>
    <xdr:to>
      <xdr:col>12</xdr:col>
      <xdr:colOff>314324</xdr:colOff>
      <xdr:row>30</xdr:row>
      <xdr:rowOff>66675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358253</xdr:colOff>
      <xdr:row>15</xdr:row>
      <xdr:rowOff>99799</xdr:rowOff>
    </xdr:from>
    <xdr:to>
      <xdr:col>22</xdr:col>
      <xdr:colOff>39806</xdr:colOff>
      <xdr:row>30</xdr:row>
      <xdr:rowOff>70797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189685</xdr:colOff>
      <xdr:row>15</xdr:row>
      <xdr:rowOff>145597</xdr:rowOff>
    </xdr:from>
    <xdr:to>
      <xdr:col>29</xdr:col>
      <xdr:colOff>464852</xdr:colOff>
      <xdr:row>30</xdr:row>
      <xdr:rowOff>33390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506412</xdr:colOff>
      <xdr:row>15</xdr:row>
      <xdr:rowOff>118892</xdr:rowOff>
    </xdr:from>
    <xdr:to>
      <xdr:col>44</xdr:col>
      <xdr:colOff>389181</xdr:colOff>
      <xdr:row>27</xdr:row>
      <xdr:rowOff>126779</xdr:rowOff>
    </xdr:to>
    <xdr:graphicFrame macro="">
      <xdr:nvGraphicFramePr>
        <xdr:cNvPr id="2" name="Chart 1">
          <a:extLst>
            <a:ext uri="{FF2B5EF4-FFF2-40B4-BE49-F238E27FC236}">
              <a16:creationId xmlns:a16="http://schemas.microsoft.com/office/drawing/2014/main" id="{6268D594-82C3-CC98-9918-E0A686B86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408754</xdr:colOff>
      <xdr:row>19</xdr:row>
      <xdr:rowOff>436419</xdr:rowOff>
    </xdr:from>
    <xdr:to>
      <xdr:col>22</xdr:col>
      <xdr:colOff>73901</xdr:colOff>
      <xdr:row>29</xdr:row>
      <xdr:rowOff>90323</xdr:rowOff>
    </xdr:to>
    <xdr:graphicFrame macro="">
      <xdr:nvGraphicFramePr>
        <xdr:cNvPr id="2" name="Chart 1">
          <a:extLst>
            <a:ext uri="{FF2B5EF4-FFF2-40B4-BE49-F238E27FC236}">
              <a16:creationId xmlns:a16="http://schemas.microsoft.com/office/drawing/2014/main" id="{F6DB0685-261D-52BE-4644-86086744F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303892</xdr:colOff>
      <xdr:row>16</xdr:row>
      <xdr:rowOff>66221</xdr:rowOff>
    </xdr:from>
    <xdr:to>
      <xdr:col>17</xdr:col>
      <xdr:colOff>84667</xdr:colOff>
      <xdr:row>37</xdr:row>
      <xdr:rowOff>14111</xdr:rowOff>
    </xdr:to>
    <xdr:graphicFrame macro="">
      <xdr:nvGraphicFramePr>
        <xdr:cNvPr id="2" name="Chart 1">
          <a:extLst>
            <a:ext uri="{FF2B5EF4-FFF2-40B4-BE49-F238E27FC236}">
              <a16:creationId xmlns:a16="http://schemas.microsoft.com/office/drawing/2014/main" id="{5C8FC2FE-127D-54F1-719B-91E5A7F33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8AD360-6D2A-4354-BAE9-5854AB4AC5F3}" name="Table1" displayName="Table1" ref="C4:I7" totalsRowShown="0" headerRowDxfId="0" dataDxfId="3">
  <autoFilter ref="C4:I7" xr:uid="{3F8AD360-6D2A-4354-BAE9-5854AB4AC5F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19A6982-3D3E-454C-8145-D31780248217}" name="No." dataDxfId="8"/>
    <tableColumn id="2" xr3:uid="{3E726BD8-D430-4EC1-90A8-C1702647FE16}" name="Scenario Description" dataDxfId="7"/>
    <tableColumn id="3" xr3:uid="{BCC452E5-6B60-4042-8DC1-0A8EA9F60B4D}" name="Critical Load Interrupts." dataDxfId="6"/>
    <tableColumn id="4" xr3:uid="{95F9473F-0F3C-41DE-8F78-EBE5FF665E42}" name="Non-critical load shed events" dataDxfId="5"/>
    <tableColumn id="5" xr3:uid="{A4AD9720-9703-471D-AF80-7479DB80F919}" name="Avg Cost ($/kWh)" dataDxfId="4"/>
    <tableColumn id="6" xr3:uid="{44B1573D-551A-4B96-AAEA-493BA9C5BD61}" name="Total Cost for 12 years (M$)" dataDxfId="2"/>
    <tableColumn id="7" xr3:uid="{5EE20792-A82A-42DD-88D6-E3A25C91CC74}" name="Note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105" workbookViewId="0">
      <selection activeCell="H2" sqref="H2:H13"/>
    </sheetView>
  </sheetViews>
  <sheetFormatPr defaultColWidth="8.85546875" defaultRowHeight="15" x14ac:dyDescent="0.25"/>
  <cols>
    <col min="1" max="20" width="9.140625" style="1" customWidth="1"/>
  </cols>
  <sheetData>
    <row r="1" spans="1:20" ht="135"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x14ac:dyDescent="0.25">
      <c r="A2" s="1">
        <v>1</v>
      </c>
      <c r="B2" s="1">
        <v>42357.15</v>
      </c>
      <c r="C2" s="1">
        <v>100</v>
      </c>
      <c r="D2" s="1">
        <v>1</v>
      </c>
      <c r="E2" s="1">
        <v>0.08</v>
      </c>
      <c r="F2" s="1">
        <v>4</v>
      </c>
      <c r="G2" s="1">
        <v>8.36</v>
      </c>
      <c r="H2" s="1">
        <v>0.2</v>
      </c>
      <c r="I2" s="1">
        <v>5571.09</v>
      </c>
      <c r="J2" s="1">
        <v>0.21</v>
      </c>
      <c r="K2" s="1">
        <v>0.04</v>
      </c>
      <c r="L2" s="1">
        <v>31517.14</v>
      </c>
      <c r="M2" s="1">
        <v>2.76</v>
      </c>
      <c r="N2" s="1">
        <v>0.09</v>
      </c>
      <c r="O2" s="1">
        <v>23220.32</v>
      </c>
      <c r="P2" s="1">
        <v>4.08</v>
      </c>
      <c r="Q2" s="1">
        <v>0.18</v>
      </c>
      <c r="R2" s="1">
        <v>4259.62</v>
      </c>
      <c r="S2" s="1">
        <v>1.23</v>
      </c>
      <c r="T2" s="1">
        <v>0.28999999999999998</v>
      </c>
    </row>
    <row r="3" spans="1:20" x14ac:dyDescent="0.25">
      <c r="A3" s="1">
        <v>2</v>
      </c>
      <c r="B3" s="1">
        <v>42357.15</v>
      </c>
      <c r="C3" s="1">
        <v>100</v>
      </c>
      <c r="D3" s="1">
        <v>0</v>
      </c>
      <c r="E3" s="1">
        <v>0</v>
      </c>
      <c r="F3" s="1">
        <v>5</v>
      </c>
      <c r="G3" s="1">
        <v>8.2799999999999994</v>
      </c>
      <c r="H3" s="1">
        <v>0.2</v>
      </c>
      <c r="I3" s="1">
        <v>5569.64</v>
      </c>
      <c r="J3" s="1">
        <v>0.21</v>
      </c>
      <c r="K3" s="1">
        <v>0.04</v>
      </c>
      <c r="L3" s="1">
        <v>31575.19</v>
      </c>
      <c r="M3" s="1">
        <v>2.76</v>
      </c>
      <c r="N3" s="1">
        <v>0.09</v>
      </c>
      <c r="O3" s="1">
        <v>23217.84</v>
      </c>
      <c r="P3" s="1">
        <v>4.08</v>
      </c>
      <c r="Q3" s="1">
        <v>0.18</v>
      </c>
      <c r="R3" s="1">
        <v>4273.46</v>
      </c>
      <c r="S3" s="1">
        <v>1.23</v>
      </c>
      <c r="T3" s="1">
        <v>0.28999999999999998</v>
      </c>
    </row>
    <row r="4" spans="1:20" x14ac:dyDescent="0.25">
      <c r="A4" s="1">
        <v>3</v>
      </c>
      <c r="B4" s="1">
        <v>45382.66</v>
      </c>
      <c r="C4" s="1">
        <v>100</v>
      </c>
      <c r="D4" s="1">
        <v>0</v>
      </c>
      <c r="E4" s="1">
        <v>0</v>
      </c>
      <c r="F4" s="1">
        <v>4</v>
      </c>
      <c r="G4" s="1">
        <v>8.94</v>
      </c>
      <c r="H4" s="1">
        <v>0.2</v>
      </c>
      <c r="I4" s="1">
        <v>5585.42</v>
      </c>
      <c r="J4" s="1">
        <v>0.21</v>
      </c>
      <c r="K4" s="1">
        <v>0.04</v>
      </c>
      <c r="L4" s="1">
        <v>34588.18</v>
      </c>
      <c r="M4" s="1">
        <v>3.1</v>
      </c>
      <c r="N4" s="1">
        <v>0.09</v>
      </c>
      <c r="O4" s="1">
        <v>25051.48</v>
      </c>
      <c r="P4" s="1">
        <v>4.42</v>
      </c>
      <c r="Q4" s="1">
        <v>0.18</v>
      </c>
      <c r="R4" s="1">
        <v>4212.78</v>
      </c>
      <c r="S4" s="1">
        <v>1.21</v>
      </c>
      <c r="T4" s="1">
        <v>0.28999999999999998</v>
      </c>
    </row>
    <row r="5" spans="1:20" x14ac:dyDescent="0.25">
      <c r="A5" s="1">
        <v>4</v>
      </c>
      <c r="B5" s="1">
        <v>45382.66</v>
      </c>
      <c r="C5" s="1">
        <v>100</v>
      </c>
      <c r="D5" s="1">
        <v>0</v>
      </c>
      <c r="E5" s="1">
        <v>0</v>
      </c>
      <c r="F5" s="1">
        <v>4</v>
      </c>
      <c r="G5" s="1">
        <v>8.93</v>
      </c>
      <c r="H5" s="1">
        <v>0.2</v>
      </c>
      <c r="I5" s="1">
        <v>5585.29</v>
      </c>
      <c r="J5" s="1">
        <v>0.21</v>
      </c>
      <c r="K5" s="1">
        <v>0.04</v>
      </c>
      <c r="L5" s="1">
        <v>34547.15</v>
      </c>
      <c r="M5" s="1">
        <v>3.1</v>
      </c>
      <c r="N5" s="1">
        <v>0.09</v>
      </c>
      <c r="O5" s="1">
        <v>25012.27</v>
      </c>
      <c r="P5" s="1">
        <v>4.42</v>
      </c>
      <c r="Q5" s="1">
        <v>0.18</v>
      </c>
      <c r="R5" s="1">
        <v>4193.67</v>
      </c>
      <c r="S5" s="1">
        <v>1.2</v>
      </c>
      <c r="T5" s="1">
        <v>0.28999999999999998</v>
      </c>
    </row>
    <row r="6" spans="1:20" x14ac:dyDescent="0.25">
      <c r="A6" s="1">
        <v>5</v>
      </c>
      <c r="B6" s="1">
        <v>49618.38</v>
      </c>
      <c r="C6" s="1">
        <v>100</v>
      </c>
      <c r="D6" s="1">
        <v>0</v>
      </c>
      <c r="E6" s="1">
        <v>0</v>
      </c>
      <c r="F6" s="1">
        <v>5</v>
      </c>
      <c r="G6" s="1">
        <v>9.99</v>
      </c>
      <c r="H6" s="1">
        <v>0.2</v>
      </c>
      <c r="I6" s="1">
        <v>5548.18</v>
      </c>
      <c r="J6" s="1">
        <v>0.21</v>
      </c>
      <c r="K6" s="1">
        <v>0.04</v>
      </c>
      <c r="L6" s="1">
        <v>38668.18</v>
      </c>
      <c r="M6" s="1">
        <v>3.46</v>
      </c>
      <c r="N6" s="1">
        <v>0.09</v>
      </c>
      <c r="O6" s="1">
        <v>27740.17</v>
      </c>
      <c r="P6" s="1">
        <v>5.0999999999999996</v>
      </c>
      <c r="Q6" s="1">
        <v>0.18</v>
      </c>
      <c r="R6" s="1">
        <v>4246.42</v>
      </c>
      <c r="S6" s="1">
        <v>1.22</v>
      </c>
      <c r="T6" s="1">
        <v>0.28999999999999998</v>
      </c>
    </row>
    <row r="7" spans="1:20" x14ac:dyDescent="0.25">
      <c r="A7" s="1">
        <v>6</v>
      </c>
      <c r="B7" s="1">
        <v>49618.38</v>
      </c>
      <c r="C7" s="1">
        <v>100</v>
      </c>
      <c r="D7" s="1">
        <v>0</v>
      </c>
      <c r="E7" s="1">
        <v>0</v>
      </c>
      <c r="F7" s="1">
        <v>6</v>
      </c>
      <c r="G7" s="1">
        <v>9.99</v>
      </c>
      <c r="H7" s="1">
        <v>0.2</v>
      </c>
      <c r="I7" s="1">
        <v>5549.72</v>
      </c>
      <c r="J7" s="1">
        <v>0.21</v>
      </c>
      <c r="K7" s="1">
        <v>0.04</v>
      </c>
      <c r="L7" s="1">
        <v>38602.28</v>
      </c>
      <c r="M7" s="1">
        <v>3.46</v>
      </c>
      <c r="N7" s="1">
        <v>0.09</v>
      </c>
      <c r="O7" s="1">
        <v>27743.03</v>
      </c>
      <c r="P7" s="1">
        <v>5.0999999999999996</v>
      </c>
      <c r="Q7" s="1">
        <v>0.18</v>
      </c>
      <c r="R7" s="1">
        <v>4258.21</v>
      </c>
      <c r="S7" s="1">
        <v>1.22</v>
      </c>
      <c r="T7" s="1">
        <v>0.28999999999999998</v>
      </c>
    </row>
    <row r="8" spans="1:20" x14ac:dyDescent="0.25">
      <c r="A8" s="1">
        <v>7</v>
      </c>
      <c r="B8" s="1">
        <v>49618.38</v>
      </c>
      <c r="C8" s="1">
        <v>100</v>
      </c>
      <c r="D8" s="1">
        <v>0</v>
      </c>
      <c r="E8" s="1">
        <v>0</v>
      </c>
      <c r="F8" s="1">
        <v>6</v>
      </c>
      <c r="G8" s="1">
        <v>9.99</v>
      </c>
      <c r="H8" s="1">
        <v>0.2</v>
      </c>
      <c r="I8" s="1">
        <v>5548.18</v>
      </c>
      <c r="J8" s="1">
        <v>0.21</v>
      </c>
      <c r="K8" s="1">
        <v>0.04</v>
      </c>
      <c r="L8" s="1">
        <v>38689.56</v>
      </c>
      <c r="M8" s="1">
        <v>3.46</v>
      </c>
      <c r="N8" s="1">
        <v>0.09</v>
      </c>
      <c r="O8" s="1">
        <v>27706.75</v>
      </c>
      <c r="P8" s="1">
        <v>5.0999999999999996</v>
      </c>
      <c r="Q8" s="1">
        <v>0.18</v>
      </c>
      <c r="R8" s="1">
        <v>4251.2</v>
      </c>
      <c r="S8" s="1">
        <v>1.22</v>
      </c>
      <c r="T8" s="1">
        <v>0.28999999999999998</v>
      </c>
    </row>
    <row r="9" spans="1:20" x14ac:dyDescent="0.25">
      <c r="A9" s="1">
        <v>8</v>
      </c>
      <c r="B9" s="1">
        <v>54459.19</v>
      </c>
      <c r="C9" s="1">
        <v>100</v>
      </c>
      <c r="D9" s="1">
        <v>0</v>
      </c>
      <c r="E9" s="1">
        <v>0</v>
      </c>
      <c r="F9" s="1">
        <v>4</v>
      </c>
      <c r="G9" s="1">
        <v>11.13</v>
      </c>
      <c r="H9" s="1">
        <v>0.2</v>
      </c>
      <c r="I9" s="1">
        <v>5524.34</v>
      </c>
      <c r="J9" s="1">
        <v>0.21</v>
      </c>
      <c r="K9" s="1">
        <v>0.04</v>
      </c>
      <c r="L9" s="1">
        <v>42962.25</v>
      </c>
      <c r="M9" s="1">
        <v>3.82</v>
      </c>
      <c r="N9" s="1">
        <v>0.09</v>
      </c>
      <c r="O9" s="1">
        <v>30439.040000000001</v>
      </c>
      <c r="P9" s="1">
        <v>5.78</v>
      </c>
      <c r="Q9" s="1">
        <v>0.19</v>
      </c>
      <c r="R9" s="1">
        <v>4681.34</v>
      </c>
      <c r="S9" s="1">
        <v>1.32</v>
      </c>
      <c r="T9" s="1">
        <v>0.28000000000000003</v>
      </c>
    </row>
    <row r="10" spans="1:20" x14ac:dyDescent="0.25">
      <c r="A10" s="1">
        <v>9</v>
      </c>
      <c r="B10" s="1">
        <v>54459.19</v>
      </c>
      <c r="C10" s="1">
        <v>100</v>
      </c>
      <c r="D10" s="1">
        <v>0</v>
      </c>
      <c r="E10" s="1">
        <v>0</v>
      </c>
      <c r="F10" s="1">
        <v>3</v>
      </c>
      <c r="G10" s="1">
        <v>11.14</v>
      </c>
      <c r="H10" s="1">
        <v>0.2</v>
      </c>
      <c r="I10" s="1">
        <v>5525.56</v>
      </c>
      <c r="J10" s="1">
        <v>0.21</v>
      </c>
      <c r="K10" s="1">
        <v>0.04</v>
      </c>
      <c r="L10" s="1">
        <v>42981.120000000003</v>
      </c>
      <c r="M10" s="1">
        <v>3.82</v>
      </c>
      <c r="N10" s="1">
        <v>0.09</v>
      </c>
      <c r="O10" s="1">
        <v>30425.78</v>
      </c>
      <c r="P10" s="1">
        <v>5.78</v>
      </c>
      <c r="Q10" s="1">
        <v>0.19</v>
      </c>
      <c r="R10" s="1">
        <v>4692.54</v>
      </c>
      <c r="S10" s="1">
        <v>1.33</v>
      </c>
      <c r="T10" s="1">
        <v>0.28000000000000003</v>
      </c>
    </row>
    <row r="11" spans="1:20" x14ac:dyDescent="0.25">
      <c r="A11" s="1">
        <v>10</v>
      </c>
      <c r="B11" s="1">
        <v>54459.19</v>
      </c>
      <c r="C11" s="1">
        <v>100</v>
      </c>
      <c r="D11" s="1">
        <v>0</v>
      </c>
      <c r="E11" s="1">
        <v>0</v>
      </c>
      <c r="F11" s="1">
        <v>3</v>
      </c>
      <c r="G11" s="1">
        <v>11.78</v>
      </c>
      <c r="H11" s="1">
        <v>0.22</v>
      </c>
      <c r="I11" s="1">
        <v>5526.62</v>
      </c>
      <c r="J11" s="1">
        <v>0.21</v>
      </c>
      <c r="K11" s="1">
        <v>0.04</v>
      </c>
      <c r="L11" s="1">
        <v>43107.54</v>
      </c>
      <c r="M11" s="1">
        <v>3.82</v>
      </c>
      <c r="N11" s="1">
        <v>0.09</v>
      </c>
      <c r="O11" s="1">
        <v>30699.41</v>
      </c>
      <c r="P11" s="1">
        <v>6.46</v>
      </c>
      <c r="Q11" s="1">
        <v>0.21</v>
      </c>
      <c r="R11" s="1">
        <v>4529.67</v>
      </c>
      <c r="S11" s="1">
        <v>1.29</v>
      </c>
      <c r="T11" s="1">
        <v>0.28000000000000003</v>
      </c>
    </row>
    <row r="12" spans="1:20" x14ac:dyDescent="0.25">
      <c r="A12" s="1">
        <v>11</v>
      </c>
      <c r="B12" s="1">
        <v>57484.7</v>
      </c>
      <c r="C12" s="1">
        <v>100</v>
      </c>
      <c r="D12" s="1">
        <v>0</v>
      </c>
      <c r="E12" s="1">
        <v>0</v>
      </c>
      <c r="F12" s="1">
        <v>4</v>
      </c>
      <c r="G12" s="1">
        <v>12.05</v>
      </c>
      <c r="H12" s="1">
        <v>0.21</v>
      </c>
      <c r="I12" s="1">
        <v>5602.35</v>
      </c>
      <c r="J12" s="1">
        <v>0.21</v>
      </c>
      <c r="K12" s="1">
        <v>0.04</v>
      </c>
      <c r="L12" s="1">
        <v>45019.18</v>
      </c>
      <c r="M12" s="1">
        <v>3.84</v>
      </c>
      <c r="N12" s="1">
        <v>0.09</v>
      </c>
      <c r="O12" s="1">
        <v>32142.47</v>
      </c>
      <c r="P12" s="1">
        <v>6.46</v>
      </c>
      <c r="Q12" s="1">
        <v>0.2</v>
      </c>
      <c r="R12" s="1">
        <v>5388.91</v>
      </c>
      <c r="S12" s="1">
        <v>1.54</v>
      </c>
      <c r="T12" s="1">
        <v>0.28999999999999998</v>
      </c>
    </row>
    <row r="13" spans="1:20" x14ac:dyDescent="0.25">
      <c r="A13" s="1">
        <v>12</v>
      </c>
      <c r="B13" s="1">
        <v>57484.7</v>
      </c>
      <c r="C13" s="1">
        <v>100</v>
      </c>
      <c r="D13" s="1">
        <v>0</v>
      </c>
      <c r="E13" s="1">
        <v>0</v>
      </c>
      <c r="F13" s="1">
        <v>4</v>
      </c>
      <c r="G13" s="1">
        <v>12.05</v>
      </c>
      <c r="H13" s="1">
        <v>0.21</v>
      </c>
      <c r="I13" s="1">
        <v>5598.46</v>
      </c>
      <c r="J13" s="1">
        <v>0.21</v>
      </c>
      <c r="K13" s="1">
        <v>0.04</v>
      </c>
      <c r="L13" s="1">
        <v>44960.09</v>
      </c>
      <c r="M13" s="1">
        <v>3.84</v>
      </c>
      <c r="N13" s="1">
        <v>0.09</v>
      </c>
      <c r="O13" s="1">
        <v>32132.7</v>
      </c>
      <c r="P13" s="1">
        <v>6.46</v>
      </c>
      <c r="Q13" s="1">
        <v>0.2</v>
      </c>
      <c r="R13" s="1">
        <v>5416.38</v>
      </c>
      <c r="S13" s="1">
        <v>1.54</v>
      </c>
      <c r="T13" s="1">
        <v>0.28000000000000003</v>
      </c>
    </row>
    <row r="15" spans="1:20" x14ac:dyDescent="0.25">
      <c r="B15" t="s">
        <v>20</v>
      </c>
      <c r="D15">
        <v>5</v>
      </c>
      <c r="E15" t="s">
        <v>21</v>
      </c>
    </row>
    <row r="16" spans="1:20" x14ac:dyDescent="0.25">
      <c r="B16" t="s">
        <v>22</v>
      </c>
      <c r="D16" s="1">
        <v>6</v>
      </c>
      <c r="E16" t="s">
        <v>23</v>
      </c>
    </row>
    <row r="17" spans="2:6" x14ac:dyDescent="0.25">
      <c r="B17" s="5" t="s">
        <v>24</v>
      </c>
    </row>
    <row r="18" spans="2:6" x14ac:dyDescent="0.25">
      <c r="D18">
        <v>40</v>
      </c>
      <c r="E18" t="s">
        <v>21</v>
      </c>
      <c r="F18" t="s">
        <v>25</v>
      </c>
    </row>
    <row r="19" spans="2:6" x14ac:dyDescent="0.25">
      <c r="D19" s="1">
        <v>5</v>
      </c>
      <c r="E19" t="s">
        <v>21</v>
      </c>
      <c r="F19" t="s">
        <v>26</v>
      </c>
    </row>
    <row r="20" spans="2:6" x14ac:dyDescent="0.25">
      <c r="D20" s="1">
        <v>5</v>
      </c>
      <c r="E20" t="s">
        <v>21</v>
      </c>
      <c r="F20" t="s">
        <v>27</v>
      </c>
    </row>
    <row r="21" spans="2:6" x14ac:dyDescent="0.25">
      <c r="D21" s="1">
        <v>5</v>
      </c>
      <c r="E21" t="s">
        <v>21</v>
      </c>
      <c r="F21" t="s">
        <v>28</v>
      </c>
    </row>
    <row r="22" spans="2:6" x14ac:dyDescent="0.25">
      <c r="B22" s="5" t="s">
        <v>29</v>
      </c>
    </row>
    <row r="23" spans="2:6" x14ac:dyDescent="0.25">
      <c r="D23" s="1">
        <v>60</v>
      </c>
      <c r="E23" t="s">
        <v>30</v>
      </c>
      <c r="F23" t="s">
        <v>25</v>
      </c>
    </row>
    <row r="24" spans="2:6" x14ac:dyDescent="0.25">
      <c r="D24" s="1">
        <v>5</v>
      </c>
      <c r="E24" t="s">
        <v>30</v>
      </c>
      <c r="F24" t="s">
        <v>26</v>
      </c>
    </row>
    <row r="25" spans="2:6" x14ac:dyDescent="0.25">
      <c r="D25" s="1">
        <v>10</v>
      </c>
      <c r="E25" t="s">
        <v>30</v>
      </c>
      <c r="F25" t="s">
        <v>27</v>
      </c>
    </row>
    <row r="26" spans="2:6" x14ac:dyDescent="0.25">
      <c r="D26" s="1">
        <v>10</v>
      </c>
      <c r="E26" t="s">
        <v>30</v>
      </c>
      <c r="F26" t="s">
        <v>28</v>
      </c>
    </row>
    <row r="27" spans="2:6" x14ac:dyDescent="0.25">
      <c r="D27" s="1">
        <v>10</v>
      </c>
      <c r="E27" t="s">
        <v>30</v>
      </c>
      <c r="F27" t="s">
        <v>31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15"/>
  <sheetViews>
    <sheetView zoomScale="113" zoomScaleNormal="67" workbookViewId="0">
      <selection activeCell="B17" sqref="B17"/>
    </sheetView>
  </sheetViews>
  <sheetFormatPr defaultColWidth="8.85546875" defaultRowHeight="15" x14ac:dyDescent="0.25"/>
  <cols>
    <col min="2" max="2" width="8.7109375" style="1" customWidth="1"/>
    <col min="3" max="9" width="11.7109375" style="1" customWidth="1"/>
    <col min="10" max="21" width="13.7109375" style="1" customWidth="1"/>
  </cols>
  <sheetData>
    <row r="2" spans="2:27" ht="51" x14ac:dyDescent="0.25">
      <c r="B2" s="21" t="s">
        <v>32</v>
      </c>
      <c r="C2" s="21" t="s">
        <v>59</v>
      </c>
      <c r="D2" s="21" t="s">
        <v>2</v>
      </c>
      <c r="E2" s="21" t="s">
        <v>3</v>
      </c>
      <c r="F2" s="21" t="s">
        <v>4</v>
      </c>
      <c r="G2" s="21" t="s">
        <v>5</v>
      </c>
      <c r="H2" s="21" t="s">
        <v>6</v>
      </c>
      <c r="I2" s="21" t="s">
        <v>7</v>
      </c>
      <c r="J2" s="21" t="s">
        <v>70</v>
      </c>
      <c r="K2" s="21" t="s">
        <v>60</v>
      </c>
      <c r="L2" s="21" t="s">
        <v>10</v>
      </c>
      <c r="M2" s="21" t="s">
        <v>61</v>
      </c>
      <c r="N2" s="21" t="s">
        <v>62</v>
      </c>
      <c r="O2" s="21" t="s">
        <v>63</v>
      </c>
      <c r="P2" s="21" t="s">
        <v>64</v>
      </c>
      <c r="Q2" s="21" t="s">
        <v>65</v>
      </c>
      <c r="R2" s="21" t="s">
        <v>66</v>
      </c>
      <c r="S2" s="21" t="s">
        <v>67</v>
      </c>
      <c r="T2" s="21" t="s">
        <v>68</v>
      </c>
      <c r="U2" s="21" t="s">
        <v>69</v>
      </c>
      <c r="X2" s="3" t="s">
        <v>33</v>
      </c>
      <c r="Y2" s="3" t="s">
        <v>34</v>
      </c>
      <c r="Z2" s="4" t="s">
        <v>35</v>
      </c>
      <c r="AA2" s="4" t="s">
        <v>29</v>
      </c>
    </row>
    <row r="3" spans="2:27" x14ac:dyDescent="0.25">
      <c r="B3" s="22">
        <v>1</v>
      </c>
      <c r="C3" s="23">
        <v>42357.15</v>
      </c>
      <c r="D3" s="22">
        <v>100</v>
      </c>
      <c r="E3" s="22">
        <v>1</v>
      </c>
      <c r="F3" s="22">
        <v>0.08</v>
      </c>
      <c r="G3" s="22">
        <v>4</v>
      </c>
      <c r="H3" s="22">
        <v>8.36</v>
      </c>
      <c r="I3" s="22">
        <v>0.2</v>
      </c>
      <c r="J3" s="24">
        <v>5571.09</v>
      </c>
      <c r="K3" s="22">
        <v>0.21</v>
      </c>
      <c r="L3" s="22">
        <v>0.04</v>
      </c>
      <c r="M3" s="24">
        <v>31517.14</v>
      </c>
      <c r="N3" s="22">
        <v>2.76</v>
      </c>
      <c r="O3" s="22">
        <v>0.09</v>
      </c>
      <c r="P3" s="24">
        <v>23220.32</v>
      </c>
      <c r="Q3" s="22">
        <v>4.08</v>
      </c>
      <c r="R3" s="22">
        <v>0.18</v>
      </c>
      <c r="S3" s="24">
        <v>4259.62</v>
      </c>
      <c r="T3" s="22">
        <v>1.23</v>
      </c>
      <c r="U3" s="22">
        <v>0.28999999999999998</v>
      </c>
      <c r="X3" s="6">
        <f>SUM(J3:J14)/1000</f>
        <v>66.734850000000009</v>
      </c>
      <c r="Y3" s="6">
        <f>SUM(M3:M14)/1000</f>
        <v>467.21785999999997</v>
      </c>
      <c r="Z3" s="6">
        <f>SUM(S3:S14)/1000</f>
        <v>54.404199999999989</v>
      </c>
    </row>
    <row r="4" spans="2:27" x14ac:dyDescent="0.25">
      <c r="B4" s="22">
        <v>2</v>
      </c>
      <c r="C4" s="23">
        <v>42357.15</v>
      </c>
      <c r="D4" s="22">
        <v>100</v>
      </c>
      <c r="E4" s="22">
        <v>0</v>
      </c>
      <c r="F4" s="22">
        <v>0</v>
      </c>
      <c r="G4" s="22">
        <v>5</v>
      </c>
      <c r="H4" s="22">
        <v>8.2799999999999994</v>
      </c>
      <c r="I4" s="22">
        <v>0.2</v>
      </c>
      <c r="J4" s="24">
        <v>5569.64</v>
      </c>
      <c r="K4" s="22">
        <v>0.21</v>
      </c>
      <c r="L4" s="22">
        <v>0.04</v>
      </c>
      <c r="M4" s="24">
        <v>31575.19</v>
      </c>
      <c r="N4" s="22">
        <v>2.76</v>
      </c>
      <c r="O4" s="22">
        <v>0.09</v>
      </c>
      <c r="P4" s="24">
        <v>23217.84</v>
      </c>
      <c r="Q4" s="22">
        <v>4.08</v>
      </c>
      <c r="R4" s="22">
        <v>0.18</v>
      </c>
      <c r="S4" s="24">
        <v>4273.46</v>
      </c>
      <c r="T4" s="22">
        <v>1.23</v>
      </c>
      <c r="U4" s="22">
        <v>0.28999999999999998</v>
      </c>
      <c r="X4">
        <f>SUM(K3:K14)</f>
        <v>2.52</v>
      </c>
      <c r="Y4">
        <f>SUM(N3:N14)</f>
        <v>41.240000000000009</v>
      </c>
      <c r="Z4" s="5">
        <f>SUM(T3:T14)</f>
        <v>15.549999999999997</v>
      </c>
      <c r="AA4" s="5">
        <f>SUM(Q3:Q14)</f>
        <v>63.240000000000009</v>
      </c>
    </row>
    <row r="5" spans="2:27" x14ac:dyDescent="0.25">
      <c r="B5" s="22">
        <v>3</v>
      </c>
      <c r="C5" s="23">
        <v>45382.66</v>
      </c>
      <c r="D5" s="22">
        <v>100</v>
      </c>
      <c r="E5" s="22">
        <v>0</v>
      </c>
      <c r="F5" s="22">
        <v>0</v>
      </c>
      <c r="G5" s="22">
        <v>4</v>
      </c>
      <c r="H5" s="22">
        <v>8.94</v>
      </c>
      <c r="I5" s="22">
        <v>0.2</v>
      </c>
      <c r="J5" s="24">
        <v>5585.42</v>
      </c>
      <c r="K5" s="22">
        <v>0.21</v>
      </c>
      <c r="L5" s="22">
        <v>0.04</v>
      </c>
      <c r="M5" s="24">
        <v>34588.18</v>
      </c>
      <c r="N5" s="22">
        <v>3.1</v>
      </c>
      <c r="O5" s="22">
        <v>0.09</v>
      </c>
      <c r="P5" s="24">
        <v>25051.48</v>
      </c>
      <c r="Q5" s="22">
        <v>4.42</v>
      </c>
      <c r="R5" s="22">
        <v>0.18</v>
      </c>
      <c r="S5" s="24">
        <v>4212.78</v>
      </c>
      <c r="T5" s="22">
        <v>1.21</v>
      </c>
      <c r="U5" s="22">
        <v>0.28999999999999998</v>
      </c>
    </row>
    <row r="6" spans="2:27" x14ac:dyDescent="0.25">
      <c r="B6" s="22">
        <v>4</v>
      </c>
      <c r="C6" s="23">
        <v>45382.66</v>
      </c>
      <c r="D6" s="22">
        <v>100</v>
      </c>
      <c r="E6" s="22">
        <v>0</v>
      </c>
      <c r="F6" s="22">
        <v>0</v>
      </c>
      <c r="G6" s="22">
        <v>4</v>
      </c>
      <c r="H6" s="22">
        <v>8.93</v>
      </c>
      <c r="I6" s="22">
        <v>0.2</v>
      </c>
      <c r="J6" s="24">
        <v>5585.29</v>
      </c>
      <c r="K6" s="22">
        <v>0.21</v>
      </c>
      <c r="L6" s="22">
        <v>0.04</v>
      </c>
      <c r="M6" s="24">
        <v>34547.15</v>
      </c>
      <c r="N6" s="22">
        <v>3.1</v>
      </c>
      <c r="O6" s="22">
        <v>0.09</v>
      </c>
      <c r="P6" s="24">
        <v>25012.27</v>
      </c>
      <c r="Q6" s="22">
        <v>4.42</v>
      </c>
      <c r="R6" s="22">
        <v>0.18</v>
      </c>
      <c r="S6" s="24">
        <v>4193.67</v>
      </c>
      <c r="T6" s="22">
        <v>1.2</v>
      </c>
      <c r="U6" s="22">
        <v>0.28999999999999998</v>
      </c>
    </row>
    <row r="7" spans="2:27" x14ac:dyDescent="0.25">
      <c r="B7" s="22">
        <v>5</v>
      </c>
      <c r="C7" s="23">
        <v>49618.38</v>
      </c>
      <c r="D7" s="22">
        <v>100</v>
      </c>
      <c r="E7" s="22">
        <v>0</v>
      </c>
      <c r="F7" s="22">
        <v>0</v>
      </c>
      <c r="G7" s="22">
        <v>5</v>
      </c>
      <c r="H7" s="22">
        <v>9.99</v>
      </c>
      <c r="I7" s="22">
        <v>0.2</v>
      </c>
      <c r="J7" s="24">
        <v>5548.18</v>
      </c>
      <c r="K7" s="22">
        <v>0.21</v>
      </c>
      <c r="L7" s="22">
        <v>0.04</v>
      </c>
      <c r="M7" s="24">
        <v>38668.18</v>
      </c>
      <c r="N7" s="22">
        <v>3.46</v>
      </c>
      <c r="O7" s="22">
        <v>0.09</v>
      </c>
      <c r="P7" s="24">
        <v>27740.17</v>
      </c>
      <c r="Q7" s="22">
        <v>5.0999999999999996</v>
      </c>
      <c r="R7" s="22">
        <v>0.18</v>
      </c>
      <c r="S7" s="24">
        <v>4246.42</v>
      </c>
      <c r="T7" s="22">
        <v>1.22</v>
      </c>
      <c r="U7" s="22">
        <v>0.28999999999999998</v>
      </c>
    </row>
    <row r="8" spans="2:27" x14ac:dyDescent="0.25">
      <c r="B8" s="22">
        <v>6</v>
      </c>
      <c r="C8" s="23">
        <v>49618.38</v>
      </c>
      <c r="D8" s="22">
        <v>100</v>
      </c>
      <c r="E8" s="22">
        <v>0</v>
      </c>
      <c r="F8" s="22">
        <v>0</v>
      </c>
      <c r="G8" s="22">
        <v>6</v>
      </c>
      <c r="H8" s="22">
        <v>9.99</v>
      </c>
      <c r="I8" s="22">
        <v>0.2</v>
      </c>
      <c r="J8" s="24">
        <v>5549.72</v>
      </c>
      <c r="K8" s="22">
        <v>0.21</v>
      </c>
      <c r="L8" s="22">
        <v>0.04</v>
      </c>
      <c r="M8" s="24">
        <v>38602.28</v>
      </c>
      <c r="N8" s="22">
        <v>3.46</v>
      </c>
      <c r="O8" s="22">
        <v>0.09</v>
      </c>
      <c r="P8" s="24">
        <v>27743.03</v>
      </c>
      <c r="Q8" s="22">
        <v>5.0999999999999996</v>
      </c>
      <c r="R8" s="22">
        <v>0.18</v>
      </c>
      <c r="S8" s="24">
        <v>4258.21</v>
      </c>
      <c r="T8" s="22">
        <v>1.22</v>
      </c>
      <c r="U8" s="22">
        <v>0.28999999999999998</v>
      </c>
    </row>
    <row r="9" spans="2:27" x14ac:dyDescent="0.25">
      <c r="B9" s="22">
        <v>7</v>
      </c>
      <c r="C9" s="23">
        <v>49618.38</v>
      </c>
      <c r="D9" s="22">
        <v>100</v>
      </c>
      <c r="E9" s="22">
        <v>0</v>
      </c>
      <c r="F9" s="22">
        <v>0</v>
      </c>
      <c r="G9" s="22">
        <v>6</v>
      </c>
      <c r="H9" s="22">
        <v>9.99</v>
      </c>
      <c r="I9" s="22">
        <v>0.2</v>
      </c>
      <c r="J9" s="24">
        <v>5548.18</v>
      </c>
      <c r="K9" s="22">
        <v>0.21</v>
      </c>
      <c r="L9" s="22">
        <v>0.04</v>
      </c>
      <c r="M9" s="24">
        <v>38689.56</v>
      </c>
      <c r="N9" s="22">
        <v>3.46</v>
      </c>
      <c r="O9" s="22">
        <v>0.09</v>
      </c>
      <c r="P9" s="24">
        <v>27706.75</v>
      </c>
      <c r="Q9" s="22">
        <v>5.0999999999999996</v>
      </c>
      <c r="R9" s="22">
        <v>0.18</v>
      </c>
      <c r="S9" s="24">
        <v>4251.2</v>
      </c>
      <c r="T9" s="22">
        <v>1.22</v>
      </c>
      <c r="U9" s="22">
        <v>0.28999999999999998</v>
      </c>
    </row>
    <row r="10" spans="2:27" x14ac:dyDescent="0.25">
      <c r="B10" s="22">
        <v>8</v>
      </c>
      <c r="C10" s="23">
        <v>54459.19</v>
      </c>
      <c r="D10" s="22">
        <v>100</v>
      </c>
      <c r="E10" s="22">
        <v>0</v>
      </c>
      <c r="F10" s="22">
        <v>0</v>
      </c>
      <c r="G10" s="22">
        <v>4</v>
      </c>
      <c r="H10" s="22">
        <v>11.13</v>
      </c>
      <c r="I10" s="22">
        <v>0.2</v>
      </c>
      <c r="J10" s="24">
        <v>5524.34</v>
      </c>
      <c r="K10" s="22">
        <v>0.21</v>
      </c>
      <c r="L10" s="22">
        <v>0.04</v>
      </c>
      <c r="M10" s="24">
        <v>42962.25</v>
      </c>
      <c r="N10" s="22">
        <v>3.82</v>
      </c>
      <c r="O10" s="22">
        <v>0.09</v>
      </c>
      <c r="P10" s="24">
        <v>30439.040000000001</v>
      </c>
      <c r="Q10" s="22">
        <v>5.78</v>
      </c>
      <c r="R10" s="22">
        <v>0.19</v>
      </c>
      <c r="S10" s="24">
        <v>4681.34</v>
      </c>
      <c r="T10" s="22">
        <v>1.32</v>
      </c>
      <c r="U10" s="22">
        <v>0.28000000000000003</v>
      </c>
    </row>
    <row r="11" spans="2:27" x14ac:dyDescent="0.25">
      <c r="B11" s="22">
        <v>9</v>
      </c>
      <c r="C11" s="23">
        <v>54459.19</v>
      </c>
      <c r="D11" s="22">
        <v>100</v>
      </c>
      <c r="E11" s="22">
        <v>0</v>
      </c>
      <c r="F11" s="22">
        <v>0</v>
      </c>
      <c r="G11" s="22">
        <v>3</v>
      </c>
      <c r="H11" s="22">
        <v>11.14</v>
      </c>
      <c r="I11" s="22">
        <v>0.2</v>
      </c>
      <c r="J11" s="24">
        <v>5525.56</v>
      </c>
      <c r="K11" s="22">
        <v>0.21</v>
      </c>
      <c r="L11" s="22">
        <v>0.04</v>
      </c>
      <c r="M11" s="24">
        <v>42981.120000000003</v>
      </c>
      <c r="N11" s="22">
        <v>3.82</v>
      </c>
      <c r="O11" s="22">
        <v>0.09</v>
      </c>
      <c r="P11" s="24">
        <v>30425.78</v>
      </c>
      <c r="Q11" s="22">
        <v>5.78</v>
      </c>
      <c r="R11" s="22">
        <v>0.19</v>
      </c>
      <c r="S11" s="24">
        <v>4692.54</v>
      </c>
      <c r="T11" s="22">
        <v>1.33</v>
      </c>
      <c r="U11" s="22">
        <v>0.28000000000000003</v>
      </c>
    </row>
    <row r="12" spans="2:27" x14ac:dyDescent="0.25">
      <c r="B12" s="22">
        <v>10</v>
      </c>
      <c r="C12" s="23">
        <v>54459.19</v>
      </c>
      <c r="D12" s="22">
        <v>100</v>
      </c>
      <c r="E12" s="22">
        <v>0</v>
      </c>
      <c r="F12" s="22">
        <v>0</v>
      </c>
      <c r="G12" s="22">
        <v>3</v>
      </c>
      <c r="H12" s="22">
        <v>11.78</v>
      </c>
      <c r="I12" s="22">
        <v>0.22</v>
      </c>
      <c r="J12" s="24">
        <v>5526.62</v>
      </c>
      <c r="K12" s="22">
        <v>0.21</v>
      </c>
      <c r="L12" s="22">
        <v>0.04</v>
      </c>
      <c r="M12" s="24">
        <v>43107.54</v>
      </c>
      <c r="N12" s="22">
        <v>3.82</v>
      </c>
      <c r="O12" s="22">
        <v>0.09</v>
      </c>
      <c r="P12" s="24">
        <v>30699.41</v>
      </c>
      <c r="Q12" s="22">
        <v>6.46</v>
      </c>
      <c r="R12" s="22">
        <v>0.21</v>
      </c>
      <c r="S12" s="24">
        <v>4529.67</v>
      </c>
      <c r="T12" s="22">
        <v>1.29</v>
      </c>
      <c r="U12" s="22">
        <v>0.28000000000000003</v>
      </c>
    </row>
    <row r="13" spans="2:27" x14ac:dyDescent="0.25">
      <c r="B13" s="22">
        <v>11</v>
      </c>
      <c r="C13" s="23">
        <v>57484.7</v>
      </c>
      <c r="D13" s="22">
        <v>100</v>
      </c>
      <c r="E13" s="22">
        <v>0</v>
      </c>
      <c r="F13" s="22">
        <v>0</v>
      </c>
      <c r="G13" s="22">
        <v>4</v>
      </c>
      <c r="H13" s="22">
        <v>12.05</v>
      </c>
      <c r="I13" s="22">
        <v>0.21</v>
      </c>
      <c r="J13" s="24">
        <v>5602.35</v>
      </c>
      <c r="K13" s="22">
        <v>0.21</v>
      </c>
      <c r="L13" s="22">
        <v>0.04</v>
      </c>
      <c r="M13" s="24">
        <v>45019.18</v>
      </c>
      <c r="N13" s="22">
        <v>3.84</v>
      </c>
      <c r="O13" s="22">
        <v>0.09</v>
      </c>
      <c r="P13" s="24">
        <v>32142.47</v>
      </c>
      <c r="Q13" s="22">
        <v>6.46</v>
      </c>
      <c r="R13" s="22">
        <v>0.2</v>
      </c>
      <c r="S13" s="24">
        <v>5388.91</v>
      </c>
      <c r="T13" s="22">
        <v>1.54</v>
      </c>
      <c r="U13" s="22">
        <v>0.28999999999999998</v>
      </c>
    </row>
    <row r="14" spans="2:27" x14ac:dyDescent="0.25">
      <c r="B14" s="22">
        <v>12</v>
      </c>
      <c r="C14" s="23">
        <v>57484.7</v>
      </c>
      <c r="D14" s="22">
        <v>100</v>
      </c>
      <c r="E14" s="22">
        <v>0</v>
      </c>
      <c r="F14" s="22">
        <v>0</v>
      </c>
      <c r="G14" s="22">
        <v>4</v>
      </c>
      <c r="H14" s="22">
        <v>12.05</v>
      </c>
      <c r="I14" s="22">
        <v>0.21</v>
      </c>
      <c r="J14" s="24">
        <v>5598.46</v>
      </c>
      <c r="K14" s="22">
        <v>0.21</v>
      </c>
      <c r="L14" s="22">
        <v>0.04</v>
      </c>
      <c r="M14" s="24">
        <v>44960.09</v>
      </c>
      <c r="N14" s="22">
        <v>3.84</v>
      </c>
      <c r="O14" s="22">
        <v>0.09</v>
      </c>
      <c r="P14" s="24">
        <v>32132.7</v>
      </c>
      <c r="Q14" s="22">
        <v>6.46</v>
      </c>
      <c r="R14" s="22">
        <v>0.2</v>
      </c>
      <c r="S14" s="24">
        <v>5416.38</v>
      </c>
      <c r="T14" s="22">
        <v>1.54</v>
      </c>
      <c r="U14" s="22">
        <v>0.28000000000000003</v>
      </c>
    </row>
    <row r="15" spans="2:27" x14ac:dyDescent="0.25">
      <c r="B15" s="25"/>
      <c r="C15" s="25"/>
      <c r="D15" s="25"/>
      <c r="E15" s="25"/>
      <c r="F15" s="25"/>
      <c r="G15" s="25"/>
      <c r="H15" s="25"/>
      <c r="I15" s="25"/>
      <c r="J15" s="25"/>
      <c r="K15" s="25"/>
      <c r="L15" s="25"/>
      <c r="M15" s="25"/>
      <c r="N15" s="25"/>
      <c r="O15" s="25"/>
      <c r="P15" s="25"/>
      <c r="Q15" s="25"/>
      <c r="R15" s="25"/>
      <c r="S15" s="25"/>
      <c r="T15" s="25"/>
      <c r="U15" s="2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AC28"/>
  <sheetViews>
    <sheetView topLeftCell="D1" zoomScale="89" zoomScaleNormal="89" workbookViewId="0">
      <selection activeCell="K18" sqref="K18"/>
    </sheetView>
  </sheetViews>
  <sheetFormatPr defaultColWidth="8.85546875" defaultRowHeight="15" x14ac:dyDescent="0.25"/>
  <cols>
    <col min="3" max="3" width="8.7109375" style="1" customWidth="1"/>
    <col min="4" max="10" width="11.7109375" style="1" customWidth="1"/>
    <col min="11" max="22" width="13.7109375" style="1" customWidth="1"/>
    <col min="28" max="28" width="13.140625" customWidth="1"/>
    <col min="29" max="29" width="12.140625" customWidth="1"/>
  </cols>
  <sheetData>
    <row r="2" spans="3:29" s="26" customFormat="1" ht="51" x14ac:dyDescent="0.25">
      <c r="C2" s="29" t="s">
        <v>32</v>
      </c>
      <c r="D2" s="29" t="s">
        <v>59</v>
      </c>
      <c r="E2" s="29" t="s">
        <v>2</v>
      </c>
      <c r="F2" s="29" t="s">
        <v>3</v>
      </c>
      <c r="G2" s="29" t="s">
        <v>4</v>
      </c>
      <c r="H2" s="29" t="s">
        <v>5</v>
      </c>
      <c r="I2" s="29" t="s">
        <v>6</v>
      </c>
      <c r="J2" s="29" t="s">
        <v>7</v>
      </c>
      <c r="K2" s="29" t="s">
        <v>70</v>
      </c>
      <c r="L2" s="29" t="s">
        <v>60</v>
      </c>
      <c r="M2" s="29" t="s">
        <v>10</v>
      </c>
      <c r="N2" s="29" t="s">
        <v>61</v>
      </c>
      <c r="O2" s="29" t="s">
        <v>62</v>
      </c>
      <c r="P2" s="29" t="s">
        <v>63</v>
      </c>
      <c r="Q2" s="29" t="s">
        <v>64</v>
      </c>
      <c r="R2" s="29" t="s">
        <v>65</v>
      </c>
      <c r="S2" s="29" t="s">
        <v>66</v>
      </c>
      <c r="T2" s="29" t="s">
        <v>67</v>
      </c>
      <c r="U2" s="29" t="s">
        <v>68</v>
      </c>
      <c r="V2" s="29" t="s">
        <v>69</v>
      </c>
    </row>
    <row r="3" spans="3:29" x14ac:dyDescent="0.25">
      <c r="C3" s="16">
        <v>1</v>
      </c>
      <c r="D3" s="18">
        <v>42357.15</v>
      </c>
      <c r="E3" s="16">
        <v>100</v>
      </c>
      <c r="F3" s="16">
        <v>0</v>
      </c>
      <c r="G3" s="16">
        <v>0</v>
      </c>
      <c r="H3" s="16">
        <v>0</v>
      </c>
      <c r="I3" s="16">
        <v>11.11</v>
      </c>
      <c r="J3" s="16">
        <v>0.26</v>
      </c>
      <c r="K3" s="20">
        <v>5444.48</v>
      </c>
      <c r="L3" s="16">
        <v>0.21</v>
      </c>
      <c r="M3" s="16">
        <v>0.04</v>
      </c>
      <c r="N3" s="20">
        <v>33817.800000000003</v>
      </c>
      <c r="O3" s="16">
        <v>3.78</v>
      </c>
      <c r="P3" s="16">
        <v>0.11</v>
      </c>
      <c r="Q3" s="20">
        <v>23913.13</v>
      </c>
      <c r="R3" s="16">
        <v>6.46</v>
      </c>
      <c r="S3" s="16">
        <v>0.27</v>
      </c>
      <c r="T3" s="20">
        <v>2289.4899999999998</v>
      </c>
      <c r="U3" s="16">
        <v>0.66</v>
      </c>
      <c r="V3" s="16">
        <v>0.28999999999999998</v>
      </c>
    </row>
    <row r="4" spans="3:29" x14ac:dyDescent="0.25">
      <c r="C4" s="16">
        <v>2</v>
      </c>
      <c r="D4" s="18">
        <v>42357.15</v>
      </c>
      <c r="E4" s="16">
        <v>100</v>
      </c>
      <c r="F4" s="16">
        <v>0</v>
      </c>
      <c r="G4" s="16">
        <v>0</v>
      </c>
      <c r="H4" s="16">
        <v>0</v>
      </c>
      <c r="I4" s="16">
        <v>11.11</v>
      </c>
      <c r="J4" s="16">
        <v>0.26</v>
      </c>
      <c r="K4" s="20">
        <v>5450.87</v>
      </c>
      <c r="L4" s="16">
        <v>0.21</v>
      </c>
      <c r="M4" s="16">
        <v>0.04</v>
      </c>
      <c r="N4" s="20">
        <v>33805.22</v>
      </c>
      <c r="O4" s="16">
        <v>3.78</v>
      </c>
      <c r="P4" s="16">
        <v>0.11</v>
      </c>
      <c r="Q4" s="20">
        <v>23903.16</v>
      </c>
      <c r="R4" s="16">
        <v>6.46</v>
      </c>
      <c r="S4" s="16">
        <v>0.27</v>
      </c>
      <c r="T4" s="20">
        <v>2273.0700000000002</v>
      </c>
      <c r="U4" s="16">
        <v>0.66</v>
      </c>
      <c r="V4" s="16">
        <v>0.28999999999999998</v>
      </c>
    </row>
    <row r="5" spans="3:29" x14ac:dyDescent="0.25">
      <c r="C5" s="16">
        <v>3</v>
      </c>
      <c r="D5" s="18">
        <v>45382.66</v>
      </c>
      <c r="E5" s="16">
        <v>100</v>
      </c>
      <c r="F5" s="16">
        <v>0</v>
      </c>
      <c r="G5" s="16">
        <v>0</v>
      </c>
      <c r="H5" s="16">
        <v>0</v>
      </c>
      <c r="I5" s="16">
        <v>11.23</v>
      </c>
      <c r="J5" s="16">
        <v>0.25</v>
      </c>
      <c r="K5" s="20">
        <v>5499.88</v>
      </c>
      <c r="L5" s="16">
        <v>0.21</v>
      </c>
      <c r="M5" s="16">
        <v>0.04</v>
      </c>
      <c r="N5" s="20">
        <v>36313.26</v>
      </c>
      <c r="O5" s="16">
        <v>3.78</v>
      </c>
      <c r="P5" s="16">
        <v>0.1</v>
      </c>
      <c r="Q5" s="20">
        <v>25758.5</v>
      </c>
      <c r="R5" s="16">
        <v>6.46</v>
      </c>
      <c r="S5" s="16">
        <v>0.25</v>
      </c>
      <c r="T5" s="20">
        <v>2651.15</v>
      </c>
      <c r="U5" s="16">
        <v>0.78</v>
      </c>
      <c r="V5" s="16">
        <v>0.28999999999999998</v>
      </c>
    </row>
    <row r="6" spans="3:29" x14ac:dyDescent="0.25">
      <c r="C6" s="16">
        <v>4</v>
      </c>
      <c r="D6" s="18">
        <v>45382.66</v>
      </c>
      <c r="E6" s="16">
        <v>100</v>
      </c>
      <c r="F6" s="16">
        <v>0</v>
      </c>
      <c r="G6" s="16">
        <v>0</v>
      </c>
      <c r="H6" s="16">
        <v>0</v>
      </c>
      <c r="I6" s="16">
        <v>11.23</v>
      </c>
      <c r="J6" s="16">
        <v>0.25</v>
      </c>
      <c r="K6" s="20">
        <v>5518.23</v>
      </c>
      <c r="L6" s="16">
        <v>0.21</v>
      </c>
      <c r="M6" s="16">
        <v>0.04</v>
      </c>
      <c r="N6" s="20">
        <v>36296.769999999997</v>
      </c>
      <c r="O6" s="16">
        <v>3.78</v>
      </c>
      <c r="P6" s="16">
        <v>0.1</v>
      </c>
      <c r="Q6" s="20">
        <v>25737.13</v>
      </c>
      <c r="R6" s="16">
        <v>6.46</v>
      </c>
      <c r="S6" s="16">
        <v>0.25</v>
      </c>
      <c r="T6" s="20">
        <v>2640.84</v>
      </c>
      <c r="U6" s="16">
        <v>0.78</v>
      </c>
      <c r="V6" s="16">
        <v>0.3</v>
      </c>
    </row>
    <row r="7" spans="3:29" x14ac:dyDescent="0.25">
      <c r="C7" s="16">
        <v>5</v>
      </c>
      <c r="D7" s="18">
        <v>49618.38</v>
      </c>
      <c r="E7" s="16">
        <v>100</v>
      </c>
      <c r="F7" s="16">
        <v>0</v>
      </c>
      <c r="G7" s="16">
        <v>0</v>
      </c>
      <c r="H7" s="16">
        <v>0</v>
      </c>
      <c r="I7" s="16">
        <v>11.45</v>
      </c>
      <c r="J7" s="16">
        <v>0.23</v>
      </c>
      <c r="K7" s="20">
        <v>5520.68</v>
      </c>
      <c r="L7" s="16">
        <v>0.21</v>
      </c>
      <c r="M7" s="16">
        <v>0.04</v>
      </c>
      <c r="N7" s="20">
        <v>39629.74</v>
      </c>
      <c r="O7" s="16">
        <v>3.79</v>
      </c>
      <c r="P7" s="16">
        <v>0.1</v>
      </c>
      <c r="Q7" s="20">
        <v>28244.15</v>
      </c>
      <c r="R7" s="16">
        <v>6.46</v>
      </c>
      <c r="S7" s="16">
        <v>0.23</v>
      </c>
      <c r="T7" s="20">
        <v>3399.13</v>
      </c>
      <c r="U7" s="16">
        <v>0.99</v>
      </c>
      <c r="V7" s="16">
        <v>0.28999999999999998</v>
      </c>
    </row>
    <row r="8" spans="3:29" x14ac:dyDescent="0.25">
      <c r="C8" s="16">
        <v>6</v>
      </c>
      <c r="D8" s="18">
        <v>49618.38</v>
      </c>
      <c r="E8" s="16">
        <v>100</v>
      </c>
      <c r="F8" s="16">
        <v>0</v>
      </c>
      <c r="G8" s="16">
        <v>0</v>
      </c>
      <c r="H8" s="16">
        <v>0</v>
      </c>
      <c r="I8" s="16">
        <v>11.45</v>
      </c>
      <c r="J8" s="16">
        <v>0.23</v>
      </c>
      <c r="K8" s="20">
        <v>5519.97</v>
      </c>
      <c r="L8" s="16">
        <v>0.21</v>
      </c>
      <c r="M8" s="16">
        <v>0.04</v>
      </c>
      <c r="N8" s="20">
        <v>39627.879999999997</v>
      </c>
      <c r="O8" s="16">
        <v>3.79</v>
      </c>
      <c r="P8" s="16">
        <v>0.1</v>
      </c>
      <c r="Q8" s="20">
        <v>28246.23</v>
      </c>
      <c r="R8" s="16">
        <v>6.46</v>
      </c>
      <c r="S8" s="16">
        <v>0.23</v>
      </c>
      <c r="T8" s="20">
        <v>3398.16</v>
      </c>
      <c r="U8" s="16">
        <v>0.99</v>
      </c>
      <c r="V8" s="16">
        <v>0.28999999999999998</v>
      </c>
    </row>
    <row r="9" spans="3:29" x14ac:dyDescent="0.25">
      <c r="C9" s="16">
        <v>7</v>
      </c>
      <c r="D9" s="18">
        <v>49618.38</v>
      </c>
      <c r="E9" s="16">
        <v>100</v>
      </c>
      <c r="F9" s="16">
        <v>0</v>
      </c>
      <c r="G9" s="16">
        <v>0</v>
      </c>
      <c r="H9" s="16">
        <v>0</v>
      </c>
      <c r="I9" s="16">
        <v>11.45</v>
      </c>
      <c r="J9" s="16">
        <v>0.23</v>
      </c>
      <c r="K9" s="20">
        <v>5510.66</v>
      </c>
      <c r="L9" s="16">
        <v>0.21</v>
      </c>
      <c r="M9" s="16">
        <v>0.04</v>
      </c>
      <c r="N9" s="20">
        <v>39631.660000000003</v>
      </c>
      <c r="O9" s="16">
        <v>3.79</v>
      </c>
      <c r="P9" s="16">
        <v>0.1</v>
      </c>
      <c r="Q9" s="20">
        <v>28225.81</v>
      </c>
      <c r="R9" s="16">
        <v>6.46</v>
      </c>
      <c r="S9" s="16">
        <v>0.23</v>
      </c>
      <c r="T9" s="20">
        <v>3391.6</v>
      </c>
      <c r="U9" s="16">
        <v>0.99</v>
      </c>
      <c r="V9" s="16">
        <v>0.28999999999999998</v>
      </c>
    </row>
    <row r="10" spans="3:29" x14ac:dyDescent="0.25">
      <c r="C10" s="16">
        <v>8</v>
      </c>
      <c r="D10" s="18">
        <v>54459.19</v>
      </c>
      <c r="E10" s="16">
        <v>100</v>
      </c>
      <c r="F10" s="16">
        <v>0</v>
      </c>
      <c r="G10" s="16">
        <v>0</v>
      </c>
      <c r="H10" s="16">
        <v>3</v>
      </c>
      <c r="I10" s="16">
        <v>11.78</v>
      </c>
      <c r="J10" s="16">
        <v>0.22</v>
      </c>
      <c r="K10" s="20">
        <v>5520.15</v>
      </c>
      <c r="L10" s="16">
        <v>0.21</v>
      </c>
      <c r="M10" s="16">
        <v>0.04</v>
      </c>
      <c r="N10" s="20">
        <v>43081.38</v>
      </c>
      <c r="O10" s="16">
        <v>3.82</v>
      </c>
      <c r="P10" s="16">
        <v>0.09</v>
      </c>
      <c r="Q10" s="20">
        <v>30715.65</v>
      </c>
      <c r="R10" s="16">
        <v>6.46</v>
      </c>
      <c r="S10" s="16">
        <v>0.21</v>
      </c>
      <c r="T10" s="20">
        <v>4530.24</v>
      </c>
      <c r="U10" s="16">
        <v>1.29</v>
      </c>
      <c r="V10" s="16">
        <v>0.28000000000000003</v>
      </c>
    </row>
    <row r="11" spans="3:29" x14ac:dyDescent="0.25">
      <c r="C11" s="16">
        <v>9</v>
      </c>
      <c r="D11" s="18">
        <v>54459.19</v>
      </c>
      <c r="E11" s="16">
        <v>100</v>
      </c>
      <c r="F11" s="16">
        <v>0</v>
      </c>
      <c r="G11" s="16">
        <v>0</v>
      </c>
      <c r="H11" s="16">
        <v>3</v>
      </c>
      <c r="I11" s="16">
        <v>11.78</v>
      </c>
      <c r="J11" s="16">
        <v>0.22</v>
      </c>
      <c r="K11" s="20">
        <v>5524.81</v>
      </c>
      <c r="L11" s="16">
        <v>0.21</v>
      </c>
      <c r="M11" s="16">
        <v>0.04</v>
      </c>
      <c r="N11" s="20">
        <v>43097.46</v>
      </c>
      <c r="O11" s="16">
        <v>3.82</v>
      </c>
      <c r="P11" s="16">
        <v>0.09</v>
      </c>
      <c r="Q11" s="20">
        <v>30711.439999999999</v>
      </c>
      <c r="R11" s="16">
        <v>6.46</v>
      </c>
      <c r="S11" s="16">
        <v>0.21</v>
      </c>
      <c r="T11" s="20">
        <v>4562.57</v>
      </c>
      <c r="U11" s="16">
        <v>1.29</v>
      </c>
      <c r="V11" s="16">
        <v>0.28000000000000003</v>
      </c>
    </row>
    <row r="12" spans="3:29" x14ac:dyDescent="0.25">
      <c r="C12" s="16">
        <v>10</v>
      </c>
      <c r="D12" s="18">
        <v>54459.19</v>
      </c>
      <c r="E12" s="16">
        <v>100</v>
      </c>
      <c r="F12" s="16">
        <v>0</v>
      </c>
      <c r="G12" s="16">
        <v>0</v>
      </c>
      <c r="H12" s="16">
        <v>3</v>
      </c>
      <c r="I12" s="16">
        <v>11.78</v>
      </c>
      <c r="J12" s="16">
        <v>0.22</v>
      </c>
      <c r="K12" s="20">
        <v>5527.16</v>
      </c>
      <c r="L12" s="16">
        <v>0.21</v>
      </c>
      <c r="M12" s="16">
        <v>0.04</v>
      </c>
      <c r="N12" s="20">
        <v>43105.47</v>
      </c>
      <c r="O12" s="16">
        <v>3.82</v>
      </c>
      <c r="P12" s="16">
        <v>0.09</v>
      </c>
      <c r="Q12" s="20">
        <v>30712.27</v>
      </c>
      <c r="R12" s="16">
        <v>6.46</v>
      </c>
      <c r="S12" s="16">
        <v>0.21</v>
      </c>
      <c r="T12" s="20">
        <v>4537.49</v>
      </c>
      <c r="U12" s="16">
        <v>1.29</v>
      </c>
      <c r="V12" s="16">
        <v>0.28000000000000003</v>
      </c>
    </row>
    <row r="13" spans="3:29" x14ac:dyDescent="0.25">
      <c r="C13" s="16">
        <v>11</v>
      </c>
      <c r="D13" s="18">
        <v>57484.7</v>
      </c>
      <c r="E13" s="16">
        <v>100</v>
      </c>
      <c r="F13" s="16">
        <v>0</v>
      </c>
      <c r="G13" s="16">
        <v>0</v>
      </c>
      <c r="H13" s="16">
        <v>4</v>
      </c>
      <c r="I13" s="16">
        <v>12.05</v>
      </c>
      <c r="J13" s="16">
        <v>0.21</v>
      </c>
      <c r="K13" s="20">
        <v>5596.43</v>
      </c>
      <c r="L13" s="16">
        <v>0.21</v>
      </c>
      <c r="M13" s="16">
        <v>0.04</v>
      </c>
      <c r="N13" s="20">
        <v>44979.98</v>
      </c>
      <c r="O13" s="16">
        <v>3.83</v>
      </c>
      <c r="P13" s="16">
        <v>0.09</v>
      </c>
      <c r="Q13" s="20">
        <v>32117.75</v>
      </c>
      <c r="R13" s="16">
        <v>6.46</v>
      </c>
      <c r="S13" s="16">
        <v>0.2</v>
      </c>
      <c r="T13" s="20">
        <v>5405.29</v>
      </c>
      <c r="U13" s="16">
        <v>1.55</v>
      </c>
      <c r="V13" s="16">
        <v>0.28999999999999998</v>
      </c>
    </row>
    <row r="14" spans="3:29" x14ac:dyDescent="0.25">
      <c r="C14" s="16">
        <v>12</v>
      </c>
      <c r="D14" s="18">
        <v>57484.7</v>
      </c>
      <c r="E14" s="16">
        <v>100</v>
      </c>
      <c r="F14" s="16">
        <v>0</v>
      </c>
      <c r="G14" s="16">
        <v>0</v>
      </c>
      <c r="H14" s="16">
        <v>3</v>
      </c>
      <c r="I14" s="16">
        <v>12.05</v>
      </c>
      <c r="J14" s="16">
        <v>0.21</v>
      </c>
      <c r="K14" s="20">
        <v>5593.52</v>
      </c>
      <c r="L14" s="16">
        <v>0.21</v>
      </c>
      <c r="M14" s="16">
        <v>0.04</v>
      </c>
      <c r="N14" s="20">
        <v>45010.47</v>
      </c>
      <c r="O14" s="16">
        <v>3.84</v>
      </c>
      <c r="P14" s="16">
        <v>0.09</v>
      </c>
      <c r="Q14" s="20">
        <v>32129.77</v>
      </c>
      <c r="R14" s="16">
        <v>6.46</v>
      </c>
      <c r="S14" s="16">
        <v>0.2</v>
      </c>
      <c r="T14" s="20">
        <v>5410.16</v>
      </c>
      <c r="U14" s="16">
        <v>1.54</v>
      </c>
      <c r="V14" s="16">
        <v>0.28000000000000003</v>
      </c>
    </row>
    <row r="16" spans="3:29" ht="89.25" x14ac:dyDescent="0.25">
      <c r="AA16" s="29" t="s">
        <v>32</v>
      </c>
      <c r="AB16" s="29" t="s">
        <v>73</v>
      </c>
      <c r="AC16" s="29" t="s">
        <v>72</v>
      </c>
    </row>
    <row r="17" spans="4:29" x14ac:dyDescent="0.25">
      <c r="D17" t="s">
        <v>20</v>
      </c>
      <c r="F17">
        <v>5</v>
      </c>
      <c r="G17" t="s">
        <v>21</v>
      </c>
      <c r="AA17" s="16">
        <v>1</v>
      </c>
      <c r="AB17" s="30">
        <f t="shared" ref="AB17:AB27" si="0">D3*100/D$14</f>
        <v>73.684215104192944</v>
      </c>
      <c r="AC17" s="30">
        <f t="shared" ref="AC17:AC27" si="1">I3*100/I$14</f>
        <v>92.199170124481327</v>
      </c>
    </row>
    <row r="18" spans="4:29" x14ac:dyDescent="0.25">
      <c r="D18" t="s">
        <v>24</v>
      </c>
      <c r="F18">
        <v>55</v>
      </c>
      <c r="G18" t="s">
        <v>21</v>
      </c>
      <c r="H18" t="s">
        <v>25</v>
      </c>
      <c r="AA18" s="16">
        <v>2</v>
      </c>
      <c r="AB18" s="30">
        <f t="shared" si="0"/>
        <v>73.684215104192944</v>
      </c>
      <c r="AC18" s="30">
        <f t="shared" si="1"/>
        <v>92.199170124481327</v>
      </c>
    </row>
    <row r="19" spans="4:29" x14ac:dyDescent="0.25">
      <c r="D19" t="s">
        <v>29</v>
      </c>
      <c r="F19" s="1">
        <v>95</v>
      </c>
      <c r="G19" t="s">
        <v>30</v>
      </c>
      <c r="H19" t="s">
        <v>25</v>
      </c>
      <c r="AA19" s="16">
        <v>3</v>
      </c>
      <c r="AB19" s="30">
        <f t="shared" si="0"/>
        <v>78.947372083354352</v>
      </c>
      <c r="AC19" s="30">
        <f t="shared" si="1"/>
        <v>93.195020746887963</v>
      </c>
    </row>
    <row r="20" spans="4:29" x14ac:dyDescent="0.25">
      <c r="D20" t="s">
        <v>22</v>
      </c>
      <c r="F20" s="1">
        <v>6</v>
      </c>
      <c r="G20" t="s">
        <v>23</v>
      </c>
      <c r="AA20" s="16">
        <v>4</v>
      </c>
      <c r="AB20" s="30">
        <f t="shared" si="0"/>
        <v>78.947372083354352</v>
      </c>
      <c r="AC20" s="30">
        <f t="shared" si="1"/>
        <v>93.195020746887963</v>
      </c>
    </row>
    <row r="21" spans="4:29" x14ac:dyDescent="0.25">
      <c r="AA21" s="16">
        <v>5</v>
      </c>
      <c r="AB21" s="30">
        <f t="shared" si="0"/>
        <v>86.315802291740241</v>
      </c>
      <c r="AC21" s="30">
        <f t="shared" si="1"/>
        <v>95.020746887966794</v>
      </c>
    </row>
    <row r="22" spans="4:29" x14ac:dyDescent="0.25">
      <c r="AA22" s="16">
        <v>6</v>
      </c>
      <c r="AB22" s="30">
        <f t="shared" si="0"/>
        <v>86.315802291740241</v>
      </c>
      <c r="AC22" s="30">
        <f t="shared" si="1"/>
        <v>95.020746887966794</v>
      </c>
    </row>
    <row r="23" spans="4:29" x14ac:dyDescent="0.25">
      <c r="AA23" s="16">
        <v>7</v>
      </c>
      <c r="AB23" s="30">
        <f t="shared" si="0"/>
        <v>86.315802291740241</v>
      </c>
      <c r="AC23" s="30">
        <f t="shared" si="1"/>
        <v>95.020746887966794</v>
      </c>
    </row>
    <row r="24" spans="4:29" x14ac:dyDescent="0.25">
      <c r="AA24" s="16">
        <v>8</v>
      </c>
      <c r="AB24" s="30">
        <f t="shared" si="0"/>
        <v>94.736843020838592</v>
      </c>
      <c r="AC24" s="30">
        <f t="shared" si="1"/>
        <v>97.759336099585056</v>
      </c>
    </row>
    <row r="25" spans="4:29" x14ac:dyDescent="0.25">
      <c r="AA25" s="16">
        <v>9</v>
      </c>
      <c r="AB25" s="30">
        <f t="shared" si="0"/>
        <v>94.736843020838592</v>
      </c>
      <c r="AC25" s="30">
        <f t="shared" si="1"/>
        <v>97.759336099585056</v>
      </c>
    </row>
    <row r="26" spans="4:29" x14ac:dyDescent="0.25">
      <c r="AA26" s="16">
        <v>10</v>
      </c>
      <c r="AB26" s="30">
        <f t="shared" si="0"/>
        <v>94.736843020838592</v>
      </c>
      <c r="AC26" s="30">
        <f t="shared" si="1"/>
        <v>97.759336099585056</v>
      </c>
    </row>
    <row r="27" spans="4:29" x14ac:dyDescent="0.25">
      <c r="AA27" s="16">
        <v>11</v>
      </c>
      <c r="AB27" s="30">
        <f t="shared" si="0"/>
        <v>100</v>
      </c>
      <c r="AC27" s="30">
        <f t="shared" si="1"/>
        <v>100</v>
      </c>
    </row>
    <row r="28" spans="4:29" x14ac:dyDescent="0.25">
      <c r="AA28" s="16">
        <v>12</v>
      </c>
      <c r="AB28" s="30">
        <f>D14*100/D$14</f>
        <v>100</v>
      </c>
      <c r="AC28" s="30">
        <f>I14*100/I$14</f>
        <v>100</v>
      </c>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H21"/>
  <sheetViews>
    <sheetView topLeftCell="A19" zoomScale="116" zoomScaleNormal="120" workbookViewId="0">
      <selection activeCell="Z26" sqref="Z26"/>
    </sheetView>
  </sheetViews>
  <sheetFormatPr defaultColWidth="8.85546875" defaultRowHeight="15" outlineLevelCol="1" x14ac:dyDescent="0.25"/>
  <cols>
    <col min="2" max="2" width="8.7109375" style="1" customWidth="1"/>
    <col min="3" max="3" width="11.7109375" style="1" customWidth="1"/>
    <col min="4" max="9" width="11.7109375" style="1" hidden="1" customWidth="1" outlineLevel="1"/>
    <col min="10" max="10" width="13.7109375" style="1" customWidth="1" collapsed="1"/>
    <col min="11" max="12" width="13.7109375" style="1" hidden="1" customWidth="1"/>
    <col min="13" max="13" width="13.7109375" style="1" customWidth="1"/>
    <col min="14" max="18" width="13.7109375" style="1" hidden="1" customWidth="1"/>
    <col min="19" max="19" width="13.7109375" style="1" customWidth="1"/>
    <col min="20" max="21" width="13.7109375" style="1" hidden="1" customWidth="1"/>
  </cols>
  <sheetData>
    <row r="2" spans="2:34" s="26" customFormat="1" ht="51" x14ac:dyDescent="0.25">
      <c r="B2" s="21" t="s">
        <v>32</v>
      </c>
      <c r="C2" s="21" t="s">
        <v>59</v>
      </c>
      <c r="D2" s="21" t="s">
        <v>2</v>
      </c>
      <c r="E2" s="21" t="s">
        <v>3</v>
      </c>
      <c r="F2" s="21" t="s">
        <v>4</v>
      </c>
      <c r="G2" s="21" t="s">
        <v>5</v>
      </c>
      <c r="H2" s="21" t="s">
        <v>71</v>
      </c>
      <c r="I2" s="21" t="s">
        <v>7</v>
      </c>
      <c r="J2" s="21" t="s">
        <v>70</v>
      </c>
      <c r="K2" s="21" t="s">
        <v>60</v>
      </c>
      <c r="L2" s="21" t="s">
        <v>10</v>
      </c>
      <c r="M2" s="21" t="s">
        <v>61</v>
      </c>
      <c r="N2" s="21" t="s">
        <v>62</v>
      </c>
      <c r="O2" s="21" t="s">
        <v>63</v>
      </c>
      <c r="P2" s="21" t="s">
        <v>64</v>
      </c>
      <c r="Q2" s="21" t="s">
        <v>65</v>
      </c>
      <c r="R2" s="21" t="s">
        <v>66</v>
      </c>
      <c r="S2" s="21" t="s">
        <v>67</v>
      </c>
      <c r="T2" s="21" t="s">
        <v>68</v>
      </c>
      <c r="U2" s="21" t="s">
        <v>69</v>
      </c>
    </row>
    <row r="3" spans="2:34" x14ac:dyDescent="0.25">
      <c r="B3" s="16">
        <v>1</v>
      </c>
      <c r="C3" s="17">
        <v>42357.15</v>
      </c>
      <c r="D3" s="16">
        <v>100</v>
      </c>
      <c r="E3" s="16">
        <v>1</v>
      </c>
      <c r="F3" s="16">
        <v>0.08</v>
      </c>
      <c r="G3" s="16">
        <v>7</v>
      </c>
      <c r="H3" s="16">
        <v>13.51</v>
      </c>
      <c r="I3" s="16">
        <v>0.32</v>
      </c>
      <c r="J3" s="18">
        <v>5777.26</v>
      </c>
      <c r="K3" s="16">
        <v>0.22</v>
      </c>
      <c r="L3" s="16">
        <v>0.04</v>
      </c>
      <c r="M3" s="18">
        <v>26273.14</v>
      </c>
      <c r="N3" s="16">
        <v>1.81</v>
      </c>
      <c r="O3" s="16">
        <v>7.0000000000000007E-2</v>
      </c>
      <c r="P3" s="18">
        <v>23932.1</v>
      </c>
      <c r="Q3" s="16">
        <v>8.9700000000000006</v>
      </c>
      <c r="R3" s="16">
        <v>0.37</v>
      </c>
      <c r="S3" s="18">
        <v>8675.8700000000008</v>
      </c>
      <c r="T3" s="16">
        <v>2.4300000000000002</v>
      </c>
      <c r="U3" s="16">
        <v>0.28000000000000003</v>
      </c>
    </row>
    <row r="4" spans="2:34" x14ac:dyDescent="0.25">
      <c r="B4" s="16">
        <v>2</v>
      </c>
      <c r="C4" s="17">
        <v>42357.15</v>
      </c>
      <c r="D4" s="16">
        <v>100</v>
      </c>
      <c r="E4" s="16">
        <v>1</v>
      </c>
      <c r="F4" s="16">
        <v>0.08</v>
      </c>
      <c r="G4" s="16">
        <v>10</v>
      </c>
      <c r="H4" s="16">
        <v>13.51</v>
      </c>
      <c r="I4" s="16">
        <v>0.32</v>
      </c>
      <c r="J4" s="18">
        <v>5785.32</v>
      </c>
      <c r="K4" s="16">
        <v>0.22</v>
      </c>
      <c r="L4" s="16">
        <v>0.04</v>
      </c>
      <c r="M4" s="18">
        <v>26315.25</v>
      </c>
      <c r="N4" s="16">
        <v>1.82</v>
      </c>
      <c r="O4" s="16">
        <v>7.0000000000000007E-2</v>
      </c>
      <c r="P4" s="18">
        <v>23952.5</v>
      </c>
      <c r="Q4" s="16">
        <v>8.9700000000000006</v>
      </c>
      <c r="R4" s="16">
        <v>0.37</v>
      </c>
      <c r="S4" s="18">
        <v>8664.67</v>
      </c>
      <c r="T4" s="16">
        <v>2.42</v>
      </c>
      <c r="U4" s="16">
        <v>0.28000000000000003</v>
      </c>
    </row>
    <row r="5" spans="2:34" x14ac:dyDescent="0.25">
      <c r="B5" s="16">
        <v>3</v>
      </c>
      <c r="C5" s="17">
        <v>45382.66</v>
      </c>
      <c r="D5" s="16">
        <v>100</v>
      </c>
      <c r="E5" s="16">
        <v>1</v>
      </c>
      <c r="F5" s="16">
        <v>0.08</v>
      </c>
      <c r="G5" s="16">
        <v>24</v>
      </c>
      <c r="H5" s="16">
        <v>14.2</v>
      </c>
      <c r="I5" s="16">
        <v>0.31</v>
      </c>
      <c r="J5" s="18">
        <v>5820.98</v>
      </c>
      <c r="K5" s="16">
        <v>0.22</v>
      </c>
      <c r="L5" s="16">
        <v>0.04</v>
      </c>
      <c r="M5" s="18">
        <v>27000.39</v>
      </c>
      <c r="N5" s="16">
        <v>1.87</v>
      </c>
      <c r="O5" s="16">
        <v>7.0000000000000007E-2</v>
      </c>
      <c r="P5" s="18">
        <v>24704.91</v>
      </c>
      <c r="Q5" s="16">
        <v>8.9700000000000006</v>
      </c>
      <c r="R5" s="16">
        <v>0.36</v>
      </c>
      <c r="S5" s="18">
        <v>10952.78</v>
      </c>
      <c r="T5" s="16">
        <v>3.06</v>
      </c>
      <c r="U5" s="16">
        <v>0.28000000000000003</v>
      </c>
    </row>
    <row r="6" spans="2:34" x14ac:dyDescent="0.25">
      <c r="B6" s="16">
        <v>4</v>
      </c>
      <c r="C6" s="17">
        <v>45382.66</v>
      </c>
      <c r="D6" s="16">
        <v>100</v>
      </c>
      <c r="E6" s="16">
        <v>1</v>
      </c>
      <c r="F6" s="16">
        <v>0.08</v>
      </c>
      <c r="G6" s="16">
        <v>20</v>
      </c>
      <c r="H6" s="16">
        <v>14.19</v>
      </c>
      <c r="I6" s="16">
        <v>0.31</v>
      </c>
      <c r="J6" s="18">
        <v>5828.96</v>
      </c>
      <c r="K6" s="16">
        <v>0.22</v>
      </c>
      <c r="L6" s="16">
        <v>0.04</v>
      </c>
      <c r="M6" s="18">
        <v>26961.26</v>
      </c>
      <c r="N6" s="16">
        <v>1.86</v>
      </c>
      <c r="O6" s="16">
        <v>7.0000000000000007E-2</v>
      </c>
      <c r="P6" s="18">
        <v>24754.33</v>
      </c>
      <c r="Q6" s="16">
        <v>8.9700000000000006</v>
      </c>
      <c r="R6" s="16">
        <v>0.36</v>
      </c>
      <c r="S6" s="18">
        <v>10965.51</v>
      </c>
      <c r="T6" s="16">
        <v>3.06</v>
      </c>
      <c r="U6" s="16">
        <v>0.28000000000000003</v>
      </c>
    </row>
    <row r="7" spans="2:34" x14ac:dyDescent="0.25">
      <c r="B7" s="16">
        <v>5</v>
      </c>
      <c r="C7" s="17">
        <v>49618.38</v>
      </c>
      <c r="D7" s="16">
        <v>100</v>
      </c>
      <c r="E7" s="16">
        <v>4</v>
      </c>
      <c r="F7" s="16">
        <v>0.33</v>
      </c>
      <c r="G7" s="16">
        <v>39</v>
      </c>
      <c r="H7" s="16">
        <v>15.44</v>
      </c>
      <c r="I7" s="16">
        <v>0.31</v>
      </c>
      <c r="J7" s="18">
        <v>5836.37</v>
      </c>
      <c r="K7" s="16">
        <v>0.22</v>
      </c>
      <c r="L7" s="16">
        <v>0.04</v>
      </c>
      <c r="M7" s="18">
        <v>27674.83</v>
      </c>
      <c r="N7" s="16">
        <v>1.91</v>
      </c>
      <c r="O7" s="16">
        <v>7.0000000000000007E-2</v>
      </c>
      <c r="P7" s="18">
        <v>25265.91</v>
      </c>
      <c r="Q7" s="16">
        <v>8.9700000000000006</v>
      </c>
      <c r="R7" s="16">
        <v>0.36</v>
      </c>
      <c r="S7" s="18">
        <v>14508.01</v>
      </c>
      <c r="T7" s="16">
        <v>4.01</v>
      </c>
      <c r="U7" s="16">
        <v>0.28000000000000003</v>
      </c>
    </row>
    <row r="8" spans="2:34" x14ac:dyDescent="0.25">
      <c r="B8" s="16">
        <v>6</v>
      </c>
      <c r="C8" s="17">
        <v>49618.38</v>
      </c>
      <c r="D8" s="16">
        <v>99.99</v>
      </c>
      <c r="E8" s="16">
        <v>2</v>
      </c>
      <c r="F8" s="16">
        <v>0.17</v>
      </c>
      <c r="G8" s="16">
        <v>42</v>
      </c>
      <c r="H8" s="16">
        <v>15.31</v>
      </c>
      <c r="I8" s="16">
        <v>0.31</v>
      </c>
      <c r="J8" s="18">
        <v>5836.03</v>
      </c>
      <c r="K8" s="16">
        <v>0.22</v>
      </c>
      <c r="L8" s="16">
        <v>0.04</v>
      </c>
      <c r="M8" s="18">
        <v>27669.55</v>
      </c>
      <c r="N8" s="16">
        <v>1.91</v>
      </c>
      <c r="O8" s="16">
        <v>7.0000000000000007E-2</v>
      </c>
      <c r="P8" s="18">
        <v>25247.11</v>
      </c>
      <c r="Q8" s="16">
        <v>8.9700000000000006</v>
      </c>
      <c r="R8" s="16">
        <v>0.36</v>
      </c>
      <c r="S8" s="18">
        <v>14571.72</v>
      </c>
      <c r="T8" s="16">
        <v>4.04</v>
      </c>
      <c r="U8" s="16">
        <v>0.28000000000000003</v>
      </c>
      <c r="AB8" s="1"/>
      <c r="AC8" s="1"/>
      <c r="AD8" s="19"/>
      <c r="AE8" s="1"/>
      <c r="AF8" s="1"/>
    </row>
    <row r="9" spans="2:34" x14ac:dyDescent="0.25">
      <c r="B9" s="16">
        <v>7</v>
      </c>
      <c r="C9" s="17">
        <v>49618.38</v>
      </c>
      <c r="D9" s="16">
        <v>99.99</v>
      </c>
      <c r="E9" s="16">
        <v>6</v>
      </c>
      <c r="F9" s="16">
        <v>0.5</v>
      </c>
      <c r="G9" s="16">
        <v>40</v>
      </c>
      <c r="H9" s="16">
        <v>15.62</v>
      </c>
      <c r="I9" s="16">
        <v>0.31</v>
      </c>
      <c r="J9" s="18">
        <v>5827.86</v>
      </c>
      <c r="K9" s="16">
        <v>0.22</v>
      </c>
      <c r="L9" s="16">
        <v>0.04</v>
      </c>
      <c r="M9" s="18">
        <v>27641.15</v>
      </c>
      <c r="N9" s="16">
        <v>1.91</v>
      </c>
      <c r="O9" s="16">
        <v>7.0000000000000007E-2</v>
      </c>
      <c r="P9" s="18">
        <v>25223.98</v>
      </c>
      <c r="Q9" s="16">
        <v>8.9700000000000006</v>
      </c>
      <c r="R9" s="16">
        <v>0.36</v>
      </c>
      <c r="S9" s="18">
        <v>14526.55</v>
      </c>
      <c r="T9" s="16">
        <v>4.0199999999999996</v>
      </c>
      <c r="U9" s="16">
        <v>0.28000000000000003</v>
      </c>
      <c r="Y9" s="19"/>
      <c r="Z9" s="1"/>
      <c r="AA9" s="1"/>
      <c r="AB9" s="19"/>
      <c r="AC9" s="1"/>
      <c r="AD9" s="1"/>
      <c r="AE9" s="19"/>
      <c r="AF9" s="1"/>
      <c r="AG9" s="1"/>
      <c r="AH9" s="19"/>
    </row>
    <row r="10" spans="2:34" x14ac:dyDescent="0.25">
      <c r="B10" s="16">
        <v>8</v>
      </c>
      <c r="C10" s="17">
        <v>54459.19</v>
      </c>
      <c r="D10" s="16">
        <v>99.93</v>
      </c>
      <c r="E10" s="16">
        <v>11</v>
      </c>
      <c r="F10" s="16">
        <v>0.91</v>
      </c>
      <c r="G10" s="16">
        <v>57</v>
      </c>
      <c r="H10" s="16">
        <v>17.3</v>
      </c>
      <c r="I10" s="16">
        <v>0.32</v>
      </c>
      <c r="J10" s="18">
        <v>5843.33</v>
      </c>
      <c r="K10" s="16">
        <v>0.22</v>
      </c>
      <c r="L10" s="16">
        <v>0.04</v>
      </c>
      <c r="M10" s="18">
        <v>28068.48</v>
      </c>
      <c r="N10" s="16">
        <v>1.92</v>
      </c>
      <c r="O10" s="16">
        <v>7.0000000000000007E-2</v>
      </c>
      <c r="P10" s="18">
        <v>24689.03</v>
      </c>
      <c r="Q10" s="16">
        <v>8.9700000000000006</v>
      </c>
      <c r="R10" s="16">
        <v>0.36</v>
      </c>
      <c r="S10" s="18">
        <v>19115.05</v>
      </c>
      <c r="T10" s="16">
        <v>5.28</v>
      </c>
      <c r="U10" s="16">
        <v>0.28000000000000003</v>
      </c>
    </row>
    <row r="11" spans="2:34" x14ac:dyDescent="0.25">
      <c r="B11" s="16">
        <v>9</v>
      </c>
      <c r="C11" s="17">
        <v>54459.19</v>
      </c>
      <c r="D11" s="16">
        <v>99.89</v>
      </c>
      <c r="E11" s="16">
        <v>13</v>
      </c>
      <c r="F11" s="16">
        <v>1.08</v>
      </c>
      <c r="G11" s="16">
        <v>55</v>
      </c>
      <c r="H11" s="16">
        <v>17.46</v>
      </c>
      <c r="I11" s="16">
        <v>0.32</v>
      </c>
      <c r="J11" s="18">
        <v>5836.73</v>
      </c>
      <c r="K11" s="16">
        <v>0.22</v>
      </c>
      <c r="L11" s="16">
        <v>0.04</v>
      </c>
      <c r="M11" s="18">
        <v>28035.360000000001</v>
      </c>
      <c r="N11" s="16">
        <v>1.93</v>
      </c>
      <c r="O11" s="16">
        <v>7.0000000000000007E-2</v>
      </c>
      <c r="P11" s="18">
        <v>24615.67</v>
      </c>
      <c r="Q11" s="16">
        <v>8.9700000000000006</v>
      </c>
      <c r="R11" s="16">
        <v>0.36</v>
      </c>
      <c r="S11" s="18">
        <v>19105.810000000001</v>
      </c>
      <c r="T11" s="16">
        <v>5.26</v>
      </c>
      <c r="U11" s="16">
        <v>0.28000000000000003</v>
      </c>
    </row>
    <row r="12" spans="2:34" x14ac:dyDescent="0.25">
      <c r="B12" s="16">
        <v>10</v>
      </c>
      <c r="C12" s="17">
        <v>54459.19</v>
      </c>
      <c r="D12" s="16">
        <v>99.92</v>
      </c>
      <c r="E12" s="16">
        <v>9</v>
      </c>
      <c r="F12" s="16">
        <v>0.74</v>
      </c>
      <c r="G12" s="16">
        <v>62</v>
      </c>
      <c r="H12" s="16">
        <v>17.14</v>
      </c>
      <c r="I12" s="16">
        <v>0.31</v>
      </c>
      <c r="J12" s="18">
        <v>5841.13</v>
      </c>
      <c r="K12" s="16">
        <v>0.22</v>
      </c>
      <c r="L12" s="16">
        <v>0.04</v>
      </c>
      <c r="M12" s="18">
        <v>28071.41</v>
      </c>
      <c r="N12" s="16">
        <v>1.94</v>
      </c>
      <c r="O12" s="16">
        <v>7.0000000000000007E-2</v>
      </c>
      <c r="P12" s="18">
        <v>24619.82</v>
      </c>
      <c r="Q12" s="16">
        <v>8.9700000000000006</v>
      </c>
      <c r="R12" s="16">
        <v>0.36</v>
      </c>
      <c r="S12" s="18">
        <v>19108.71</v>
      </c>
      <c r="T12" s="16">
        <v>5.27</v>
      </c>
      <c r="U12" s="16">
        <v>0.28000000000000003</v>
      </c>
    </row>
    <row r="13" spans="2:34" x14ac:dyDescent="0.25">
      <c r="B13" s="16">
        <v>11</v>
      </c>
      <c r="C13" s="17">
        <v>57484.7</v>
      </c>
      <c r="D13" s="16">
        <v>99.61</v>
      </c>
      <c r="E13" s="16">
        <v>36</v>
      </c>
      <c r="F13" s="16">
        <v>2.98</v>
      </c>
      <c r="G13" s="16">
        <v>84</v>
      </c>
      <c r="H13" s="16">
        <v>20.22</v>
      </c>
      <c r="I13" s="16">
        <v>0.35</v>
      </c>
      <c r="J13" s="18">
        <v>5850.33</v>
      </c>
      <c r="K13" s="16">
        <v>0.22</v>
      </c>
      <c r="L13" s="16">
        <v>0.04</v>
      </c>
      <c r="M13" s="18">
        <v>28163.73</v>
      </c>
      <c r="N13" s="16">
        <v>1.94</v>
      </c>
      <c r="O13" s="16">
        <v>7.0000000000000007E-2</v>
      </c>
      <c r="P13" s="18">
        <v>23663.4</v>
      </c>
      <c r="Q13" s="16">
        <v>8.9700000000000006</v>
      </c>
      <c r="R13" s="16">
        <v>0.38</v>
      </c>
      <c r="S13" s="18">
        <v>22138.15</v>
      </c>
      <c r="T13" s="16">
        <v>6.11</v>
      </c>
      <c r="U13" s="16">
        <v>0.28000000000000003</v>
      </c>
    </row>
    <row r="14" spans="2:34" x14ac:dyDescent="0.25">
      <c r="B14" s="16">
        <v>12</v>
      </c>
      <c r="C14" s="17">
        <v>57484.7</v>
      </c>
      <c r="D14" s="16">
        <v>99.54</v>
      </c>
      <c r="E14" s="16">
        <v>43</v>
      </c>
      <c r="F14" s="16">
        <v>3.56</v>
      </c>
      <c r="G14" s="16">
        <v>82</v>
      </c>
      <c r="H14" s="16">
        <v>20.79</v>
      </c>
      <c r="I14" s="16">
        <v>0.36</v>
      </c>
      <c r="J14" s="18">
        <v>5855.78</v>
      </c>
      <c r="K14" s="16">
        <v>0.22</v>
      </c>
      <c r="L14" s="16">
        <v>0.04</v>
      </c>
      <c r="M14" s="18">
        <v>28181.02</v>
      </c>
      <c r="N14" s="16">
        <v>1.94</v>
      </c>
      <c r="O14" s="16">
        <v>7.0000000000000007E-2</v>
      </c>
      <c r="P14" s="18">
        <v>23609.47</v>
      </c>
      <c r="Q14" s="16">
        <v>8.9700000000000006</v>
      </c>
      <c r="R14" s="16">
        <v>0.38</v>
      </c>
      <c r="S14" s="18">
        <v>22109.25</v>
      </c>
      <c r="T14" s="16">
        <v>6.1</v>
      </c>
      <c r="U14" s="16">
        <v>0.28000000000000003</v>
      </c>
    </row>
    <row r="15" spans="2:34" x14ac:dyDescent="0.25">
      <c r="J15" s="27">
        <f>SUM(J3:J14)</f>
        <v>69940.08</v>
      </c>
      <c r="K15" s="28"/>
      <c r="L15" s="28"/>
      <c r="M15" s="27">
        <f>SUM(M3:M14)</f>
        <v>330055.56999999995</v>
      </c>
      <c r="N15" s="28"/>
      <c r="O15" s="28"/>
      <c r="P15" s="27"/>
      <c r="Q15" s="28"/>
      <c r="R15" s="28"/>
      <c r="S15" s="27">
        <f>SUM(S3:S14)</f>
        <v>184442.08</v>
      </c>
    </row>
    <row r="16" spans="2:34" x14ac:dyDescent="0.25">
      <c r="C16" t="s">
        <v>20</v>
      </c>
      <c r="E16">
        <v>5</v>
      </c>
      <c r="F16" t="s">
        <v>21</v>
      </c>
    </row>
    <row r="17" spans="3:26" x14ac:dyDescent="0.25">
      <c r="C17" t="s">
        <v>24</v>
      </c>
      <c r="E17">
        <v>35</v>
      </c>
      <c r="F17" t="s">
        <v>21</v>
      </c>
      <c r="G17" t="s">
        <v>25</v>
      </c>
    </row>
    <row r="18" spans="3:26" x14ac:dyDescent="0.25">
      <c r="C18" t="s">
        <v>29</v>
      </c>
      <c r="E18" s="1">
        <v>130</v>
      </c>
      <c r="F18" t="s">
        <v>30</v>
      </c>
      <c r="G18" t="s">
        <v>25</v>
      </c>
    </row>
    <row r="19" spans="3:26" x14ac:dyDescent="0.25">
      <c r="C19" t="s">
        <v>22</v>
      </c>
      <c r="E19" s="1">
        <v>6</v>
      </c>
      <c r="F19" t="s">
        <v>23</v>
      </c>
    </row>
    <row r="20" spans="3:26" ht="63.75" x14ac:dyDescent="0.25">
      <c r="X20" s="21" t="s">
        <v>70</v>
      </c>
      <c r="Y20" s="21" t="s">
        <v>61</v>
      </c>
      <c r="Z20" s="21" t="s">
        <v>67</v>
      </c>
    </row>
    <row r="21" spans="3:26" x14ac:dyDescent="0.25">
      <c r="X21" s="19">
        <f>J15</f>
        <v>69940.08</v>
      </c>
      <c r="Y21" s="19">
        <f>M15</f>
        <v>330055.56999999995</v>
      </c>
      <c r="Z21" s="19">
        <f>S15</f>
        <v>184442.08</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7B37-9797-C44C-BB34-705965C937A8}">
  <dimension ref="D6:E17"/>
  <sheetViews>
    <sheetView topLeftCell="G16" zoomScale="180" zoomScaleNormal="180" workbookViewId="0">
      <selection activeCell="S19" sqref="S19"/>
    </sheetView>
  </sheetViews>
  <sheetFormatPr defaultColWidth="11.42578125" defaultRowHeight="15" x14ac:dyDescent="0.25"/>
  <sheetData>
    <row r="6" spans="4:5" x14ac:dyDescent="0.25">
      <c r="D6" t="s">
        <v>36</v>
      </c>
      <c r="E6">
        <v>279</v>
      </c>
    </row>
    <row r="7" spans="4:5" x14ac:dyDescent="0.25">
      <c r="D7" t="s">
        <v>37</v>
      </c>
      <c r="E7">
        <v>278.2</v>
      </c>
    </row>
    <row r="8" spans="4:5" x14ac:dyDescent="0.25">
      <c r="D8" t="s">
        <v>38</v>
      </c>
      <c r="E8">
        <v>251.8</v>
      </c>
    </row>
    <row r="9" spans="4:5" x14ac:dyDescent="0.25">
      <c r="D9" t="s">
        <v>39</v>
      </c>
      <c r="E9">
        <v>269.2</v>
      </c>
    </row>
    <row r="10" spans="4:5" x14ac:dyDescent="0.25">
      <c r="D10" t="s">
        <v>40</v>
      </c>
      <c r="E10">
        <v>256.2</v>
      </c>
    </row>
    <row r="11" spans="4:5" x14ac:dyDescent="0.25">
      <c r="D11" t="s">
        <v>41</v>
      </c>
      <c r="E11">
        <v>197.8</v>
      </c>
    </row>
    <row r="12" spans="4:5" x14ac:dyDescent="0.25">
      <c r="D12" t="s">
        <v>42</v>
      </c>
      <c r="E12">
        <v>156.4</v>
      </c>
    </row>
    <row r="13" spans="4:5" x14ac:dyDescent="0.25">
      <c r="D13" t="s">
        <v>43</v>
      </c>
      <c r="E13">
        <v>183.6</v>
      </c>
    </row>
    <row r="14" spans="4:5" x14ac:dyDescent="0.25">
      <c r="D14" t="s">
        <v>44</v>
      </c>
      <c r="E14">
        <v>223.6</v>
      </c>
    </row>
    <row r="15" spans="4:5" x14ac:dyDescent="0.25">
      <c r="D15" t="s">
        <v>45</v>
      </c>
      <c r="E15">
        <v>262.2</v>
      </c>
    </row>
    <row r="16" spans="4:5" x14ac:dyDescent="0.25">
      <c r="D16" t="s">
        <v>46</v>
      </c>
      <c r="E16">
        <v>279</v>
      </c>
    </row>
    <row r="17" spans="4:5" x14ac:dyDescent="0.25">
      <c r="D17" t="s">
        <v>47</v>
      </c>
      <c r="E17">
        <v>307</v>
      </c>
    </row>
  </sheetData>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7355F-DF0A-4614-B73F-48F8530DE774}">
  <dimension ref="C4:I7"/>
  <sheetViews>
    <sheetView tabSelected="1" zoomScale="104" zoomScaleNormal="100" workbookViewId="0">
      <selection activeCell="B4" sqref="B4"/>
    </sheetView>
  </sheetViews>
  <sheetFormatPr defaultRowHeight="15" x14ac:dyDescent="0.25"/>
  <cols>
    <col min="3" max="3" width="6" style="8" customWidth="1"/>
    <col min="4" max="4" width="36.28515625" style="7" customWidth="1"/>
    <col min="5" max="8" width="15.7109375" customWidth="1"/>
    <col min="9" max="9" width="45" style="7" customWidth="1"/>
  </cols>
  <sheetData>
    <row r="4" spans="3:9" s="1" customFormat="1" ht="36" customHeight="1" x14ac:dyDescent="0.25">
      <c r="C4" s="13" t="s">
        <v>23</v>
      </c>
      <c r="D4" s="14" t="s">
        <v>48</v>
      </c>
      <c r="E4" s="13" t="s">
        <v>52</v>
      </c>
      <c r="F4" s="13" t="s">
        <v>49</v>
      </c>
      <c r="G4" s="13" t="s">
        <v>50</v>
      </c>
      <c r="H4" s="13" t="s">
        <v>55</v>
      </c>
      <c r="I4" s="14" t="s">
        <v>51</v>
      </c>
    </row>
    <row r="5" spans="3:9" ht="242.25" customHeight="1" x14ac:dyDescent="0.25">
      <c r="C5" s="11">
        <v>1</v>
      </c>
      <c r="D5" s="10" t="s">
        <v>74</v>
      </c>
      <c r="E5" s="12">
        <v>128</v>
      </c>
      <c r="F5" s="12">
        <v>522</v>
      </c>
      <c r="G5" s="12">
        <v>0.32100000000000001</v>
      </c>
      <c r="H5" s="12">
        <v>194.69</v>
      </c>
      <c r="I5" s="15" t="s">
        <v>56</v>
      </c>
    </row>
    <row r="6" spans="3:9" ht="183" customHeight="1" x14ac:dyDescent="0.25">
      <c r="C6" s="11">
        <v>2</v>
      </c>
      <c r="D6" s="10" t="s">
        <v>54</v>
      </c>
      <c r="E6" s="12">
        <v>0</v>
      </c>
      <c r="F6" s="12">
        <v>52</v>
      </c>
      <c r="G6" s="12">
        <v>0.23300000000000001</v>
      </c>
      <c r="H6" s="12">
        <v>138.47</v>
      </c>
      <c r="I6" s="15" t="s">
        <v>57</v>
      </c>
    </row>
    <row r="7" spans="3:9" ht="213" customHeight="1" x14ac:dyDescent="0.25">
      <c r="C7" s="11">
        <v>3</v>
      </c>
      <c r="D7" s="10" t="s">
        <v>53</v>
      </c>
      <c r="E7" s="12">
        <v>0</v>
      </c>
      <c r="F7" s="12">
        <v>52</v>
      </c>
      <c r="G7" s="12">
        <v>0.20300000000000001</v>
      </c>
      <c r="H7" s="12">
        <v>122.63</v>
      </c>
      <c r="I7" s="15" t="s">
        <v>58</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5" id="{8E34DB7A-E63D-46CF-A1E5-A70FAF4FFB3E}">
            <x14:iconSet iconSet="3Symbols" custom="1">
              <x14:cfvo type="percent">
                <xm:f>0</xm:f>
              </x14:cfvo>
              <x14:cfvo type="percent">
                <xm:f>33</xm:f>
              </x14:cfvo>
              <x14:cfvo type="percent">
                <xm:f>67</xm:f>
              </x14:cfvo>
              <x14:cfIcon iconSet="3Symbols" iconId="2"/>
              <x14:cfIcon iconSet="3Symbols" iconId="1"/>
              <x14:cfIcon iconSet="3Symbols" iconId="0"/>
            </x14:iconSet>
          </x14:cfRule>
          <xm:sqref>E5:E7</xm:sqref>
        </x14:conditionalFormatting>
        <x14:conditionalFormatting xmlns:xm="http://schemas.microsoft.com/office/excel/2006/main">
          <x14:cfRule type="iconSet" priority="4" id="{0B6E5AFB-CBBA-4E58-85ED-8D885E767BAB}">
            <x14:iconSet iconSet="3Symbols" custom="1">
              <x14:cfvo type="percent">
                <xm:f>0</xm:f>
              </x14:cfvo>
              <x14:cfvo type="percent">
                <xm:f>33</xm:f>
              </x14:cfvo>
              <x14:cfvo type="percent">
                <xm:f>67</xm:f>
              </x14:cfvo>
              <x14:cfIcon iconSet="3Symbols" iconId="2"/>
              <x14:cfIcon iconSet="3Symbols" iconId="1"/>
              <x14:cfIcon iconSet="3Symbols" iconId="0"/>
            </x14:iconSet>
          </x14:cfRule>
          <xm:sqref>F5:F7</xm:sqref>
        </x14:conditionalFormatting>
        <x14:conditionalFormatting xmlns:xm="http://schemas.microsoft.com/office/excel/2006/main">
          <x14:cfRule type="iconSet" priority="3" id="{55B01A00-3720-4EBD-AC3A-CAF54C41C4F7}">
            <x14:iconSet custom="1">
              <x14:cfvo type="percent">
                <xm:f>0</xm:f>
              </x14:cfvo>
              <x14:cfvo type="percent">
                <xm:f>10</xm:f>
              </x14:cfvo>
              <x14:cfvo type="percent">
                <xm:f>67</xm:f>
              </x14:cfvo>
              <x14:cfIcon iconSet="3TrafficLights1" iconId="2"/>
              <x14:cfIcon iconSet="3TrafficLights1" iconId="1"/>
              <x14:cfIcon iconSet="3TrafficLights1" iconId="0"/>
            </x14:iconSet>
          </x14:cfRule>
          <xm:sqref>G5:G7</xm:sqref>
        </x14:conditionalFormatting>
        <x14:conditionalFormatting xmlns:xm="http://schemas.microsoft.com/office/excel/2006/main">
          <x14:cfRule type="iconSet" priority="1" id="{68EE67C9-30FB-4B06-94DB-FF8F1A81DE17}">
            <x14:iconSet custom="1">
              <x14:cfvo type="percent">
                <xm:f>0</xm:f>
              </x14:cfvo>
              <x14:cfvo type="percent">
                <xm:f>10</xm:f>
              </x14:cfvo>
              <x14:cfvo type="percent">
                <xm:f>67</xm:f>
              </x14:cfvo>
              <x14:cfIcon iconSet="3TrafficLights1" iconId="2"/>
              <x14:cfIcon iconSet="3TrafficLights1" iconId="1"/>
              <x14:cfIcon iconSet="3TrafficLights1" iconId="0"/>
            </x14:iconSet>
          </x14:cfRule>
          <xm:sqref>H5:H7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2DE8-3C0B-4D47-B45B-07D449CB8097}">
  <dimension ref="D3:AD11"/>
  <sheetViews>
    <sheetView topLeftCell="B1" zoomScale="132" workbookViewId="0">
      <selection activeCell="D3" sqref="D3:AD8"/>
    </sheetView>
  </sheetViews>
  <sheetFormatPr defaultRowHeight="15" x14ac:dyDescent="0.25"/>
  <cols>
    <col min="4" max="4" width="22.5703125" customWidth="1"/>
    <col min="5" max="6" width="3.7109375" customWidth="1"/>
    <col min="7" max="18" width="3.7109375" style="9" customWidth="1"/>
    <col min="19" max="30" width="3.7109375" customWidth="1"/>
    <col min="31" max="33" width="5.7109375" customWidth="1"/>
  </cols>
  <sheetData>
    <row r="3" spans="4:30" x14ac:dyDescent="0.25">
      <c r="D3" s="35"/>
      <c r="E3" s="36"/>
      <c r="F3" s="36"/>
      <c r="G3" s="37"/>
      <c r="H3" s="37"/>
      <c r="I3" s="37"/>
      <c r="J3" s="37"/>
      <c r="K3" s="37"/>
      <c r="L3" s="37"/>
      <c r="M3" s="37"/>
      <c r="N3" s="37"/>
      <c r="O3" s="37"/>
      <c r="P3" s="37"/>
      <c r="Q3" s="37"/>
      <c r="R3" s="37"/>
      <c r="S3" s="37"/>
      <c r="T3" s="37"/>
      <c r="U3" s="37"/>
      <c r="V3" s="37"/>
      <c r="W3" s="37"/>
      <c r="X3" s="37"/>
      <c r="Y3" s="37"/>
      <c r="Z3" s="37"/>
      <c r="AA3" s="37"/>
      <c r="AB3" s="37"/>
      <c r="AC3" s="37"/>
      <c r="AD3" s="37"/>
    </row>
    <row r="4" spans="4:30" ht="29.25" customHeight="1" x14ac:dyDescent="0.25">
      <c r="D4" s="35"/>
      <c r="E4" s="36"/>
      <c r="F4" s="36"/>
      <c r="G4" s="32"/>
      <c r="H4" s="32"/>
      <c r="I4" s="32"/>
      <c r="J4" s="32"/>
      <c r="K4" s="32"/>
      <c r="L4" s="32"/>
      <c r="M4" s="32"/>
      <c r="N4" s="32"/>
      <c r="O4" s="32"/>
      <c r="P4" s="32"/>
      <c r="Q4" s="32"/>
      <c r="R4" s="32"/>
      <c r="S4" s="32"/>
      <c r="T4" s="32"/>
      <c r="U4" s="32"/>
      <c r="V4" s="32"/>
      <c r="W4" s="32"/>
      <c r="X4" s="32"/>
      <c r="Y4" s="32"/>
      <c r="Z4" s="32"/>
      <c r="AA4" s="32"/>
      <c r="AB4" s="32"/>
      <c r="AC4" s="32"/>
      <c r="AD4" s="32"/>
    </row>
    <row r="5" spans="4:30" x14ac:dyDescent="0.25">
      <c r="D5" s="34"/>
      <c r="E5" s="33"/>
      <c r="F5" s="33"/>
      <c r="G5" s="31"/>
      <c r="H5" s="31"/>
      <c r="I5" s="31"/>
      <c r="J5" s="31"/>
      <c r="K5" s="31"/>
      <c r="L5" s="31"/>
      <c r="M5" s="31"/>
      <c r="N5" s="31"/>
      <c r="O5" s="31"/>
      <c r="P5" s="31"/>
      <c r="Q5" s="31"/>
      <c r="R5" s="31"/>
      <c r="S5" s="31"/>
      <c r="T5" s="31"/>
      <c r="U5" s="31"/>
      <c r="V5" s="31"/>
      <c r="W5" s="31"/>
      <c r="X5" s="31"/>
      <c r="Y5" s="31"/>
      <c r="Z5" s="31"/>
      <c r="AA5" s="31"/>
      <c r="AB5" s="31"/>
      <c r="AC5" s="31"/>
      <c r="AD5" s="31"/>
    </row>
    <row r="6" spans="4:30" x14ac:dyDescent="0.25">
      <c r="D6" s="34"/>
      <c r="E6" s="34"/>
      <c r="F6" s="34"/>
    </row>
    <row r="7" spans="4:30" x14ac:dyDescent="0.25">
      <c r="D7" s="34"/>
      <c r="E7" s="7"/>
      <c r="F7" s="7"/>
    </row>
    <row r="8" spans="4:30" x14ac:dyDescent="0.25">
      <c r="D8" s="34"/>
      <c r="E8" s="7"/>
      <c r="F8" s="7"/>
    </row>
    <row r="9" spans="4:30" x14ac:dyDescent="0.25">
      <c r="D9" s="7"/>
      <c r="E9" s="7"/>
      <c r="F9" s="7"/>
    </row>
    <row r="10" spans="4:30" x14ac:dyDescent="0.25">
      <c r="D10" s="7"/>
      <c r="E10" s="7"/>
      <c r="F10" s="7"/>
    </row>
    <row r="11" spans="4:30" x14ac:dyDescent="0.25">
      <c r="D11" s="7"/>
      <c r="E11" s="7"/>
      <c r="F11" s="7"/>
    </row>
  </sheetData>
  <mergeCells count="15">
    <mergeCell ref="D3:D4"/>
    <mergeCell ref="E5:F5"/>
    <mergeCell ref="E3:F4"/>
    <mergeCell ref="S3:T3"/>
    <mergeCell ref="U3:V3"/>
    <mergeCell ref="W3:X3"/>
    <mergeCell ref="Y3:Z3"/>
    <mergeCell ref="AA3:AB3"/>
    <mergeCell ref="AC3:AD3"/>
    <mergeCell ref="G3:H3"/>
    <mergeCell ref="I3:J3"/>
    <mergeCell ref="K3:L3"/>
    <mergeCell ref="M3:N3"/>
    <mergeCell ref="O3:P3"/>
    <mergeCell ref="Q3:R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Sc3</vt:lpstr>
      <vt:lpstr>Sc3Deck</vt:lpstr>
      <vt:lpstr>Sc2</vt:lpstr>
      <vt:lpstr>Sc1</vt:lpstr>
      <vt:lpstr>solar profile</vt:lpstr>
      <vt:lpstr>sc table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MZ Mustafa</cp:lastModifiedBy>
  <cp:lastPrinted>2024-04-28T23:28:41Z</cp:lastPrinted>
  <dcterms:created xsi:type="dcterms:W3CDTF">2024-04-28T22:29:24Z</dcterms:created>
  <dcterms:modified xsi:type="dcterms:W3CDTF">2024-05-04T12:21:41Z</dcterms:modified>
</cp:coreProperties>
</file>