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.sharepoint.com/sites/tm-cee-brucehellingasresearchgroup-Estimatingpedestrianriskatintersections/Shared Documents/Estimating pedestrian risk at intersections/York-Region-App-01/"/>
    </mc:Choice>
  </mc:AlternateContent>
  <xr:revisionPtr revIDLastSave="103" documentId="13_ncr:1_{49285FCF-9B69-4A51-A7E5-D286E205C8B2}" xr6:coauthVersionLast="47" xr6:coauthVersionMax="47" xr10:uidLastSave="{00231C93-8307-5046-8B3A-F770CE86848F}"/>
  <bookViews>
    <workbookView xWindow="0" yWindow="0" windowWidth="12680" windowHeight="16000" activeTab="2" xr2:uid="{E8088B94-9720-4E72-B2D5-BA5E67BBA955}"/>
  </bookViews>
  <sheets>
    <sheet name="InputGeom" sheetId="2" r:id="rId1"/>
    <sheet name="InputVolume" sheetId="3" r:id="rId2"/>
    <sheet name="InputSignalPlan" sheetId="4" r:id="rId3"/>
    <sheet name="Summary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4" l="1"/>
  <c r="B81" i="1" s="1"/>
  <c r="AF14" i="4"/>
  <c r="B85" i="1" s="1"/>
  <c r="AE14" i="4"/>
  <c r="B84" i="1" s="1"/>
  <c r="AD14" i="4"/>
  <c r="B83" i="1" s="1"/>
  <c r="AC14" i="4"/>
  <c r="B82" i="1" s="1"/>
  <c r="AE13" i="4"/>
  <c r="B80" i="1" s="1"/>
  <c r="AC13" i="4"/>
  <c r="B78" i="1" s="1"/>
  <c r="AF15" i="4"/>
  <c r="B69" i="1" s="1"/>
  <c r="AF12" i="4"/>
  <c r="B89" i="1" s="1"/>
  <c r="AF10" i="4"/>
  <c r="B77" i="1" s="1"/>
  <c r="AE15" i="4"/>
  <c r="B68" i="1" s="1"/>
  <c r="AE12" i="4"/>
  <c r="B88" i="1" s="1"/>
  <c r="AE10" i="4"/>
  <c r="B76" i="1" s="1"/>
  <c r="AD15" i="4"/>
  <c r="B67" i="1" s="1"/>
  <c r="AD12" i="4"/>
  <c r="B87" i="1" s="1"/>
  <c r="AD10" i="4"/>
  <c r="AC15" i="4"/>
  <c r="B66" i="1" s="1"/>
  <c r="AC12" i="4"/>
  <c r="B86" i="1" s="1"/>
  <c r="AC10" i="4"/>
  <c r="B74" i="1" s="1"/>
  <c r="W24" i="4"/>
  <c r="Q33" i="4"/>
  <c r="K16" i="4"/>
  <c r="X24" i="4"/>
  <c r="S7" i="4"/>
  <c r="R7" i="4"/>
  <c r="L16" i="4"/>
  <c r="R33" i="4"/>
  <c r="B61" i="1"/>
  <c r="B60" i="1"/>
  <c r="B59" i="1"/>
  <c r="B58" i="1"/>
  <c r="B57" i="1"/>
  <c r="B56" i="1"/>
  <c r="B55" i="1"/>
  <c r="B5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65" i="1"/>
  <c r="B64" i="1"/>
  <c r="B63" i="1"/>
  <c r="B62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Y3" i="4" l="1"/>
  <c r="Y2" i="4"/>
  <c r="B94" i="1" s="1"/>
  <c r="B75" i="1"/>
  <c r="AD13" i="4"/>
  <c r="B79" i="1" s="1"/>
  <c r="AC11" i="4" l="1"/>
  <c r="B70" i="1" s="1"/>
  <c r="AE11" i="4"/>
  <c r="B72" i="1" s="1"/>
  <c r="AF11" i="4"/>
  <c r="B73" i="1" s="1"/>
  <c r="AD11" i="4"/>
  <c r="B71" i="1" s="1"/>
</calcChain>
</file>

<file path=xl/sharedStrings.xml><?xml version="1.0" encoding="utf-8"?>
<sst xmlns="http://schemas.openxmlformats.org/spreadsheetml/2006/main" count="236" uniqueCount="155">
  <si>
    <t>feature</t>
  </si>
  <si>
    <t>value</t>
  </si>
  <si>
    <t>width_a1</t>
  </si>
  <si>
    <t>width_a2</t>
  </si>
  <si>
    <t>width_a3</t>
  </si>
  <si>
    <t>width_a4</t>
  </si>
  <si>
    <t>width_b1</t>
  </si>
  <si>
    <t>width_b2</t>
  </si>
  <si>
    <t>width_b3</t>
  </si>
  <si>
    <t>width_b4</t>
  </si>
  <si>
    <t>width_c1</t>
  </si>
  <si>
    <t>width_c2</t>
  </si>
  <si>
    <t>width_c3</t>
  </si>
  <si>
    <t>width_c4</t>
  </si>
  <si>
    <t>width_d1</t>
  </si>
  <si>
    <t>width_d2</t>
  </si>
  <si>
    <t>width_d3</t>
  </si>
  <si>
    <t>width_d4</t>
  </si>
  <si>
    <t>volume_P1</t>
  </si>
  <si>
    <t>volume_P2</t>
  </si>
  <si>
    <t>volume_P3</t>
  </si>
  <si>
    <t>volume_P4</t>
  </si>
  <si>
    <t>volume_TH1</t>
  </si>
  <si>
    <t>volume_TH2</t>
  </si>
  <si>
    <t>volume_TH3</t>
  </si>
  <si>
    <t>volume_TH4</t>
  </si>
  <si>
    <t>volume_RT1</t>
  </si>
  <si>
    <t>volume_RT2</t>
  </si>
  <si>
    <t>volume_RT3</t>
  </si>
  <si>
    <t>volume_RT4</t>
  </si>
  <si>
    <t>volume_LT1</t>
  </si>
  <si>
    <t>volume_LT2</t>
  </si>
  <si>
    <t>volume_LT3</t>
  </si>
  <si>
    <t>volume_LT4</t>
  </si>
  <si>
    <t>postedSpeedLimit1</t>
  </si>
  <si>
    <t>postedSpeedLimit2</t>
  </si>
  <si>
    <t>postedSpeedLimit3</t>
  </si>
  <si>
    <t>postedSpeedLimit4</t>
  </si>
  <si>
    <t>rightTurnRadius1</t>
  </si>
  <si>
    <t>rightTurnRadius2</t>
  </si>
  <si>
    <t>rightTurnRadius3</t>
  </si>
  <si>
    <t>rightTurnRadius4</t>
  </si>
  <si>
    <t>leftTurnRadius1</t>
  </si>
  <si>
    <t>leftTurnRadius2</t>
  </si>
  <si>
    <t>leftTurnRadius3</t>
  </si>
  <si>
    <t>leftTurnRadius4</t>
  </si>
  <si>
    <t>slipLane1</t>
  </si>
  <si>
    <t>slipLane2</t>
  </si>
  <si>
    <t>slipLane3</t>
  </si>
  <si>
    <t>slipLane4</t>
  </si>
  <si>
    <t>shoulderType1</t>
  </si>
  <si>
    <t>shoulderType2</t>
  </si>
  <si>
    <t>shoulderType3</t>
  </si>
  <si>
    <t>shoulderType4</t>
  </si>
  <si>
    <t>RTOR1</t>
  </si>
  <si>
    <t>RTOR2</t>
  </si>
  <si>
    <t>RTOR3</t>
  </si>
  <si>
    <t>RTOR4</t>
  </si>
  <si>
    <t>leftTurnType1</t>
  </si>
  <si>
    <t>permissive</t>
  </si>
  <si>
    <t>leftTurnType2</t>
  </si>
  <si>
    <t>leftTurnType3</t>
  </si>
  <si>
    <t>protected</t>
  </si>
  <si>
    <t>leftTurnType4</t>
  </si>
  <si>
    <t>permissive-protected</t>
  </si>
  <si>
    <t>laneNumber1</t>
  </si>
  <si>
    <t>laneNumber2</t>
  </si>
  <si>
    <t>laneNumber3</t>
  </si>
  <si>
    <t>laneNumber4</t>
  </si>
  <si>
    <t>leadingPedInterval1</t>
  </si>
  <si>
    <t>leadingPedInterval2</t>
  </si>
  <si>
    <t>leadingPedInterval3</t>
  </si>
  <si>
    <t>leadingPedInterval4</t>
  </si>
  <si>
    <t>effectiveRed1</t>
  </si>
  <si>
    <t>effectiveRed2</t>
  </si>
  <si>
    <t>effectiveRed3</t>
  </si>
  <si>
    <t>effectiveRed4</t>
  </si>
  <si>
    <t>effectiveGreen1</t>
  </si>
  <si>
    <t>effectiveGreen2</t>
  </si>
  <si>
    <t>effectiveGreen3</t>
  </si>
  <si>
    <t>effectiveGreen4</t>
  </si>
  <si>
    <t>walkInterval1</t>
  </si>
  <si>
    <t>walkInterval2</t>
  </si>
  <si>
    <t>walkInterval3</t>
  </si>
  <si>
    <t>walkInterval4</t>
  </si>
  <si>
    <t>flashingDontWalkInterval1</t>
  </si>
  <si>
    <t>flashingDontWalkInterval2</t>
  </si>
  <si>
    <t>flashingDontWalkInterval3</t>
  </si>
  <si>
    <t>flashingDontWalkInterval4</t>
  </si>
  <si>
    <t>effectiveGreenProtected1</t>
  </si>
  <si>
    <t>effectiveGreenProtected2</t>
  </si>
  <si>
    <t>effectiveGreenProtected3</t>
  </si>
  <si>
    <t>effectiveGreenProtected4</t>
  </si>
  <si>
    <t>pedWalkSpeed</t>
  </si>
  <si>
    <t>a_Frped</t>
  </si>
  <si>
    <t>b_Frped</t>
  </si>
  <si>
    <t>baseSaturationFlow</t>
  </si>
  <si>
    <t>cycleTime</t>
  </si>
  <si>
    <t>WA</t>
  </si>
  <si>
    <t>WB</t>
  </si>
  <si>
    <t>Speed</t>
  </si>
  <si>
    <t>Ln T/RT</t>
  </si>
  <si>
    <t>Shoulder</t>
  </si>
  <si>
    <t>WC/D</t>
  </si>
  <si>
    <t>RT</t>
  </si>
  <si>
    <t>LT</t>
  </si>
  <si>
    <t>Ped</t>
  </si>
  <si>
    <t>Should lane configuration code options:</t>
  </si>
  <si>
    <t>0=shared RT/T; 1 = RT only; 2 = Thru only</t>
  </si>
  <si>
    <t>Speed (km/h)</t>
  </si>
  <si>
    <t>R = Curb radius (m)</t>
  </si>
  <si>
    <t>W = Width of crossings (m)</t>
  </si>
  <si>
    <t>RLT</t>
  </si>
  <si>
    <t>RLT = radius for LT movement (m)</t>
  </si>
  <si>
    <t>Slip lane</t>
  </si>
  <si>
    <t>TRUE or FALSE</t>
  </si>
  <si>
    <t>R1</t>
  </si>
  <si>
    <t>R2</t>
  </si>
  <si>
    <t>R4</t>
  </si>
  <si>
    <t>R3</t>
  </si>
  <si>
    <t>Slip lane 3</t>
  </si>
  <si>
    <t>Slip lane 2</t>
  </si>
  <si>
    <t>Slip lane 1</t>
  </si>
  <si>
    <t>Slip lane 4</t>
  </si>
  <si>
    <t>Th</t>
  </si>
  <si>
    <t>3 - NB</t>
  </si>
  <si>
    <t>1 - SB</t>
  </si>
  <si>
    <t>4 - WB</t>
  </si>
  <si>
    <t>2 - EB</t>
  </si>
  <si>
    <t>RTOR</t>
  </si>
  <si>
    <t>LT Type</t>
  </si>
  <si>
    <t>LT Type list</t>
  </si>
  <si>
    <t>Effective green: green + A + AR - 1</t>
  </si>
  <si>
    <t>FDW</t>
  </si>
  <si>
    <t>Amber</t>
  </si>
  <si>
    <t>TH</t>
  </si>
  <si>
    <t>1-SB</t>
  </si>
  <si>
    <t>2-EB</t>
  </si>
  <si>
    <t>3-NB</t>
  </si>
  <si>
    <t>4-WB</t>
  </si>
  <si>
    <t>Summary - Approach</t>
  </si>
  <si>
    <t>Walk</t>
  </si>
  <si>
    <t>effective green</t>
  </si>
  <si>
    <t>effective red</t>
  </si>
  <si>
    <t>effective green protected LT</t>
  </si>
  <si>
    <t>LPI duration</t>
  </si>
  <si>
    <t>Green</t>
  </si>
  <si>
    <t>AR</t>
  </si>
  <si>
    <t>Split</t>
  </si>
  <si>
    <t>Cycle duration check 1</t>
  </si>
  <si>
    <t>Cycle duration check 2</t>
  </si>
  <si>
    <t>walk</t>
  </si>
  <si>
    <t>Walk interval: green - FDW</t>
  </si>
  <si>
    <t>HV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</si>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</sst>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2" fillId="0" borderId="0" xfId="0" applyFont="1" applyFill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Border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47625</xdr:rowOff>
    </xdr:from>
    <xdr:to>
      <xdr:col>7</xdr:col>
      <xdr:colOff>479425</xdr:colOff>
      <xdr:row>23</xdr:row>
      <xdr:rowOff>169545</xdr:rowOff>
    </xdr:to>
    <xdr:grpSp>
      <xdr:nvGrpSpPr>
        <xdr:cNvPr id="171" name="Canvas 228">
          <a:extLst>
            <a:ext uri="{FF2B5EF4-FFF2-40B4-BE49-F238E27FC236}">
              <a16:creationId xmlns:a16="http://schemas.microsoft.com/office/drawing/2014/main" id="{33F309B0-3A54-4DF1-9E79-F93A514E5223}"/>
            </a:ext>
          </a:extLst>
        </xdr:cNvPr>
        <xdr:cNvGrpSpPr/>
      </xdr:nvGrpSpPr>
      <xdr:grpSpPr>
        <a:xfrm>
          <a:off x="409575" y="238125"/>
          <a:ext cx="4781550" cy="4312920"/>
          <a:chOff x="0" y="0"/>
          <a:chExt cx="4470400" cy="3550920"/>
        </a:xfrm>
      </xdr:grpSpPr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32A31C0D-C196-4803-B170-216AA8FC80F5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173" name="Freeform: Shape 172">
            <a:extLst>
              <a:ext uri="{FF2B5EF4-FFF2-40B4-BE49-F238E27FC236}">
                <a16:creationId xmlns:a16="http://schemas.microsoft.com/office/drawing/2014/main" id="{E40D8B4C-A8C2-46A5-A701-017C3AAAA565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A36FAB93-327B-4000-A7CD-B4A9C189C9AC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174">
            <a:extLst>
              <a:ext uri="{FF2B5EF4-FFF2-40B4-BE49-F238E27FC236}">
                <a16:creationId xmlns:a16="http://schemas.microsoft.com/office/drawing/2014/main" id="{755D0491-8D01-4C48-B63F-452F546250F9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1292503D-B3B4-4F15-BCE5-E4F3B0FB0768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9562D663-4832-44B7-93F2-249F45353009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8D6DEB9F-708D-4369-8DDF-314BFE1A2070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Straight Connector 178">
            <a:extLst>
              <a:ext uri="{FF2B5EF4-FFF2-40B4-BE49-F238E27FC236}">
                <a16:creationId xmlns:a16="http://schemas.microsoft.com/office/drawing/2014/main" id="{768A2C81-81F7-426E-9FB6-12D64CE025D8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35E5CB8B-5302-4155-8C1E-9759C5B67DBE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81" name="Group 180">
            <a:extLst>
              <a:ext uri="{FF2B5EF4-FFF2-40B4-BE49-F238E27FC236}">
                <a16:creationId xmlns:a16="http://schemas.microsoft.com/office/drawing/2014/main" id="{36911D7D-6582-4C4E-A6EC-FA4620D17F0F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237" name="Straight Connector 236">
              <a:extLst>
                <a:ext uri="{FF2B5EF4-FFF2-40B4-BE49-F238E27FC236}">
                  <a16:creationId xmlns:a16="http://schemas.microsoft.com/office/drawing/2014/main" id="{A8375F3C-E3D0-489D-8075-F1DC64FBE541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8" name="Straight Connector 237">
              <a:extLst>
                <a:ext uri="{FF2B5EF4-FFF2-40B4-BE49-F238E27FC236}">
                  <a16:creationId xmlns:a16="http://schemas.microsoft.com/office/drawing/2014/main" id="{083A289B-90AB-4128-B1E2-30D848FA8FB3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6CFD829A-2BCD-4943-8387-72974641C5BF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240" name="Straight Connector 239">
                <a:extLst>
                  <a:ext uri="{FF2B5EF4-FFF2-40B4-BE49-F238E27FC236}">
                    <a16:creationId xmlns:a16="http://schemas.microsoft.com/office/drawing/2014/main" id="{F4B52078-53F4-4A38-9755-E6C12E9F4212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1" name="Straight Connector 240">
                <a:extLst>
                  <a:ext uri="{FF2B5EF4-FFF2-40B4-BE49-F238E27FC236}">
                    <a16:creationId xmlns:a16="http://schemas.microsoft.com/office/drawing/2014/main" id="{6CE9B552-D483-4D25-9915-F2E065FBB871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2" name="Arc 241">
                <a:extLst>
                  <a:ext uri="{FF2B5EF4-FFF2-40B4-BE49-F238E27FC236}">
                    <a16:creationId xmlns:a16="http://schemas.microsoft.com/office/drawing/2014/main" id="{3B048946-40B2-498A-A1A6-D266E9971173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243" name="Group 242">
                <a:extLst>
                  <a:ext uri="{FF2B5EF4-FFF2-40B4-BE49-F238E27FC236}">
                    <a16:creationId xmlns:a16="http://schemas.microsoft.com/office/drawing/2014/main" id="{4CE012C2-9D79-4326-8A53-107FB2AED36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252" name="Straight Connector 251">
                  <a:extLst>
                    <a:ext uri="{FF2B5EF4-FFF2-40B4-BE49-F238E27FC236}">
                      <a16:creationId xmlns:a16="http://schemas.microsoft.com/office/drawing/2014/main" id="{977BA68C-6B0F-4327-A840-355D4CFC8114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253" name="Group 252">
                  <a:extLst>
                    <a:ext uri="{FF2B5EF4-FFF2-40B4-BE49-F238E27FC236}">
                      <a16:creationId xmlns:a16="http://schemas.microsoft.com/office/drawing/2014/main" id="{9041C35E-451D-4A05-922C-6779F5C16273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255" name="Arc 254">
                    <a:extLst>
                      <a:ext uri="{FF2B5EF4-FFF2-40B4-BE49-F238E27FC236}">
                        <a16:creationId xmlns:a16="http://schemas.microsoft.com/office/drawing/2014/main" id="{EE83BF0E-767C-4E7A-9ACE-42C1B158EF21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256" name="Arc 255">
                    <a:extLst>
                      <a:ext uri="{FF2B5EF4-FFF2-40B4-BE49-F238E27FC236}">
                        <a16:creationId xmlns:a16="http://schemas.microsoft.com/office/drawing/2014/main" id="{70678275-CB51-4FAD-82C8-A763C165B40B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254" name="Straight Connector 253">
                  <a:extLst>
                    <a:ext uri="{FF2B5EF4-FFF2-40B4-BE49-F238E27FC236}">
                      <a16:creationId xmlns:a16="http://schemas.microsoft.com/office/drawing/2014/main" id="{98E25828-59F9-4665-9BEE-BC6C1A0B11FB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44" name="Straight Connector 243">
                <a:extLst>
                  <a:ext uri="{FF2B5EF4-FFF2-40B4-BE49-F238E27FC236}">
                    <a16:creationId xmlns:a16="http://schemas.microsoft.com/office/drawing/2014/main" id="{E00DCABE-5430-4498-9706-D268C58C3C64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5" name="Straight Connector 244">
                <a:extLst>
                  <a:ext uri="{FF2B5EF4-FFF2-40B4-BE49-F238E27FC236}">
                    <a16:creationId xmlns:a16="http://schemas.microsoft.com/office/drawing/2014/main" id="{B194D28F-009C-4600-B3EB-7B8835FC7DA0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6" name="Straight Connector 245">
                <a:extLst>
                  <a:ext uri="{FF2B5EF4-FFF2-40B4-BE49-F238E27FC236}">
                    <a16:creationId xmlns:a16="http://schemas.microsoft.com/office/drawing/2014/main" id="{5AD3F20A-AE42-4FE8-A329-106F292A2EBC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7" name="Straight Connector 246">
                <a:extLst>
                  <a:ext uri="{FF2B5EF4-FFF2-40B4-BE49-F238E27FC236}">
                    <a16:creationId xmlns:a16="http://schemas.microsoft.com/office/drawing/2014/main" id="{D8E1909B-5FDE-4EF3-A775-C2F44673D568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48" name="Group 247">
                <a:extLst>
                  <a:ext uri="{FF2B5EF4-FFF2-40B4-BE49-F238E27FC236}">
                    <a16:creationId xmlns:a16="http://schemas.microsoft.com/office/drawing/2014/main" id="{680BEBAB-32DA-4F6D-BFAC-8318F71143A6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249" name="Straight Connector 248">
                  <a:extLst>
                    <a:ext uri="{FF2B5EF4-FFF2-40B4-BE49-F238E27FC236}">
                      <a16:creationId xmlns:a16="http://schemas.microsoft.com/office/drawing/2014/main" id="{B52EAED4-0422-4ADF-BE74-6A540DBBFCCA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0" name="Straight Connector 249">
                  <a:extLst>
                    <a:ext uri="{FF2B5EF4-FFF2-40B4-BE49-F238E27FC236}">
                      <a16:creationId xmlns:a16="http://schemas.microsoft.com/office/drawing/2014/main" id="{6F5E520C-086E-4A8A-9AE3-CDF2509D6815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51" name="Arc 250">
                  <a:extLst>
                    <a:ext uri="{FF2B5EF4-FFF2-40B4-BE49-F238E27FC236}">
                      <a16:creationId xmlns:a16="http://schemas.microsoft.com/office/drawing/2014/main" id="{8CF1FE9C-4990-41B9-850D-7175ABF0AFE5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82" name="Group 181">
            <a:extLst>
              <a:ext uri="{FF2B5EF4-FFF2-40B4-BE49-F238E27FC236}">
                <a16:creationId xmlns:a16="http://schemas.microsoft.com/office/drawing/2014/main" id="{DE48BABC-1803-4241-8B53-306DC44A98E7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230" name="Straight Connector 229">
              <a:extLst>
                <a:ext uri="{FF2B5EF4-FFF2-40B4-BE49-F238E27FC236}">
                  <a16:creationId xmlns:a16="http://schemas.microsoft.com/office/drawing/2014/main" id="{C8D1A6AE-6498-42B9-A4E9-2C1729DF7EA0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1" name="Straight Connector 230">
              <a:extLst>
                <a:ext uri="{FF2B5EF4-FFF2-40B4-BE49-F238E27FC236}">
                  <a16:creationId xmlns:a16="http://schemas.microsoft.com/office/drawing/2014/main" id="{B9F29088-F905-4A65-B7C3-FD7FCCFE6081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2" name="Straight Connector 231">
              <a:extLst>
                <a:ext uri="{FF2B5EF4-FFF2-40B4-BE49-F238E27FC236}">
                  <a16:creationId xmlns:a16="http://schemas.microsoft.com/office/drawing/2014/main" id="{F20FB11C-C44F-42D9-9F4F-B8A8F6E8FEA2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3" name="Straight Connector 232">
              <a:extLst>
                <a:ext uri="{FF2B5EF4-FFF2-40B4-BE49-F238E27FC236}">
                  <a16:creationId xmlns:a16="http://schemas.microsoft.com/office/drawing/2014/main" id="{FF6E37AF-DB4F-4D51-B5FF-D5F56F357F72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4" name="Straight Connector 233">
              <a:extLst>
                <a:ext uri="{FF2B5EF4-FFF2-40B4-BE49-F238E27FC236}">
                  <a16:creationId xmlns:a16="http://schemas.microsoft.com/office/drawing/2014/main" id="{7BF0DA30-7325-406A-9D6F-CF84353BFF48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5" name="Straight Connector 234">
              <a:extLst>
                <a:ext uri="{FF2B5EF4-FFF2-40B4-BE49-F238E27FC236}">
                  <a16:creationId xmlns:a16="http://schemas.microsoft.com/office/drawing/2014/main" id="{2621E3F4-6B1A-44C4-8BA8-D19941F397B2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6" name="Straight Connector 235">
              <a:extLst>
                <a:ext uri="{FF2B5EF4-FFF2-40B4-BE49-F238E27FC236}">
                  <a16:creationId xmlns:a16="http://schemas.microsoft.com/office/drawing/2014/main" id="{9B2F96F8-D6F0-4C42-916E-80F17C2A5045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3" name="Text Box 250">
            <a:extLst>
              <a:ext uri="{FF2B5EF4-FFF2-40B4-BE49-F238E27FC236}">
                <a16:creationId xmlns:a16="http://schemas.microsoft.com/office/drawing/2014/main" id="{99B8CB75-2281-4DDA-9EB9-24DC4E98D0D3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4" name="Text Box 250">
            <a:extLst>
              <a:ext uri="{FF2B5EF4-FFF2-40B4-BE49-F238E27FC236}">
                <a16:creationId xmlns:a16="http://schemas.microsoft.com/office/drawing/2014/main" id="{97907F42-C31F-4280-8494-DB1BFCB5CC88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5" name="Arrow: Bent-Up 184">
            <a:extLst>
              <a:ext uri="{FF2B5EF4-FFF2-40B4-BE49-F238E27FC236}">
                <a16:creationId xmlns:a16="http://schemas.microsoft.com/office/drawing/2014/main" id="{E89127BA-46E6-4761-8EE0-B405089B8F2C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86" name="Arrow: Right 185">
            <a:extLst>
              <a:ext uri="{FF2B5EF4-FFF2-40B4-BE49-F238E27FC236}">
                <a16:creationId xmlns:a16="http://schemas.microsoft.com/office/drawing/2014/main" id="{45C76CF2-93B7-45A9-B510-C98CF271EC52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7" name="Group 186">
            <a:extLst>
              <a:ext uri="{FF2B5EF4-FFF2-40B4-BE49-F238E27FC236}">
                <a16:creationId xmlns:a16="http://schemas.microsoft.com/office/drawing/2014/main" id="{04F35C65-6BD2-413B-881F-F08C679B7E42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227" name="Arrow: Bent-Up 226">
              <a:extLst>
                <a:ext uri="{FF2B5EF4-FFF2-40B4-BE49-F238E27FC236}">
                  <a16:creationId xmlns:a16="http://schemas.microsoft.com/office/drawing/2014/main" id="{9484C951-3A3F-4F60-9820-F21106D826FB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228" name="Arrow: Bent-Up 227">
              <a:extLst>
                <a:ext uri="{FF2B5EF4-FFF2-40B4-BE49-F238E27FC236}">
                  <a16:creationId xmlns:a16="http://schemas.microsoft.com/office/drawing/2014/main" id="{A9C5C473-C76D-481B-A228-CC9876F06737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229" name="Arrow: Right 228">
              <a:extLst>
                <a:ext uri="{FF2B5EF4-FFF2-40B4-BE49-F238E27FC236}">
                  <a16:creationId xmlns:a16="http://schemas.microsoft.com/office/drawing/2014/main" id="{500FD97C-1B15-419E-9F94-898832BC2C87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88" name="Arrow: Bent-Up 187">
            <a:extLst>
              <a:ext uri="{FF2B5EF4-FFF2-40B4-BE49-F238E27FC236}">
                <a16:creationId xmlns:a16="http://schemas.microsoft.com/office/drawing/2014/main" id="{117BE161-7328-44E6-9E2D-91C374D0C410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89" name="Arrow: Right 188">
            <a:extLst>
              <a:ext uri="{FF2B5EF4-FFF2-40B4-BE49-F238E27FC236}">
                <a16:creationId xmlns:a16="http://schemas.microsoft.com/office/drawing/2014/main" id="{AFB9AA07-8945-42D1-83E8-2658C703C324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0" name="Text Box 250">
            <a:extLst>
              <a:ext uri="{FF2B5EF4-FFF2-40B4-BE49-F238E27FC236}">
                <a16:creationId xmlns:a16="http://schemas.microsoft.com/office/drawing/2014/main" id="{01709A02-6B7D-4B7A-90EA-FEF59721DEE4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1" name="Text Box 250">
            <a:extLst>
              <a:ext uri="{FF2B5EF4-FFF2-40B4-BE49-F238E27FC236}">
                <a16:creationId xmlns:a16="http://schemas.microsoft.com/office/drawing/2014/main" id="{081DA72D-042F-4011-9143-DEBDAAFE4727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2" name="Text Box 250">
            <a:extLst>
              <a:ext uri="{FF2B5EF4-FFF2-40B4-BE49-F238E27FC236}">
                <a16:creationId xmlns:a16="http://schemas.microsoft.com/office/drawing/2014/main" id="{EE8381AC-9DDF-4329-97C1-EF22CDBECE1F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905639FE-4836-45F6-882C-9CEC301F0E05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94" name="Group 193">
            <a:extLst>
              <a:ext uri="{FF2B5EF4-FFF2-40B4-BE49-F238E27FC236}">
                <a16:creationId xmlns:a16="http://schemas.microsoft.com/office/drawing/2014/main" id="{AC63DFAA-9ADE-4C3A-B2CA-E91587CE6AE6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207" name="Straight Connector 206">
              <a:extLst>
                <a:ext uri="{FF2B5EF4-FFF2-40B4-BE49-F238E27FC236}">
                  <a16:creationId xmlns:a16="http://schemas.microsoft.com/office/drawing/2014/main" id="{F53B0327-3BAB-4C77-A568-B36C72E907D3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8" name="Straight Connector 207">
              <a:extLst>
                <a:ext uri="{FF2B5EF4-FFF2-40B4-BE49-F238E27FC236}">
                  <a16:creationId xmlns:a16="http://schemas.microsoft.com/office/drawing/2014/main" id="{89BF8769-2BC8-4DFB-A333-B09E6ED654D0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C59E8181-CD08-4A01-B57A-90E90F3291E7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210" name="Straight Connector 209">
                <a:extLst>
                  <a:ext uri="{FF2B5EF4-FFF2-40B4-BE49-F238E27FC236}">
                    <a16:creationId xmlns:a16="http://schemas.microsoft.com/office/drawing/2014/main" id="{4E96A2F4-34A8-45B6-86A0-A55DD26D4B92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1" name="Straight Connector 210">
                <a:extLst>
                  <a:ext uri="{FF2B5EF4-FFF2-40B4-BE49-F238E27FC236}">
                    <a16:creationId xmlns:a16="http://schemas.microsoft.com/office/drawing/2014/main" id="{A57C3E28-AA71-4CE6-B3B1-217DABBBE4D4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12" name="Arc 211">
                <a:extLst>
                  <a:ext uri="{FF2B5EF4-FFF2-40B4-BE49-F238E27FC236}">
                    <a16:creationId xmlns:a16="http://schemas.microsoft.com/office/drawing/2014/main" id="{9D2EE8C8-DDA2-4585-9A52-E8F7D5597706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213" name="Group 212">
                <a:extLst>
                  <a:ext uri="{FF2B5EF4-FFF2-40B4-BE49-F238E27FC236}">
                    <a16:creationId xmlns:a16="http://schemas.microsoft.com/office/drawing/2014/main" id="{BAF03A88-E354-4ADE-85B8-359B2E95CEFF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222" name="Straight Connector 221">
                  <a:extLst>
                    <a:ext uri="{FF2B5EF4-FFF2-40B4-BE49-F238E27FC236}">
                      <a16:creationId xmlns:a16="http://schemas.microsoft.com/office/drawing/2014/main" id="{143007A7-CC6B-48A7-A7FF-227F215AD2A6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223" name="Group 222">
                  <a:extLst>
                    <a:ext uri="{FF2B5EF4-FFF2-40B4-BE49-F238E27FC236}">
                      <a16:creationId xmlns:a16="http://schemas.microsoft.com/office/drawing/2014/main" id="{FCA6571A-91A6-4045-8E3D-3C86CD91B04A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225" name="Arc 224">
                    <a:extLst>
                      <a:ext uri="{FF2B5EF4-FFF2-40B4-BE49-F238E27FC236}">
                        <a16:creationId xmlns:a16="http://schemas.microsoft.com/office/drawing/2014/main" id="{DC06AD61-2462-4BBD-89BD-33BD6DE606FC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226" name="Arc 225">
                    <a:extLst>
                      <a:ext uri="{FF2B5EF4-FFF2-40B4-BE49-F238E27FC236}">
                        <a16:creationId xmlns:a16="http://schemas.microsoft.com/office/drawing/2014/main" id="{CFC03B80-CE03-4FB2-BBB3-F0CD79EC22C6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224" name="Straight Connector 223">
                  <a:extLst>
                    <a:ext uri="{FF2B5EF4-FFF2-40B4-BE49-F238E27FC236}">
                      <a16:creationId xmlns:a16="http://schemas.microsoft.com/office/drawing/2014/main" id="{C952F7BA-A2ED-4E11-82F0-D70760E43C53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14" name="Straight Connector 213">
                <a:extLst>
                  <a:ext uri="{FF2B5EF4-FFF2-40B4-BE49-F238E27FC236}">
                    <a16:creationId xmlns:a16="http://schemas.microsoft.com/office/drawing/2014/main" id="{64279C79-869A-4DFD-B7D2-17A3657D12E8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5" name="Straight Connector 214">
                <a:extLst>
                  <a:ext uri="{FF2B5EF4-FFF2-40B4-BE49-F238E27FC236}">
                    <a16:creationId xmlns:a16="http://schemas.microsoft.com/office/drawing/2014/main" id="{EEDDBD03-BAFC-4228-8EAD-8365BB71E4B5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Straight Connector 215">
                <a:extLst>
                  <a:ext uri="{FF2B5EF4-FFF2-40B4-BE49-F238E27FC236}">
                    <a16:creationId xmlns:a16="http://schemas.microsoft.com/office/drawing/2014/main" id="{EDE1A5C3-3812-408D-AFF6-78E8820CD3DE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Straight Connector 216">
                <a:extLst>
                  <a:ext uri="{FF2B5EF4-FFF2-40B4-BE49-F238E27FC236}">
                    <a16:creationId xmlns:a16="http://schemas.microsoft.com/office/drawing/2014/main" id="{FCC1A415-C3EA-40BE-AC99-FD72F0A426DC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18" name="Group 217">
                <a:extLst>
                  <a:ext uri="{FF2B5EF4-FFF2-40B4-BE49-F238E27FC236}">
                    <a16:creationId xmlns:a16="http://schemas.microsoft.com/office/drawing/2014/main" id="{63663CDB-F74D-4D04-BC18-892F152F5587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219" name="Straight Connector 218">
                  <a:extLst>
                    <a:ext uri="{FF2B5EF4-FFF2-40B4-BE49-F238E27FC236}">
                      <a16:creationId xmlns:a16="http://schemas.microsoft.com/office/drawing/2014/main" id="{79D65D02-54F6-489D-97A2-7DAE9EACB614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B85612B9-E50A-4B6A-8AD9-8967C6EB906E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1" name="Arc 220">
                  <a:extLst>
                    <a:ext uri="{FF2B5EF4-FFF2-40B4-BE49-F238E27FC236}">
                      <a16:creationId xmlns:a16="http://schemas.microsoft.com/office/drawing/2014/main" id="{A5A87FAC-A9B8-4238-9E99-01C2CDDDABBF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195" name="Text Box 250">
            <a:extLst>
              <a:ext uri="{FF2B5EF4-FFF2-40B4-BE49-F238E27FC236}">
                <a16:creationId xmlns:a16="http://schemas.microsoft.com/office/drawing/2014/main" id="{38325626-C106-43AB-90DF-864AE27FCDD1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6" name="Arrow: Bent-Up 195">
            <a:extLst>
              <a:ext uri="{FF2B5EF4-FFF2-40B4-BE49-F238E27FC236}">
                <a16:creationId xmlns:a16="http://schemas.microsoft.com/office/drawing/2014/main" id="{736C1B19-149C-4F73-A8E3-A8A34806E1A6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7" name="Arrow: Right 196">
            <a:extLst>
              <a:ext uri="{FF2B5EF4-FFF2-40B4-BE49-F238E27FC236}">
                <a16:creationId xmlns:a16="http://schemas.microsoft.com/office/drawing/2014/main" id="{7598DEC0-3225-402B-86C5-3DB68E7C0B05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98" name="Text Box 250">
            <a:extLst>
              <a:ext uri="{FF2B5EF4-FFF2-40B4-BE49-F238E27FC236}">
                <a16:creationId xmlns:a16="http://schemas.microsoft.com/office/drawing/2014/main" id="{796AE05E-A2B8-4491-947C-7AA9279C407D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9" name="Text Box 250">
            <a:extLst>
              <a:ext uri="{FF2B5EF4-FFF2-40B4-BE49-F238E27FC236}">
                <a16:creationId xmlns:a16="http://schemas.microsoft.com/office/drawing/2014/main" id="{EB21269D-E487-46E9-8DF8-78DBCD6919DA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4CE46764-23C0-4612-B050-DDF5C567B364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25662EB0-831F-4AD2-95BD-1C9E161D9376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AED5B584-BABF-449D-9437-D59B5384815A}"/>
              </a:ext>
            </a:extLst>
          </xdr:cNvPr>
          <xdr:cNvCxnSpPr>
            <a:stCxn id="173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Text Box 250">
            <a:extLst>
              <a:ext uri="{FF2B5EF4-FFF2-40B4-BE49-F238E27FC236}">
                <a16:creationId xmlns:a16="http://schemas.microsoft.com/office/drawing/2014/main" id="{A3681780-91AD-422B-8679-74D87317119E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9DAB50E9-AF94-4CE0-9DB9-4F5EC4540224}"/>
              </a:ext>
            </a:extLst>
          </xdr:cNvPr>
          <xdr:cNvCxnSpPr>
            <a:endCxn id="203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5" name="Text Box 250">
            <a:extLst>
              <a:ext uri="{FF2B5EF4-FFF2-40B4-BE49-F238E27FC236}">
                <a16:creationId xmlns:a16="http://schemas.microsoft.com/office/drawing/2014/main" id="{C8FADEEF-E6A0-4FDB-A34D-CDCF28622E31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06" name="Straight Connector 205">
            <a:extLst>
              <a:ext uri="{FF2B5EF4-FFF2-40B4-BE49-F238E27FC236}">
                <a16:creationId xmlns:a16="http://schemas.microsoft.com/office/drawing/2014/main" id="{DA05B001-C4AF-4A19-AEBB-980710E6CC9B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23</xdr:row>
      <xdr:rowOff>180975</xdr:rowOff>
    </xdr:from>
    <xdr:to>
      <xdr:col>5</xdr:col>
      <xdr:colOff>441325</xdr:colOff>
      <xdr:row>42</xdr:row>
      <xdr:rowOff>189230</xdr:rowOff>
    </xdr:to>
    <xdr:grpSp>
      <xdr:nvGrpSpPr>
        <xdr:cNvPr id="257" name="Canvas 49">
          <a:extLst>
            <a:ext uri="{FF2B5EF4-FFF2-40B4-BE49-F238E27FC236}">
              <a16:creationId xmlns:a16="http://schemas.microsoft.com/office/drawing/2014/main" id="{846F74FF-8200-412B-9537-BF16337225A8}"/>
            </a:ext>
          </a:extLst>
        </xdr:cNvPr>
        <xdr:cNvGrpSpPr/>
      </xdr:nvGrpSpPr>
      <xdr:grpSpPr>
        <a:xfrm>
          <a:off x="682625" y="4562475"/>
          <a:ext cx="3124200" cy="3627755"/>
          <a:chOff x="0" y="0"/>
          <a:chExt cx="2965450" cy="3627755"/>
        </a:xfrm>
      </xdr:grpSpPr>
      <xdr:sp macro="" textlink="">
        <xdr:nvSpPr>
          <xdr:cNvPr id="258" name="Rectangle 257">
            <a:extLst>
              <a:ext uri="{FF2B5EF4-FFF2-40B4-BE49-F238E27FC236}">
                <a16:creationId xmlns:a16="http://schemas.microsoft.com/office/drawing/2014/main" id="{53436445-7132-483E-967A-C23B8E3E98F8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259" name="Freeform: Shape 258">
            <a:extLst>
              <a:ext uri="{FF2B5EF4-FFF2-40B4-BE49-F238E27FC236}">
                <a16:creationId xmlns:a16="http://schemas.microsoft.com/office/drawing/2014/main" id="{0AE6F5B6-0591-49F5-B92F-055F69E36C5E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60" name="Freeform: Shape 259">
            <a:extLst>
              <a:ext uri="{FF2B5EF4-FFF2-40B4-BE49-F238E27FC236}">
                <a16:creationId xmlns:a16="http://schemas.microsoft.com/office/drawing/2014/main" id="{6CE551BB-EEC9-47A0-A8C4-95522C2C42B6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6A387D0C-F0BD-47DC-824B-610B8B459A37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62" name="Group 261">
            <a:extLst>
              <a:ext uri="{FF2B5EF4-FFF2-40B4-BE49-F238E27FC236}">
                <a16:creationId xmlns:a16="http://schemas.microsoft.com/office/drawing/2014/main" id="{031C5DF1-55B2-472C-AF06-DF914ACDC0BC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335" name="Straight Connector 334">
              <a:extLst>
                <a:ext uri="{FF2B5EF4-FFF2-40B4-BE49-F238E27FC236}">
                  <a16:creationId xmlns:a16="http://schemas.microsoft.com/office/drawing/2014/main" id="{882E84B9-55E4-41EE-9D90-E730B29625D6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36" name="Group 335">
              <a:extLst>
                <a:ext uri="{FF2B5EF4-FFF2-40B4-BE49-F238E27FC236}">
                  <a16:creationId xmlns:a16="http://schemas.microsoft.com/office/drawing/2014/main" id="{335C4D4A-5EEA-41CD-BB11-712AD2FF3675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338" name="Arc 337">
                <a:extLst>
                  <a:ext uri="{FF2B5EF4-FFF2-40B4-BE49-F238E27FC236}">
                    <a16:creationId xmlns:a16="http://schemas.microsoft.com/office/drawing/2014/main" id="{5B6A98B5-33FB-4790-A8FA-DABE78389FF7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339" name="Arc 338">
                <a:extLst>
                  <a:ext uri="{FF2B5EF4-FFF2-40B4-BE49-F238E27FC236}">
                    <a16:creationId xmlns:a16="http://schemas.microsoft.com/office/drawing/2014/main" id="{D8ABAAC9-B6B6-4DC5-87FD-2ADAE16AA185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337" name="Straight Connector 336">
              <a:extLst>
                <a:ext uri="{FF2B5EF4-FFF2-40B4-BE49-F238E27FC236}">
                  <a16:creationId xmlns:a16="http://schemas.microsoft.com/office/drawing/2014/main" id="{EEB0BFEB-7E50-43A7-B1D6-739D9F8FF711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63" name="Straight Connector 262">
            <a:extLst>
              <a:ext uri="{FF2B5EF4-FFF2-40B4-BE49-F238E27FC236}">
                <a16:creationId xmlns:a16="http://schemas.microsoft.com/office/drawing/2014/main" id="{9501AAC0-AD21-485D-8D3E-736D0FD27647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771A141E-AA4C-4C49-AAC8-3FFECE3EDF40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6337F718-77D2-48AD-9057-B5C072E970A2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Straight Connector 265">
            <a:extLst>
              <a:ext uri="{FF2B5EF4-FFF2-40B4-BE49-F238E27FC236}">
                <a16:creationId xmlns:a16="http://schemas.microsoft.com/office/drawing/2014/main" id="{AB37F104-383C-4F53-A6E1-1020D8BC84E1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1792AAF0-8CCC-4F6F-B4CE-0BB4C3DAE70B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9A66F5CC-D7D0-4FA8-8D39-2D24F4CA46F3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5C812C00-B712-471A-94A8-3068D6FD0745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67A0C950-6A5E-4B04-A42E-861C83458FE7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Text Box 250">
            <a:extLst>
              <a:ext uri="{FF2B5EF4-FFF2-40B4-BE49-F238E27FC236}">
                <a16:creationId xmlns:a16="http://schemas.microsoft.com/office/drawing/2014/main" id="{A2303B9C-5DD3-4010-A52C-5D4F501DC40E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2" name="Straight Connector 271">
            <a:extLst>
              <a:ext uri="{FF2B5EF4-FFF2-40B4-BE49-F238E27FC236}">
                <a16:creationId xmlns:a16="http://schemas.microsoft.com/office/drawing/2014/main" id="{FB4C2DAA-C538-4E55-B695-965BE909BBB3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" name="Text Box 250">
            <a:extLst>
              <a:ext uri="{FF2B5EF4-FFF2-40B4-BE49-F238E27FC236}">
                <a16:creationId xmlns:a16="http://schemas.microsoft.com/office/drawing/2014/main" id="{E7691937-7778-4D26-B6CF-C36777422966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65876AD0-8A54-469F-9313-270A23C08525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" name="Text Box 250">
            <a:extLst>
              <a:ext uri="{FF2B5EF4-FFF2-40B4-BE49-F238E27FC236}">
                <a16:creationId xmlns:a16="http://schemas.microsoft.com/office/drawing/2014/main" id="{294C8E39-ADD5-4F52-A5B8-35AC07309DF2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76" name="Straight Connector 275">
            <a:extLst>
              <a:ext uri="{FF2B5EF4-FFF2-40B4-BE49-F238E27FC236}">
                <a16:creationId xmlns:a16="http://schemas.microsoft.com/office/drawing/2014/main" id="{4F76C08B-C2EC-44D6-88D6-5E2319D8F88C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7" name="Text Box 250">
            <a:extLst>
              <a:ext uri="{FF2B5EF4-FFF2-40B4-BE49-F238E27FC236}">
                <a16:creationId xmlns:a16="http://schemas.microsoft.com/office/drawing/2014/main" id="{CEC91046-5D91-4306-903B-82ECB9A8AE8B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78" name="Group 277">
            <a:extLst>
              <a:ext uri="{FF2B5EF4-FFF2-40B4-BE49-F238E27FC236}">
                <a16:creationId xmlns:a16="http://schemas.microsoft.com/office/drawing/2014/main" id="{D33CA3EA-33E3-4502-B57B-A67C4EAE44E2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308" name="Group 307">
              <a:extLst>
                <a:ext uri="{FF2B5EF4-FFF2-40B4-BE49-F238E27FC236}">
                  <a16:creationId xmlns:a16="http://schemas.microsoft.com/office/drawing/2014/main" id="{C9FF0D7F-9160-4FED-A00C-C01C2048D6DA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321" name="Group 320">
                <a:extLst>
                  <a:ext uri="{FF2B5EF4-FFF2-40B4-BE49-F238E27FC236}">
                    <a16:creationId xmlns:a16="http://schemas.microsoft.com/office/drawing/2014/main" id="{5D49CC32-6ACE-4D1B-BFFD-92D375F27D80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332" name="Freeform: Shape 331">
                  <a:extLst>
                    <a:ext uri="{FF2B5EF4-FFF2-40B4-BE49-F238E27FC236}">
                      <a16:creationId xmlns:a16="http://schemas.microsoft.com/office/drawing/2014/main" id="{5FF779F2-7F65-4912-B4D7-3EC98DD1434A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33" name="Straight Connector 332">
                  <a:extLst>
                    <a:ext uri="{FF2B5EF4-FFF2-40B4-BE49-F238E27FC236}">
                      <a16:creationId xmlns:a16="http://schemas.microsoft.com/office/drawing/2014/main" id="{DC9C6597-71A2-4D22-9A6D-339073BE497F}"/>
                    </a:ext>
                  </a:extLst>
                </xdr:cNvPr>
                <xdr:cNvCxnSpPr>
                  <a:stCxn id="334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4" name="Freeform: Shape 333">
                  <a:extLst>
                    <a:ext uri="{FF2B5EF4-FFF2-40B4-BE49-F238E27FC236}">
                      <a16:creationId xmlns:a16="http://schemas.microsoft.com/office/drawing/2014/main" id="{D7D91151-3F93-46D7-9360-E1CDDDC8E045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322" name="Group 321">
                <a:extLst>
                  <a:ext uri="{FF2B5EF4-FFF2-40B4-BE49-F238E27FC236}">
                    <a16:creationId xmlns:a16="http://schemas.microsoft.com/office/drawing/2014/main" id="{9947A446-D23C-499C-935C-1F28FD9F67B4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323" name="Freeform: Shape 322">
                  <a:extLst>
                    <a:ext uri="{FF2B5EF4-FFF2-40B4-BE49-F238E27FC236}">
                      <a16:creationId xmlns:a16="http://schemas.microsoft.com/office/drawing/2014/main" id="{862485EA-4D72-4A78-96E4-715AFE67F09A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24" name="Straight Connector 323">
                  <a:extLst>
                    <a:ext uri="{FF2B5EF4-FFF2-40B4-BE49-F238E27FC236}">
                      <a16:creationId xmlns:a16="http://schemas.microsoft.com/office/drawing/2014/main" id="{45D564C9-80FC-41B8-881A-98EDCA546933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25" name="Straight Connector 324">
                  <a:extLst>
                    <a:ext uri="{FF2B5EF4-FFF2-40B4-BE49-F238E27FC236}">
                      <a16:creationId xmlns:a16="http://schemas.microsoft.com/office/drawing/2014/main" id="{8F0A3173-CA9C-40A3-B5CE-41F3F2EBECD4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6" name="Arrow: Bent-Up 325">
                  <a:extLst>
                    <a:ext uri="{FF2B5EF4-FFF2-40B4-BE49-F238E27FC236}">
                      <a16:creationId xmlns:a16="http://schemas.microsoft.com/office/drawing/2014/main" id="{B5C27DB7-AF75-4B18-A934-39DB0E75A1A3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327" name="Straight Arrow Connector 326">
                  <a:extLst>
                    <a:ext uri="{FF2B5EF4-FFF2-40B4-BE49-F238E27FC236}">
                      <a16:creationId xmlns:a16="http://schemas.microsoft.com/office/drawing/2014/main" id="{72DCB03E-A241-44D7-BC70-3016F67FD554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8" name="Text Box 250">
                  <a:extLst>
                    <a:ext uri="{FF2B5EF4-FFF2-40B4-BE49-F238E27FC236}">
                      <a16:creationId xmlns:a16="http://schemas.microsoft.com/office/drawing/2014/main" id="{940D7F60-77A3-468D-900B-BA2FCBDAFF3A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29" name="Straight Connector 328">
                  <a:extLst>
                    <a:ext uri="{FF2B5EF4-FFF2-40B4-BE49-F238E27FC236}">
                      <a16:creationId xmlns:a16="http://schemas.microsoft.com/office/drawing/2014/main" id="{00539C6A-96F0-4F31-9BFC-7AC289CC69AD}"/>
                    </a:ext>
                  </a:extLst>
                </xdr:cNvPr>
                <xdr:cNvCxnSpPr>
                  <a:stCxn id="328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30" name="Text Box 250">
                  <a:extLst>
                    <a:ext uri="{FF2B5EF4-FFF2-40B4-BE49-F238E27FC236}">
                      <a16:creationId xmlns:a16="http://schemas.microsoft.com/office/drawing/2014/main" id="{7063D8FD-503D-4065-B12F-F4993746144E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331" name="Straight Connector 330">
                  <a:extLst>
                    <a:ext uri="{FF2B5EF4-FFF2-40B4-BE49-F238E27FC236}">
                      <a16:creationId xmlns:a16="http://schemas.microsoft.com/office/drawing/2014/main" id="{7D9E3A14-250B-4F73-8E9C-14CD3A8F9FE5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309" name="Text Box 250">
              <a:extLst>
                <a:ext uri="{FF2B5EF4-FFF2-40B4-BE49-F238E27FC236}">
                  <a16:creationId xmlns:a16="http://schemas.microsoft.com/office/drawing/2014/main" id="{F2FEBBBE-5816-4ACA-9AC0-652FA8670388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310" name="Group 309">
              <a:extLst>
                <a:ext uri="{FF2B5EF4-FFF2-40B4-BE49-F238E27FC236}">
                  <a16:creationId xmlns:a16="http://schemas.microsoft.com/office/drawing/2014/main" id="{B66E1BA8-3E25-4057-9328-8D8AD0764594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C43427EE-9471-4DCA-B5E6-134C14565BFB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E1CAF460-6A10-46E7-9EB4-14398DFB6D38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0483E2-CBEB-4AC1-81BF-78994E154C9E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Straight Connector 316">
                <a:extLst>
                  <a:ext uri="{FF2B5EF4-FFF2-40B4-BE49-F238E27FC236}">
                    <a16:creationId xmlns:a16="http://schemas.microsoft.com/office/drawing/2014/main" id="{8F6F74DB-FCAC-4EB8-B350-838B5866B9B9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8" name="Straight Connector 317">
                <a:extLst>
                  <a:ext uri="{FF2B5EF4-FFF2-40B4-BE49-F238E27FC236}">
                    <a16:creationId xmlns:a16="http://schemas.microsoft.com/office/drawing/2014/main" id="{0B212C97-BBF7-4934-86B9-52E6CD77A2F1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9" name="Straight Connector 318">
                <a:extLst>
                  <a:ext uri="{FF2B5EF4-FFF2-40B4-BE49-F238E27FC236}">
                    <a16:creationId xmlns:a16="http://schemas.microsoft.com/office/drawing/2014/main" id="{BB1701A5-986D-48E6-A2CD-D6C407DE1710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0" name="Straight Connector 319">
                <a:extLst>
                  <a:ext uri="{FF2B5EF4-FFF2-40B4-BE49-F238E27FC236}">
                    <a16:creationId xmlns:a16="http://schemas.microsoft.com/office/drawing/2014/main" id="{7095919D-5AD7-468A-839D-51C6A5C28865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11" name="Arrow: Right 310">
              <a:extLst>
                <a:ext uri="{FF2B5EF4-FFF2-40B4-BE49-F238E27FC236}">
                  <a16:creationId xmlns:a16="http://schemas.microsoft.com/office/drawing/2014/main" id="{EE53F53F-3B2C-498A-92AA-3E14858D65EB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312" name="Text Box 250">
              <a:extLst>
                <a:ext uri="{FF2B5EF4-FFF2-40B4-BE49-F238E27FC236}">
                  <a16:creationId xmlns:a16="http://schemas.microsoft.com/office/drawing/2014/main" id="{037AD8EC-17EB-4306-AF14-80D6A55CE1B4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13" name="Straight Connector 312">
              <a:extLst>
                <a:ext uri="{FF2B5EF4-FFF2-40B4-BE49-F238E27FC236}">
                  <a16:creationId xmlns:a16="http://schemas.microsoft.com/office/drawing/2014/main" id="{E0CB6856-4BD2-40C5-B323-44D160AC4B7C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9" name="Freeform: Shape 278">
            <a:extLst>
              <a:ext uri="{FF2B5EF4-FFF2-40B4-BE49-F238E27FC236}">
                <a16:creationId xmlns:a16="http://schemas.microsoft.com/office/drawing/2014/main" id="{0B61B98B-018A-4101-AACE-93E6FBFB3F25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280" name="Group 279">
            <a:extLst>
              <a:ext uri="{FF2B5EF4-FFF2-40B4-BE49-F238E27FC236}">
                <a16:creationId xmlns:a16="http://schemas.microsoft.com/office/drawing/2014/main" id="{4A8C6F25-DFA5-4B55-B47A-CD56CEC099B1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306" name="Straight Connector 305">
              <a:extLst>
                <a:ext uri="{FF2B5EF4-FFF2-40B4-BE49-F238E27FC236}">
                  <a16:creationId xmlns:a16="http://schemas.microsoft.com/office/drawing/2014/main" id="{C295766B-E9C6-40D2-B7F0-9F69695F4808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7" name="Freeform: Shape 306">
              <a:extLst>
                <a:ext uri="{FF2B5EF4-FFF2-40B4-BE49-F238E27FC236}">
                  <a16:creationId xmlns:a16="http://schemas.microsoft.com/office/drawing/2014/main" id="{F4E464FB-D92B-4067-97F2-1F5067B32A33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281" name="Arrow: Bent-Up 280">
            <a:extLst>
              <a:ext uri="{FF2B5EF4-FFF2-40B4-BE49-F238E27FC236}">
                <a16:creationId xmlns:a16="http://schemas.microsoft.com/office/drawing/2014/main" id="{ADE88B14-D8BF-4A15-8ADD-EE0B0488D6BB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9F525227-5A98-4983-AA92-E23664865E33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303" name="Straight Connector 302">
              <a:extLst>
                <a:ext uri="{FF2B5EF4-FFF2-40B4-BE49-F238E27FC236}">
                  <a16:creationId xmlns:a16="http://schemas.microsoft.com/office/drawing/2014/main" id="{79772BBE-1AA8-4C7A-B5D6-1DB9E1E5C115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Connector 303">
              <a:extLst>
                <a:ext uri="{FF2B5EF4-FFF2-40B4-BE49-F238E27FC236}">
                  <a16:creationId xmlns:a16="http://schemas.microsoft.com/office/drawing/2014/main" id="{FA40BEC7-2EF7-47BD-ACB5-5B97193A63F7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5" name="Straight Arrow Connector 304">
              <a:extLst>
                <a:ext uri="{FF2B5EF4-FFF2-40B4-BE49-F238E27FC236}">
                  <a16:creationId xmlns:a16="http://schemas.microsoft.com/office/drawing/2014/main" id="{8D4081A3-8AE4-4EBB-B72C-63EA934EFD3E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83" name="Text Box 250">
            <a:extLst>
              <a:ext uri="{FF2B5EF4-FFF2-40B4-BE49-F238E27FC236}">
                <a16:creationId xmlns:a16="http://schemas.microsoft.com/office/drawing/2014/main" id="{273C08AF-DFBF-421D-843F-74E97CE60977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E9B35DDE-3BA3-4AD9-BF56-8085610D5822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" name="Text Box 250">
            <a:extLst>
              <a:ext uri="{FF2B5EF4-FFF2-40B4-BE49-F238E27FC236}">
                <a16:creationId xmlns:a16="http://schemas.microsoft.com/office/drawing/2014/main" id="{C5EAB779-F8BE-4B2D-8644-7667D1E11C2B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286" name="Group 285">
            <a:extLst>
              <a:ext uri="{FF2B5EF4-FFF2-40B4-BE49-F238E27FC236}">
                <a16:creationId xmlns:a16="http://schemas.microsoft.com/office/drawing/2014/main" id="{E9CB1393-F404-436C-B3F1-0911F75D4F11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295" name="Straight Connector 294">
              <a:extLst>
                <a:ext uri="{FF2B5EF4-FFF2-40B4-BE49-F238E27FC236}">
                  <a16:creationId xmlns:a16="http://schemas.microsoft.com/office/drawing/2014/main" id="{BBE32CEA-6125-431F-8C5B-D203545A34C5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Straight Connector 295">
              <a:extLst>
                <a:ext uri="{FF2B5EF4-FFF2-40B4-BE49-F238E27FC236}">
                  <a16:creationId xmlns:a16="http://schemas.microsoft.com/office/drawing/2014/main" id="{537F63DA-5413-44D0-8ADC-E8FF0BEC8358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Straight Connector 296">
              <a:extLst>
                <a:ext uri="{FF2B5EF4-FFF2-40B4-BE49-F238E27FC236}">
                  <a16:creationId xmlns:a16="http://schemas.microsoft.com/office/drawing/2014/main" id="{D61C3160-FA39-48D4-9D07-380FCFF52D9D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Straight Connector 297">
              <a:extLst>
                <a:ext uri="{FF2B5EF4-FFF2-40B4-BE49-F238E27FC236}">
                  <a16:creationId xmlns:a16="http://schemas.microsoft.com/office/drawing/2014/main" id="{3370227D-B1B0-4C37-9FFC-DC41EBB9D5E1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Straight Connector 298">
              <a:extLst>
                <a:ext uri="{FF2B5EF4-FFF2-40B4-BE49-F238E27FC236}">
                  <a16:creationId xmlns:a16="http://schemas.microsoft.com/office/drawing/2014/main" id="{2BD9207D-78D5-457E-A0B5-D822A740876C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Straight Connector 299">
              <a:extLst>
                <a:ext uri="{FF2B5EF4-FFF2-40B4-BE49-F238E27FC236}">
                  <a16:creationId xmlns:a16="http://schemas.microsoft.com/office/drawing/2014/main" id="{A3A70F04-180B-4A0B-AC06-BF53952CF758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" name="Straight Connector 300">
              <a:extLst>
                <a:ext uri="{FF2B5EF4-FFF2-40B4-BE49-F238E27FC236}">
                  <a16:creationId xmlns:a16="http://schemas.microsoft.com/office/drawing/2014/main" id="{7A9BA70E-A232-4609-B006-7DC5652EC2D6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" name="Straight Connector 301">
              <a:extLst>
                <a:ext uri="{FF2B5EF4-FFF2-40B4-BE49-F238E27FC236}">
                  <a16:creationId xmlns:a16="http://schemas.microsoft.com/office/drawing/2014/main" id="{17F3B6D6-6F89-460A-9173-11F8F046AAC4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87" name="Straight Connector 286">
            <a:extLst>
              <a:ext uri="{FF2B5EF4-FFF2-40B4-BE49-F238E27FC236}">
                <a16:creationId xmlns:a16="http://schemas.microsoft.com/office/drawing/2014/main" id="{1D3DA40F-563E-4AA7-9A2A-E20E73D1AECB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Text Box 250">
            <a:extLst>
              <a:ext uri="{FF2B5EF4-FFF2-40B4-BE49-F238E27FC236}">
                <a16:creationId xmlns:a16="http://schemas.microsoft.com/office/drawing/2014/main" id="{CF041178-D12A-4977-8168-07EEE8425989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89" name="Straight Connector 288">
            <a:extLst>
              <a:ext uri="{FF2B5EF4-FFF2-40B4-BE49-F238E27FC236}">
                <a16:creationId xmlns:a16="http://schemas.microsoft.com/office/drawing/2014/main" id="{FF1F4A77-9368-4215-BBF6-3A550CD59451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" name="Arrow: Bent-Up 289">
            <a:extLst>
              <a:ext uri="{FF2B5EF4-FFF2-40B4-BE49-F238E27FC236}">
                <a16:creationId xmlns:a16="http://schemas.microsoft.com/office/drawing/2014/main" id="{DA77A69D-D1A9-4131-8030-061B1284F824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1" name="Arrow: Right 290">
            <a:extLst>
              <a:ext uri="{FF2B5EF4-FFF2-40B4-BE49-F238E27FC236}">
                <a16:creationId xmlns:a16="http://schemas.microsoft.com/office/drawing/2014/main" id="{5018A470-EE83-4BD9-A4D2-5086AC79AA2A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2" name="Text Box 250">
            <a:extLst>
              <a:ext uri="{FF2B5EF4-FFF2-40B4-BE49-F238E27FC236}">
                <a16:creationId xmlns:a16="http://schemas.microsoft.com/office/drawing/2014/main" id="{01AA5619-B77B-4A26-BAC3-3E4AC78D0CD3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Arrow: Bent-Up 292">
            <a:extLst>
              <a:ext uri="{FF2B5EF4-FFF2-40B4-BE49-F238E27FC236}">
                <a16:creationId xmlns:a16="http://schemas.microsoft.com/office/drawing/2014/main" id="{CB80AA57-5830-4B14-8644-245926F817E4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4" name="Text Box 250">
            <a:extLst>
              <a:ext uri="{FF2B5EF4-FFF2-40B4-BE49-F238E27FC236}">
                <a16:creationId xmlns:a16="http://schemas.microsoft.com/office/drawing/2014/main" id="{AC6D5E9E-881F-46A8-80D0-DA2307E84503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</xdr:row>
      <xdr:rowOff>47625</xdr:rowOff>
    </xdr:from>
    <xdr:to>
      <xdr:col>7</xdr:col>
      <xdr:colOff>479425</xdr:colOff>
      <xdr:row>23</xdr:row>
      <xdr:rowOff>169545</xdr:rowOff>
    </xdr:to>
    <xdr:grpSp>
      <xdr:nvGrpSpPr>
        <xdr:cNvPr id="2" name="Canvas 228">
          <a:extLst>
            <a:ext uri="{FF2B5EF4-FFF2-40B4-BE49-F238E27FC236}">
              <a16:creationId xmlns:a16="http://schemas.microsoft.com/office/drawing/2014/main" id="{4B672138-3BDC-4366-8FDD-BD96F46EFC6D}"/>
            </a:ext>
          </a:extLst>
        </xdr:cNvPr>
        <xdr:cNvGrpSpPr/>
      </xdr:nvGrpSpPr>
      <xdr:grpSpPr>
        <a:xfrm>
          <a:off x="409575" y="238125"/>
          <a:ext cx="4781550" cy="4312920"/>
          <a:chOff x="0" y="0"/>
          <a:chExt cx="4470400" cy="35509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E28935A-DDFA-4DAE-A6EF-242A1053536B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4C48F421-D643-4404-8BDD-615D75562ABD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D1BF42CD-B67A-4F21-83CE-3776D848F573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102E481F-0D23-4162-A84B-CB35F270676B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974EDDE8-B13A-4E25-9BD1-093AF6D60D5F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2EAEDAC2-45D7-457C-AFEC-4A9FF8BCBEFA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4D7CC98E-D38C-4978-84FE-676FEBB6741E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1ECF4E8E-A87C-42A2-9C5C-B076674466DE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13794B1E-A21E-482D-BE1F-BC858DE946CD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99B4331-759F-4683-9049-2672FC85FB2C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0068EE4F-C6E0-4F4D-AAA0-D844A665FCDB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C6D094BE-1E7F-41D4-A61C-5F2FE2256EB9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0" name="Group 69">
              <a:extLst>
                <a:ext uri="{FF2B5EF4-FFF2-40B4-BE49-F238E27FC236}">
                  <a16:creationId xmlns:a16="http://schemas.microsoft.com/office/drawing/2014/main" id="{045E2094-57DC-404A-8889-2EB5789CDACC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BF630CDA-E490-475D-944E-C2FB8090522D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>
                <a:extLst>
                  <a:ext uri="{FF2B5EF4-FFF2-40B4-BE49-F238E27FC236}">
                    <a16:creationId xmlns:a16="http://schemas.microsoft.com/office/drawing/2014/main" id="{A20D6DFB-9C1D-468D-B160-E3FDAC4DC4F7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3" name="Arc 72">
                <a:extLst>
                  <a:ext uri="{FF2B5EF4-FFF2-40B4-BE49-F238E27FC236}">
                    <a16:creationId xmlns:a16="http://schemas.microsoft.com/office/drawing/2014/main" id="{73026716-B63D-4506-9722-A99D10F3E5B5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74" name="Group 73">
                <a:extLst>
                  <a:ext uri="{FF2B5EF4-FFF2-40B4-BE49-F238E27FC236}">
                    <a16:creationId xmlns:a16="http://schemas.microsoft.com/office/drawing/2014/main" id="{CECB7E46-EE86-4F09-BF10-0924FA09C90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83" name="Straight Connector 82">
                  <a:extLst>
                    <a:ext uri="{FF2B5EF4-FFF2-40B4-BE49-F238E27FC236}">
                      <a16:creationId xmlns:a16="http://schemas.microsoft.com/office/drawing/2014/main" id="{57512E80-AC98-4397-9512-1D020D4FF253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272F74EA-2345-432A-B1C2-7F338A7FE9E8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86" name="Arc 85">
                    <a:extLst>
                      <a:ext uri="{FF2B5EF4-FFF2-40B4-BE49-F238E27FC236}">
                        <a16:creationId xmlns:a16="http://schemas.microsoft.com/office/drawing/2014/main" id="{645C89E0-843A-4725-98B4-18CBDDAB6411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87" name="Arc 86">
                    <a:extLst>
                      <a:ext uri="{FF2B5EF4-FFF2-40B4-BE49-F238E27FC236}">
                        <a16:creationId xmlns:a16="http://schemas.microsoft.com/office/drawing/2014/main" id="{9A12DACD-16FF-486E-9739-E952A3D8786D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85" name="Straight Connector 84">
                  <a:extLst>
                    <a:ext uri="{FF2B5EF4-FFF2-40B4-BE49-F238E27FC236}">
                      <a16:creationId xmlns:a16="http://schemas.microsoft.com/office/drawing/2014/main" id="{739FDF75-2AED-4811-809C-1605A7C6E19F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BDD9E667-20E8-4B8C-A650-297CB344D164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6C48E7E4-4834-44E0-B051-A6F8051D5663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>
                <a:extLst>
                  <a:ext uri="{FF2B5EF4-FFF2-40B4-BE49-F238E27FC236}">
                    <a16:creationId xmlns:a16="http://schemas.microsoft.com/office/drawing/2014/main" id="{2C7184F0-F9DD-4481-8ECA-8A818F8C1926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Straight Connector 77">
                <a:extLst>
                  <a:ext uri="{FF2B5EF4-FFF2-40B4-BE49-F238E27FC236}">
                    <a16:creationId xmlns:a16="http://schemas.microsoft.com/office/drawing/2014/main" id="{CEEEEBD8-D770-47A2-9ECF-754336495AF4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04948AD4-139A-48A9-8F84-41155FB71B66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998BC9C6-FEA9-4034-BEA1-A13F86DE4557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Connector 80">
                  <a:extLst>
                    <a:ext uri="{FF2B5EF4-FFF2-40B4-BE49-F238E27FC236}">
                      <a16:creationId xmlns:a16="http://schemas.microsoft.com/office/drawing/2014/main" id="{9B8083D6-0B51-4C36-B086-12C2367B9CA4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2" name="Arc 81">
                  <a:extLst>
                    <a:ext uri="{FF2B5EF4-FFF2-40B4-BE49-F238E27FC236}">
                      <a16:creationId xmlns:a16="http://schemas.microsoft.com/office/drawing/2014/main" id="{8CA2FE76-E373-4677-B8CB-D53A2A0F9E76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D32666E6-3216-47EA-A530-F1A24C67D36E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3FFE0818-F1ED-4CB0-B539-A5C8ECA7C0D9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15FC57E5-8A86-4C4D-92A6-638E21BADD90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071B4469-E4B5-4037-8B41-D6F3CF987B8B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B296307A-EF5D-48F3-8DAB-CAB5D9646F26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6317C506-C96B-491B-B10B-EABB5BD59082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254E6005-1BDC-4523-A155-407AC045229E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76CAA1B9-57AD-4AFB-8F2F-47F5E216948A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50">
            <a:extLst>
              <a:ext uri="{FF2B5EF4-FFF2-40B4-BE49-F238E27FC236}">
                <a16:creationId xmlns:a16="http://schemas.microsoft.com/office/drawing/2014/main" id="{03553D1F-3E95-4650-94F8-5528588555A8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50">
            <a:extLst>
              <a:ext uri="{FF2B5EF4-FFF2-40B4-BE49-F238E27FC236}">
                <a16:creationId xmlns:a16="http://schemas.microsoft.com/office/drawing/2014/main" id="{2D8A4F00-DCDE-461E-A355-308826F39D03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Arrow: Bent-Up 15">
            <a:extLst>
              <a:ext uri="{FF2B5EF4-FFF2-40B4-BE49-F238E27FC236}">
                <a16:creationId xmlns:a16="http://schemas.microsoft.com/office/drawing/2014/main" id="{FE076443-C2E6-40E3-AC97-37173F3ED1D7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AEE7A96F-4060-4645-8233-7C4B90304AFE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CF9E9CAA-B801-486C-B997-14AD3A1F656A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58" name="Arrow: Bent-Up 57">
              <a:extLst>
                <a:ext uri="{FF2B5EF4-FFF2-40B4-BE49-F238E27FC236}">
                  <a16:creationId xmlns:a16="http://schemas.microsoft.com/office/drawing/2014/main" id="{EF894808-BA7E-4D5E-AEDA-0C4C3013F8A2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59" name="Arrow: Bent-Up 58">
              <a:extLst>
                <a:ext uri="{FF2B5EF4-FFF2-40B4-BE49-F238E27FC236}">
                  <a16:creationId xmlns:a16="http://schemas.microsoft.com/office/drawing/2014/main" id="{DE6245D8-077B-4AC7-993D-416BDB7BF593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60" name="Arrow: Right 59">
              <a:extLst>
                <a:ext uri="{FF2B5EF4-FFF2-40B4-BE49-F238E27FC236}">
                  <a16:creationId xmlns:a16="http://schemas.microsoft.com/office/drawing/2014/main" id="{6AFAD75E-3A81-4F95-8297-7BF822232643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9" name="Arrow: Bent-Up 18">
            <a:extLst>
              <a:ext uri="{FF2B5EF4-FFF2-40B4-BE49-F238E27FC236}">
                <a16:creationId xmlns:a16="http://schemas.microsoft.com/office/drawing/2014/main" id="{A8BBE31B-908E-4B19-A6EA-CA9A42CDFC30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0" name="Arrow: Right 19">
            <a:extLst>
              <a:ext uri="{FF2B5EF4-FFF2-40B4-BE49-F238E27FC236}">
                <a16:creationId xmlns:a16="http://schemas.microsoft.com/office/drawing/2014/main" id="{FC4FA1F6-B4DC-4D00-B4A0-58EB1C58B325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1" name="Text Box 250">
            <a:extLst>
              <a:ext uri="{FF2B5EF4-FFF2-40B4-BE49-F238E27FC236}">
                <a16:creationId xmlns:a16="http://schemas.microsoft.com/office/drawing/2014/main" id="{B95B7C19-64F6-4BF5-8715-A569271C9512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50">
            <a:extLst>
              <a:ext uri="{FF2B5EF4-FFF2-40B4-BE49-F238E27FC236}">
                <a16:creationId xmlns:a16="http://schemas.microsoft.com/office/drawing/2014/main" id="{4423C5AC-2913-45F9-B357-6FDEC7D1E938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50">
            <a:extLst>
              <a:ext uri="{FF2B5EF4-FFF2-40B4-BE49-F238E27FC236}">
                <a16:creationId xmlns:a16="http://schemas.microsoft.com/office/drawing/2014/main" id="{60BD5A0A-DE5C-4D46-A0AB-5CD1FC66D686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F4C7B97A-FC92-43D3-AE7D-20D6475E9E80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F497EF16-8063-4BE5-B0FD-0036424658A6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1BD8D6BE-DF96-44CC-B596-1D7572A4BA1F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9348AC6B-71C3-4813-AF30-A90BAFB7260C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45AA69FC-91C7-4F9F-9DB8-A74C8F43CA2C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41" name="Straight Connector 40">
                <a:extLst>
                  <a:ext uri="{FF2B5EF4-FFF2-40B4-BE49-F238E27FC236}">
                    <a16:creationId xmlns:a16="http://schemas.microsoft.com/office/drawing/2014/main" id="{237E13FD-B164-4509-9764-6B68494CCE6F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>
                <a:extLst>
                  <a:ext uri="{FF2B5EF4-FFF2-40B4-BE49-F238E27FC236}">
                    <a16:creationId xmlns:a16="http://schemas.microsoft.com/office/drawing/2014/main" id="{B6F5AB25-B2F9-469B-83FF-35AF0ABFEB78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Arc 42">
                <a:extLst>
                  <a:ext uri="{FF2B5EF4-FFF2-40B4-BE49-F238E27FC236}">
                    <a16:creationId xmlns:a16="http://schemas.microsoft.com/office/drawing/2014/main" id="{E115512D-8FE1-49F7-AC16-F9B51DC8E9DF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D3F2B1D8-3579-44CD-9ADD-365F48A9699E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53" name="Straight Connector 52">
                  <a:extLst>
                    <a:ext uri="{FF2B5EF4-FFF2-40B4-BE49-F238E27FC236}">
                      <a16:creationId xmlns:a16="http://schemas.microsoft.com/office/drawing/2014/main" id="{49911D44-82B0-41DC-AB25-95D4CB0D94CB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8735F813-C5BF-466B-ADDD-1B48C63ECBA4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56" name="Arc 55">
                    <a:extLst>
                      <a:ext uri="{FF2B5EF4-FFF2-40B4-BE49-F238E27FC236}">
                        <a16:creationId xmlns:a16="http://schemas.microsoft.com/office/drawing/2014/main" id="{50CE026E-F0E9-4AE8-9044-ED56F22112CA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57" name="Arc 56">
                    <a:extLst>
                      <a:ext uri="{FF2B5EF4-FFF2-40B4-BE49-F238E27FC236}">
                        <a16:creationId xmlns:a16="http://schemas.microsoft.com/office/drawing/2014/main" id="{7756044C-E6C2-454C-8608-90B5090550AA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55" name="Straight Connector 54">
                  <a:extLst>
                    <a:ext uri="{FF2B5EF4-FFF2-40B4-BE49-F238E27FC236}">
                      <a16:creationId xmlns:a16="http://schemas.microsoft.com/office/drawing/2014/main" id="{5A9555E5-6AF4-441E-9933-8026E6E094E0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408D31FB-2006-4AD9-A83F-BE4C8E5C44C4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E0B22487-7AC3-4E45-8454-74CCB8B63CC7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CF939820-F18A-41CD-A96E-BD3C66ACE0C9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42536113-AD62-4C0F-9BE0-EB3364240F3E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62345141-FB8A-4758-9AAE-CF9A21F11084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50" name="Straight Connector 49">
                  <a:extLst>
                    <a:ext uri="{FF2B5EF4-FFF2-40B4-BE49-F238E27FC236}">
                      <a16:creationId xmlns:a16="http://schemas.microsoft.com/office/drawing/2014/main" id="{5694C415-AED4-4D01-B484-70D795AE2514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>
                  <a:extLst>
                    <a:ext uri="{FF2B5EF4-FFF2-40B4-BE49-F238E27FC236}">
                      <a16:creationId xmlns:a16="http://schemas.microsoft.com/office/drawing/2014/main" id="{3FF74C26-E722-468A-8ADA-0EA4BD398267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" name="Arc 51">
                  <a:extLst>
                    <a:ext uri="{FF2B5EF4-FFF2-40B4-BE49-F238E27FC236}">
                      <a16:creationId xmlns:a16="http://schemas.microsoft.com/office/drawing/2014/main" id="{576915A2-0BAD-4054-81A0-052BFD45B3F2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26" name="Text Box 250">
            <a:extLst>
              <a:ext uri="{FF2B5EF4-FFF2-40B4-BE49-F238E27FC236}">
                <a16:creationId xmlns:a16="http://schemas.microsoft.com/office/drawing/2014/main" id="{F3A53F73-6039-46A9-9250-D4B3B60BA5F7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Arrow: Bent-Up 26">
            <a:extLst>
              <a:ext uri="{FF2B5EF4-FFF2-40B4-BE49-F238E27FC236}">
                <a16:creationId xmlns:a16="http://schemas.microsoft.com/office/drawing/2014/main" id="{32E3FA92-A386-4BC8-A826-493BE8C845FF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8" name="Arrow: Right 27">
            <a:extLst>
              <a:ext uri="{FF2B5EF4-FFF2-40B4-BE49-F238E27FC236}">
                <a16:creationId xmlns:a16="http://schemas.microsoft.com/office/drawing/2014/main" id="{63DEDD9B-CD05-4C17-BEDA-156ECAFE0AE5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" name="Text Box 250">
            <a:extLst>
              <a:ext uri="{FF2B5EF4-FFF2-40B4-BE49-F238E27FC236}">
                <a16:creationId xmlns:a16="http://schemas.microsoft.com/office/drawing/2014/main" id="{F6DC0AF3-19F5-4EDF-A008-55989A9646BA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50">
            <a:extLst>
              <a:ext uri="{FF2B5EF4-FFF2-40B4-BE49-F238E27FC236}">
                <a16:creationId xmlns:a16="http://schemas.microsoft.com/office/drawing/2014/main" id="{7244888E-6811-4AE4-879C-B98D55CEC37A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C1D1EC77-05B8-47C7-9848-67B9F7505180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FE9F344F-9782-45F6-ADAC-B5D450D302C9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5E5A10E4-DD8D-4CBB-B300-0E2B00B7A5EA}"/>
              </a:ext>
            </a:extLst>
          </xdr:cNvPr>
          <xdr:cNvCxnSpPr>
            <a:stCxn id="4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 Box 250">
            <a:extLst>
              <a:ext uri="{FF2B5EF4-FFF2-40B4-BE49-F238E27FC236}">
                <a16:creationId xmlns:a16="http://schemas.microsoft.com/office/drawing/2014/main" id="{731F1627-6E59-4A85-8404-662A776D6C5C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9453FE10-BB05-4775-A246-5811CA680EF6}"/>
              </a:ext>
            </a:extLst>
          </xdr:cNvPr>
          <xdr:cNvCxnSpPr>
            <a:endCxn id="34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 Box 250">
            <a:extLst>
              <a:ext uri="{FF2B5EF4-FFF2-40B4-BE49-F238E27FC236}">
                <a16:creationId xmlns:a16="http://schemas.microsoft.com/office/drawing/2014/main" id="{D5BC1EB2-4133-425F-A39C-650B904B6982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193A83EE-6B6B-4914-B9E8-C61513DAF074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23</xdr:row>
      <xdr:rowOff>180975</xdr:rowOff>
    </xdr:from>
    <xdr:to>
      <xdr:col>5</xdr:col>
      <xdr:colOff>441325</xdr:colOff>
      <xdr:row>42</xdr:row>
      <xdr:rowOff>189230</xdr:rowOff>
    </xdr:to>
    <xdr:grpSp>
      <xdr:nvGrpSpPr>
        <xdr:cNvPr id="88" name="Canvas 49">
          <a:extLst>
            <a:ext uri="{FF2B5EF4-FFF2-40B4-BE49-F238E27FC236}">
              <a16:creationId xmlns:a16="http://schemas.microsoft.com/office/drawing/2014/main" id="{0D0D1EA2-0899-41FF-B7EC-741FF6BA7CD8}"/>
            </a:ext>
          </a:extLst>
        </xdr:cNvPr>
        <xdr:cNvGrpSpPr/>
      </xdr:nvGrpSpPr>
      <xdr:grpSpPr>
        <a:xfrm>
          <a:off x="682625" y="4562475"/>
          <a:ext cx="3124200" cy="3627755"/>
          <a:chOff x="0" y="0"/>
          <a:chExt cx="2965450" cy="3627755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C388F88F-F84D-4F81-88B2-8EB82AA23986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95735C91-097E-48C3-8B3D-F6C98E5373CF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8D055AF4-5E83-4ABB-8EC2-2BBD1E19A0EF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D7B3569E-CAD5-4B72-9EB5-D03D8FB8B8D3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A5811837-6295-4AD5-9615-189AF827017A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166" name="Straight Connector 165">
              <a:extLst>
                <a:ext uri="{FF2B5EF4-FFF2-40B4-BE49-F238E27FC236}">
                  <a16:creationId xmlns:a16="http://schemas.microsoft.com/office/drawing/2014/main" id="{E96BC932-857A-4BA8-9B69-3067E9AF4ABD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94CF5843-2F64-4A19-9BE3-336507F4010B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169" name="Arc 168">
                <a:extLst>
                  <a:ext uri="{FF2B5EF4-FFF2-40B4-BE49-F238E27FC236}">
                    <a16:creationId xmlns:a16="http://schemas.microsoft.com/office/drawing/2014/main" id="{3EEA2FA5-EBE2-4E2F-AA0C-1367714A1D2C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170" name="Arc 169">
                <a:extLst>
                  <a:ext uri="{FF2B5EF4-FFF2-40B4-BE49-F238E27FC236}">
                    <a16:creationId xmlns:a16="http://schemas.microsoft.com/office/drawing/2014/main" id="{03510A75-4969-4BB4-BD86-2FD187D1FB1A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168" name="Straight Connector 167">
              <a:extLst>
                <a:ext uri="{FF2B5EF4-FFF2-40B4-BE49-F238E27FC236}">
                  <a16:creationId xmlns:a16="http://schemas.microsoft.com/office/drawing/2014/main" id="{05E88781-D427-482B-8250-00FC7F13759E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4E31212E-2E19-462C-966F-CB82CC8F52CA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63CC4F53-00C6-45BB-92EE-C36A643A9DD6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97BF2F20-A82A-42C5-9CBF-9098160B67BE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343D50C-BA87-443F-95F0-6748BF574B84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8C454280-6277-4E49-BEF8-844D5072DD26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B82B8B17-B53C-468F-9DB9-7AD8994BCAB1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76773EA5-F9D5-45C9-BADB-0C5FDF2345BB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C81C3512-192E-44AC-AF66-AD82D36B9BEE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 Box 250">
            <a:extLst>
              <a:ext uri="{FF2B5EF4-FFF2-40B4-BE49-F238E27FC236}">
                <a16:creationId xmlns:a16="http://schemas.microsoft.com/office/drawing/2014/main" id="{8A275D36-672B-4667-AEE5-98B979A48361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860EEEB7-293C-410E-BBA7-1FDE55C104D3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Text Box 250">
            <a:extLst>
              <a:ext uri="{FF2B5EF4-FFF2-40B4-BE49-F238E27FC236}">
                <a16:creationId xmlns:a16="http://schemas.microsoft.com/office/drawing/2014/main" id="{A3FAD218-6D02-4E35-A58D-C8464D7124B1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D8FAF015-1A8B-4997-B583-100135CC6052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 Box 250">
            <a:extLst>
              <a:ext uri="{FF2B5EF4-FFF2-40B4-BE49-F238E27FC236}">
                <a16:creationId xmlns:a16="http://schemas.microsoft.com/office/drawing/2014/main" id="{86D2A47B-8482-44C6-8A9E-5DA1DE1B195C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7C2E715B-03B3-446E-B86D-64ACF3BC8EE8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50">
            <a:extLst>
              <a:ext uri="{FF2B5EF4-FFF2-40B4-BE49-F238E27FC236}">
                <a16:creationId xmlns:a16="http://schemas.microsoft.com/office/drawing/2014/main" id="{043B52D2-A699-4877-BA0B-EEE4667D5FEE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F9DBEF10-C204-45AF-8A65-FBEE1BC09061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8B8A646F-5E72-4C43-891E-A7E11C22CE9A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152" name="Group 151">
                <a:extLst>
                  <a:ext uri="{FF2B5EF4-FFF2-40B4-BE49-F238E27FC236}">
                    <a16:creationId xmlns:a16="http://schemas.microsoft.com/office/drawing/2014/main" id="{9D41F8AC-A39F-48AC-8A02-F431E88345CA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163" name="Freeform: Shape 162">
                  <a:extLst>
                    <a:ext uri="{FF2B5EF4-FFF2-40B4-BE49-F238E27FC236}">
                      <a16:creationId xmlns:a16="http://schemas.microsoft.com/office/drawing/2014/main" id="{7005AB05-4319-4C9F-A638-8BA641770FFA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64" name="Straight Connector 163">
                  <a:extLst>
                    <a:ext uri="{FF2B5EF4-FFF2-40B4-BE49-F238E27FC236}">
                      <a16:creationId xmlns:a16="http://schemas.microsoft.com/office/drawing/2014/main" id="{1D80A8D0-539D-466C-BC16-05045FC4F495}"/>
                    </a:ext>
                  </a:extLst>
                </xdr:cNvPr>
                <xdr:cNvCxnSpPr>
                  <a:stCxn id="165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5" name="Freeform: Shape 164">
                  <a:extLst>
                    <a:ext uri="{FF2B5EF4-FFF2-40B4-BE49-F238E27FC236}">
                      <a16:creationId xmlns:a16="http://schemas.microsoft.com/office/drawing/2014/main" id="{676C654B-EB58-44B8-B6DD-DC1FB1B257D5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153" name="Group 152">
                <a:extLst>
                  <a:ext uri="{FF2B5EF4-FFF2-40B4-BE49-F238E27FC236}">
                    <a16:creationId xmlns:a16="http://schemas.microsoft.com/office/drawing/2014/main" id="{DC21020B-185B-456F-B60E-B6AA55B5679D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154" name="Freeform: Shape 153">
                  <a:extLst>
                    <a:ext uri="{FF2B5EF4-FFF2-40B4-BE49-F238E27FC236}">
                      <a16:creationId xmlns:a16="http://schemas.microsoft.com/office/drawing/2014/main" id="{0671F33F-66B3-4204-927D-F6724FEA30E5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5" name="Straight Connector 154">
                  <a:extLst>
                    <a:ext uri="{FF2B5EF4-FFF2-40B4-BE49-F238E27FC236}">
                      <a16:creationId xmlns:a16="http://schemas.microsoft.com/office/drawing/2014/main" id="{D74789A1-9633-46F4-BB81-9C5594E33B35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>
                  <a:extLst>
                    <a:ext uri="{FF2B5EF4-FFF2-40B4-BE49-F238E27FC236}">
                      <a16:creationId xmlns:a16="http://schemas.microsoft.com/office/drawing/2014/main" id="{90D3044C-D9E8-42CC-B556-27D47E77DD48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7" name="Arrow: Bent-Up 156">
                  <a:extLst>
                    <a:ext uri="{FF2B5EF4-FFF2-40B4-BE49-F238E27FC236}">
                      <a16:creationId xmlns:a16="http://schemas.microsoft.com/office/drawing/2014/main" id="{02501341-035E-4500-9858-8A2C2CDEBE31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8" name="Straight Arrow Connector 157">
                  <a:extLst>
                    <a:ext uri="{FF2B5EF4-FFF2-40B4-BE49-F238E27FC236}">
                      <a16:creationId xmlns:a16="http://schemas.microsoft.com/office/drawing/2014/main" id="{39720790-9FBC-4E6F-A67E-50BB979E2729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9" name="Text Box 250">
                  <a:extLst>
                    <a:ext uri="{FF2B5EF4-FFF2-40B4-BE49-F238E27FC236}">
                      <a16:creationId xmlns:a16="http://schemas.microsoft.com/office/drawing/2014/main" id="{2655D1F7-3986-4BEF-B022-800B5D3840BC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0" name="Straight Connector 159">
                  <a:extLst>
                    <a:ext uri="{FF2B5EF4-FFF2-40B4-BE49-F238E27FC236}">
                      <a16:creationId xmlns:a16="http://schemas.microsoft.com/office/drawing/2014/main" id="{944F9E68-96AB-4281-9D77-8952342F047B}"/>
                    </a:ext>
                  </a:extLst>
                </xdr:cNvPr>
                <xdr:cNvCxnSpPr>
                  <a:stCxn id="159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1" name="Text Box 250">
                  <a:extLst>
                    <a:ext uri="{FF2B5EF4-FFF2-40B4-BE49-F238E27FC236}">
                      <a16:creationId xmlns:a16="http://schemas.microsoft.com/office/drawing/2014/main" id="{03199475-917D-45EB-919F-45E7519FB929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2" name="Straight Connector 161">
                  <a:extLst>
                    <a:ext uri="{FF2B5EF4-FFF2-40B4-BE49-F238E27FC236}">
                      <a16:creationId xmlns:a16="http://schemas.microsoft.com/office/drawing/2014/main" id="{0690A2F2-A46B-4EB8-B7B9-9D0493AA1920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40" name="Text Box 250">
              <a:extLst>
                <a:ext uri="{FF2B5EF4-FFF2-40B4-BE49-F238E27FC236}">
                  <a16:creationId xmlns:a16="http://schemas.microsoft.com/office/drawing/2014/main" id="{54282978-F755-4237-8F0A-F44C7B7FCF80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4922F8F9-C035-4583-8410-AADAB65CD6F2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1F5F4FF5-CDC4-479A-803B-0D1350F85796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>
                <a:extLst>
                  <a:ext uri="{FF2B5EF4-FFF2-40B4-BE49-F238E27FC236}">
                    <a16:creationId xmlns:a16="http://schemas.microsoft.com/office/drawing/2014/main" id="{32C81988-E350-42A3-81FC-868E1750DF38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968219FD-B15C-459A-BAA1-3D1025555512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8BDDB584-D971-45A4-A151-9BBC81ABD7E6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>
                <a:extLst>
                  <a:ext uri="{FF2B5EF4-FFF2-40B4-BE49-F238E27FC236}">
                    <a16:creationId xmlns:a16="http://schemas.microsoft.com/office/drawing/2014/main" id="{7D9BB507-D709-4E4A-8BC9-A51716574AB3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B4074F48-C00B-4742-A85A-B4AA6539494C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0E4D3B22-6573-4CF6-9603-A6EE8024A999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2" name="Arrow: Right 141">
              <a:extLst>
                <a:ext uri="{FF2B5EF4-FFF2-40B4-BE49-F238E27FC236}">
                  <a16:creationId xmlns:a16="http://schemas.microsoft.com/office/drawing/2014/main" id="{B3CA950E-7B70-4CAC-BBAC-E27889ED3EC9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143" name="Text Box 250">
              <a:extLst>
                <a:ext uri="{FF2B5EF4-FFF2-40B4-BE49-F238E27FC236}">
                  <a16:creationId xmlns:a16="http://schemas.microsoft.com/office/drawing/2014/main" id="{6DF8B7E3-C3F9-4E94-9B0C-B0BE01FE6B8A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45922C0E-D8A9-42BB-84EF-84E6FB001B34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" name="Freeform: Shape 109">
            <a:extLst>
              <a:ext uri="{FF2B5EF4-FFF2-40B4-BE49-F238E27FC236}">
                <a16:creationId xmlns:a16="http://schemas.microsoft.com/office/drawing/2014/main" id="{1E267AA6-23E1-4BB6-A7F6-EB61472912D7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D96AFCC-6442-4C25-84E7-CC520C29A901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7B9029AC-0C12-42E9-A4F0-C77F9F9B90D9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9BEBC4A9-D678-4899-8004-2F7B7BB14E4B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12" name="Arrow: Bent-Up 111">
            <a:extLst>
              <a:ext uri="{FF2B5EF4-FFF2-40B4-BE49-F238E27FC236}">
                <a16:creationId xmlns:a16="http://schemas.microsoft.com/office/drawing/2014/main" id="{826E8CD8-ED66-4E42-806F-38C9763196FF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BCFC4272-4343-49BE-9B77-1D50D9078042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FBE80436-2CD2-4199-94C3-4B8BA5090A34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86F5A005-ADD6-47F3-93CA-934A26113510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7D4B157B-0918-4F22-BCA5-FBFC74EE2A65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4" name="Text Box 250">
            <a:extLst>
              <a:ext uri="{FF2B5EF4-FFF2-40B4-BE49-F238E27FC236}">
                <a16:creationId xmlns:a16="http://schemas.microsoft.com/office/drawing/2014/main" id="{2892ED79-BAE5-47E9-B0B8-7DCBA2A816D5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1C95818-61C2-426F-A86B-AF28764FC867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50">
            <a:extLst>
              <a:ext uri="{FF2B5EF4-FFF2-40B4-BE49-F238E27FC236}">
                <a16:creationId xmlns:a16="http://schemas.microsoft.com/office/drawing/2014/main" id="{E8E53FBE-DFBD-43F8-B480-07227E161FCF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1322811C-7D62-4C89-9FE4-A5A707F70257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DF798FFE-81AF-4322-AEC8-5BA418E7D77B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7" name="Straight Connector 126">
              <a:extLst>
                <a:ext uri="{FF2B5EF4-FFF2-40B4-BE49-F238E27FC236}">
                  <a16:creationId xmlns:a16="http://schemas.microsoft.com/office/drawing/2014/main" id="{3AF7ACBB-3E19-48CD-996B-D7C14BA51505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" name="Straight Connector 127">
              <a:extLst>
                <a:ext uri="{FF2B5EF4-FFF2-40B4-BE49-F238E27FC236}">
                  <a16:creationId xmlns:a16="http://schemas.microsoft.com/office/drawing/2014/main" id="{779BE210-9859-42E6-BE8D-A24E1F3A4E19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9" name="Straight Connector 128">
              <a:extLst>
                <a:ext uri="{FF2B5EF4-FFF2-40B4-BE49-F238E27FC236}">
                  <a16:creationId xmlns:a16="http://schemas.microsoft.com/office/drawing/2014/main" id="{6758B9AB-2796-4CD8-8F2C-8F5051A655C7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Straight Connector 129">
              <a:extLst>
                <a:ext uri="{FF2B5EF4-FFF2-40B4-BE49-F238E27FC236}">
                  <a16:creationId xmlns:a16="http://schemas.microsoft.com/office/drawing/2014/main" id="{7D6C8D3C-6926-40BF-A5C6-B5FD89AE1057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FF325D9A-CBF6-4BE3-B25E-F6068713EA67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Straight Connector 131">
              <a:extLst>
                <a:ext uri="{FF2B5EF4-FFF2-40B4-BE49-F238E27FC236}">
                  <a16:creationId xmlns:a16="http://schemas.microsoft.com/office/drawing/2014/main" id="{181B6BC7-15D8-4224-BD2D-DCFA34E560EB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62A1E1F9-5519-4825-B46C-95EA6C0C6DFC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899AFA97-8BF4-4136-A862-5999573821ED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Text Box 250">
            <a:extLst>
              <a:ext uri="{FF2B5EF4-FFF2-40B4-BE49-F238E27FC236}">
                <a16:creationId xmlns:a16="http://schemas.microsoft.com/office/drawing/2014/main" id="{2C235744-50E0-4AA6-A308-9DB89B76997B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1C54E20F-FA92-42C9-9E6F-B4F24D32CC87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Arrow: Bent-Up 120">
            <a:extLst>
              <a:ext uri="{FF2B5EF4-FFF2-40B4-BE49-F238E27FC236}">
                <a16:creationId xmlns:a16="http://schemas.microsoft.com/office/drawing/2014/main" id="{0F6EEF41-688E-4CA4-8BE4-B6AA549A8CF4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2" name="Arrow: Right 121">
            <a:extLst>
              <a:ext uri="{FF2B5EF4-FFF2-40B4-BE49-F238E27FC236}">
                <a16:creationId xmlns:a16="http://schemas.microsoft.com/office/drawing/2014/main" id="{8C4F627D-A480-499B-8B6B-09106F5A3268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3" name="Text Box 250">
            <a:extLst>
              <a:ext uri="{FF2B5EF4-FFF2-40B4-BE49-F238E27FC236}">
                <a16:creationId xmlns:a16="http://schemas.microsoft.com/office/drawing/2014/main" id="{A80BC5B5-C53C-479F-94E4-5AB872D6A37A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rrow: Bent-Up 123">
            <a:extLst>
              <a:ext uri="{FF2B5EF4-FFF2-40B4-BE49-F238E27FC236}">
                <a16:creationId xmlns:a16="http://schemas.microsoft.com/office/drawing/2014/main" id="{A4AE32A6-A9BF-436F-8F7E-70DB48F599E3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5" name="Text Box 250">
            <a:extLst>
              <a:ext uri="{FF2B5EF4-FFF2-40B4-BE49-F238E27FC236}">
                <a16:creationId xmlns:a16="http://schemas.microsoft.com/office/drawing/2014/main" id="{12CFA80B-EF17-4AFB-9614-D8EDDC2D1E1E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47625</xdr:rowOff>
    </xdr:from>
    <xdr:to>
      <xdr:col>7</xdr:col>
      <xdr:colOff>479425</xdr:colOff>
      <xdr:row>26</xdr:row>
      <xdr:rowOff>169545</xdr:rowOff>
    </xdr:to>
    <xdr:grpSp>
      <xdr:nvGrpSpPr>
        <xdr:cNvPr id="2" name="Canvas 228">
          <a:extLst>
            <a:ext uri="{FF2B5EF4-FFF2-40B4-BE49-F238E27FC236}">
              <a16:creationId xmlns:a16="http://schemas.microsoft.com/office/drawing/2014/main" id="{FA0BC467-5BE5-4BA1-84D8-5E068317A292}"/>
            </a:ext>
          </a:extLst>
        </xdr:cNvPr>
        <xdr:cNvGrpSpPr/>
      </xdr:nvGrpSpPr>
      <xdr:grpSpPr>
        <a:xfrm>
          <a:off x="409575" y="428625"/>
          <a:ext cx="4781550" cy="4693920"/>
          <a:chOff x="0" y="0"/>
          <a:chExt cx="4470400" cy="35509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97D69B-7F0C-4ED4-A458-D7576FE8FF7C}"/>
              </a:ext>
            </a:extLst>
          </xdr:cNvPr>
          <xdr:cNvSpPr/>
        </xdr:nvSpPr>
        <xdr:spPr>
          <a:xfrm>
            <a:off x="0" y="0"/>
            <a:ext cx="4470400" cy="3550920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DFD725D8-077B-4523-9E6C-03F300F5FFF8}"/>
              </a:ext>
            </a:extLst>
          </xdr:cNvPr>
          <xdr:cNvSpPr/>
        </xdr:nvSpPr>
        <xdr:spPr>
          <a:xfrm>
            <a:off x="1122915" y="1010838"/>
            <a:ext cx="167514" cy="1568169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204 w 173215"/>
              <a:gd name="connsiteY0" fmla="*/ 0 h 1432485"/>
              <a:gd name="connsiteX1" fmla="*/ 173215 w 173215"/>
              <a:gd name="connsiteY1" fmla="*/ 105474 h 1432485"/>
              <a:gd name="connsiteX2" fmla="*/ 173215 w 173215"/>
              <a:gd name="connsiteY2" fmla="*/ 1432485 h 1432485"/>
              <a:gd name="connsiteX3" fmla="*/ 97400 w 173215"/>
              <a:gd name="connsiteY3" fmla="*/ 1362971 h 1432485"/>
              <a:gd name="connsiteX4" fmla="*/ 5487 w 173215"/>
              <a:gd name="connsiteY4" fmla="*/ 1305566 h 1432485"/>
              <a:gd name="connsiteX5" fmla="*/ 204 w 173215"/>
              <a:gd name="connsiteY5" fmla="*/ 0 h 1432485"/>
              <a:gd name="connsiteX0" fmla="*/ 204 w 173215"/>
              <a:gd name="connsiteY0" fmla="*/ 140881 h 1573366"/>
              <a:gd name="connsiteX1" fmla="*/ 173186 w 173215"/>
              <a:gd name="connsiteY1" fmla="*/ 0 h 1573366"/>
              <a:gd name="connsiteX2" fmla="*/ 173215 w 173215"/>
              <a:gd name="connsiteY2" fmla="*/ 1573366 h 1573366"/>
              <a:gd name="connsiteX3" fmla="*/ 97400 w 173215"/>
              <a:gd name="connsiteY3" fmla="*/ 1503852 h 1573366"/>
              <a:gd name="connsiteX4" fmla="*/ 5487 w 173215"/>
              <a:gd name="connsiteY4" fmla="*/ 1446447 h 1573366"/>
              <a:gd name="connsiteX5" fmla="*/ 204 w 173215"/>
              <a:gd name="connsiteY5" fmla="*/ 140881 h 1573366"/>
              <a:gd name="connsiteX0" fmla="*/ 204 w 173215"/>
              <a:gd name="connsiteY0" fmla="*/ 140880 h 1573365"/>
              <a:gd name="connsiteX1" fmla="*/ 163069 w 173215"/>
              <a:gd name="connsiteY1" fmla="*/ 0 h 1573365"/>
              <a:gd name="connsiteX2" fmla="*/ 173215 w 173215"/>
              <a:gd name="connsiteY2" fmla="*/ 1573365 h 1573365"/>
              <a:gd name="connsiteX3" fmla="*/ 97400 w 173215"/>
              <a:gd name="connsiteY3" fmla="*/ 1503851 h 1573365"/>
              <a:gd name="connsiteX4" fmla="*/ 5487 w 173215"/>
              <a:gd name="connsiteY4" fmla="*/ 1446446 h 1573365"/>
              <a:gd name="connsiteX5" fmla="*/ 204 w 173215"/>
              <a:gd name="connsiteY5" fmla="*/ 140880 h 1573365"/>
              <a:gd name="connsiteX0" fmla="*/ 204 w 173218"/>
              <a:gd name="connsiteY0" fmla="*/ 135976 h 1568461"/>
              <a:gd name="connsiteX1" fmla="*/ 173216 w 173218"/>
              <a:gd name="connsiteY1" fmla="*/ 0 h 1568461"/>
              <a:gd name="connsiteX2" fmla="*/ 173215 w 173218"/>
              <a:gd name="connsiteY2" fmla="*/ 1568461 h 1568461"/>
              <a:gd name="connsiteX3" fmla="*/ 97400 w 173218"/>
              <a:gd name="connsiteY3" fmla="*/ 1498947 h 1568461"/>
              <a:gd name="connsiteX4" fmla="*/ 5487 w 173218"/>
              <a:gd name="connsiteY4" fmla="*/ 1441542 h 1568461"/>
              <a:gd name="connsiteX5" fmla="*/ 204 w 173218"/>
              <a:gd name="connsiteY5" fmla="*/ 135976 h 1568461"/>
              <a:gd name="connsiteX0" fmla="*/ 204 w 173218"/>
              <a:gd name="connsiteY0" fmla="*/ 135976 h 1568461"/>
              <a:gd name="connsiteX1" fmla="*/ 142503 w 173218"/>
              <a:gd name="connsiteY1" fmla="*/ 26141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135138 w 173218"/>
              <a:gd name="connsiteY1" fmla="*/ 0 h 1568461"/>
              <a:gd name="connsiteX2" fmla="*/ 173216 w 173218"/>
              <a:gd name="connsiteY2" fmla="*/ 0 h 1568461"/>
              <a:gd name="connsiteX3" fmla="*/ 173215 w 173218"/>
              <a:gd name="connsiteY3" fmla="*/ 1568461 h 1568461"/>
              <a:gd name="connsiteX4" fmla="*/ 97400 w 173218"/>
              <a:gd name="connsiteY4" fmla="*/ 1498947 h 1568461"/>
              <a:gd name="connsiteX5" fmla="*/ 5487 w 173218"/>
              <a:gd name="connsiteY5" fmla="*/ 1441542 h 1568461"/>
              <a:gd name="connsiteX6" fmla="*/ 204 w 173218"/>
              <a:gd name="connsiteY6" fmla="*/ 135976 h 1568461"/>
              <a:gd name="connsiteX0" fmla="*/ 204 w 173218"/>
              <a:gd name="connsiteY0" fmla="*/ 135976 h 1568461"/>
              <a:gd name="connsiteX1" fmla="*/ 68864 w 173218"/>
              <a:gd name="connsiteY1" fmla="*/ 70275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4 w 173218"/>
              <a:gd name="connsiteY0" fmla="*/ 135976 h 1568461"/>
              <a:gd name="connsiteX1" fmla="*/ 81137 w 173218"/>
              <a:gd name="connsiteY1" fmla="*/ 77631 h 1568461"/>
              <a:gd name="connsiteX2" fmla="*/ 135138 w 173218"/>
              <a:gd name="connsiteY2" fmla="*/ 0 h 1568461"/>
              <a:gd name="connsiteX3" fmla="*/ 173216 w 173218"/>
              <a:gd name="connsiteY3" fmla="*/ 0 h 1568461"/>
              <a:gd name="connsiteX4" fmla="*/ 173215 w 173218"/>
              <a:gd name="connsiteY4" fmla="*/ 1568461 h 1568461"/>
              <a:gd name="connsiteX5" fmla="*/ 97400 w 173218"/>
              <a:gd name="connsiteY5" fmla="*/ 1498947 h 1568461"/>
              <a:gd name="connsiteX6" fmla="*/ 5487 w 173218"/>
              <a:gd name="connsiteY6" fmla="*/ 1441542 h 1568461"/>
              <a:gd name="connsiteX7" fmla="*/ 204 w 173218"/>
              <a:gd name="connsiteY7" fmla="*/ 135976 h 1568461"/>
              <a:gd name="connsiteX0" fmla="*/ 2081 w 167731"/>
              <a:gd name="connsiteY0" fmla="*/ 135976 h 1568461"/>
              <a:gd name="connsiteX1" fmla="*/ 75650 w 167731"/>
              <a:gd name="connsiteY1" fmla="*/ 77631 h 1568461"/>
              <a:gd name="connsiteX2" fmla="*/ 129651 w 167731"/>
              <a:gd name="connsiteY2" fmla="*/ 0 h 1568461"/>
              <a:gd name="connsiteX3" fmla="*/ 167729 w 167731"/>
              <a:gd name="connsiteY3" fmla="*/ 0 h 1568461"/>
              <a:gd name="connsiteX4" fmla="*/ 167728 w 167731"/>
              <a:gd name="connsiteY4" fmla="*/ 1568461 h 1568461"/>
              <a:gd name="connsiteX5" fmla="*/ 91913 w 167731"/>
              <a:gd name="connsiteY5" fmla="*/ 1498947 h 1568461"/>
              <a:gd name="connsiteX6" fmla="*/ 0 w 167731"/>
              <a:gd name="connsiteY6" fmla="*/ 1441542 h 1568461"/>
              <a:gd name="connsiteX7" fmla="*/ 2081 w 167731"/>
              <a:gd name="connsiteY7" fmla="*/ 135976 h 15684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67731" h="1568461">
                <a:moveTo>
                  <a:pt x="2081" y="135976"/>
                </a:moveTo>
                <a:lnTo>
                  <a:pt x="75650" y="77631"/>
                </a:lnTo>
                <a:lnTo>
                  <a:pt x="129651" y="0"/>
                </a:lnTo>
                <a:lnTo>
                  <a:pt x="167729" y="0"/>
                </a:lnTo>
                <a:cubicBezTo>
                  <a:pt x="167739" y="524455"/>
                  <a:pt x="167718" y="1044006"/>
                  <a:pt x="167728" y="1568461"/>
                </a:cubicBezTo>
                <a:lnTo>
                  <a:pt x="91913" y="1498947"/>
                </a:lnTo>
                <a:lnTo>
                  <a:pt x="0" y="1441542"/>
                </a:lnTo>
                <a:cubicBezTo>
                  <a:pt x="1611" y="1043382"/>
                  <a:pt x="470" y="534136"/>
                  <a:pt x="2081" y="135976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756DA67-3E18-4AD9-8654-64952841625A}"/>
              </a:ext>
            </a:extLst>
          </xdr:cNvPr>
          <xdr:cNvCxnSpPr/>
        </xdr:nvCxnSpPr>
        <xdr:spPr>
          <a:xfrm flipH="1">
            <a:off x="1818241" y="2712623"/>
            <a:ext cx="704946" cy="353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F4480912-14FD-4401-A43B-7874B98422E7}"/>
              </a:ext>
            </a:extLst>
          </xdr:cNvPr>
          <xdr:cNvCxnSpPr/>
        </xdr:nvCxnSpPr>
        <xdr:spPr>
          <a:xfrm>
            <a:off x="2278247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72486100-FD35-4C7A-8B10-C39177CAEED9}"/>
              </a:ext>
            </a:extLst>
          </xdr:cNvPr>
          <xdr:cNvCxnSpPr/>
        </xdr:nvCxnSpPr>
        <xdr:spPr>
          <a:xfrm>
            <a:off x="2059464" y="2716554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ECCFCA34-521D-44FE-A3F0-21940EFB5FA5}"/>
              </a:ext>
            </a:extLst>
          </xdr:cNvPr>
          <xdr:cNvCxnSpPr/>
        </xdr:nvCxnSpPr>
        <xdr:spPr>
          <a:xfrm>
            <a:off x="1818242" y="2705335"/>
            <a:ext cx="0" cy="62289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4828BAD5-3E44-406F-9492-27D1C8119925}"/>
              </a:ext>
            </a:extLst>
          </xdr:cNvPr>
          <xdr:cNvCxnSpPr/>
        </xdr:nvCxnSpPr>
        <xdr:spPr>
          <a:xfrm>
            <a:off x="1605069" y="2722164"/>
            <a:ext cx="0" cy="622893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289E7C63-F0CC-4B02-9EF5-86D42F51C839}"/>
              </a:ext>
            </a:extLst>
          </xdr:cNvPr>
          <xdr:cNvCxnSpPr/>
        </xdr:nvCxnSpPr>
        <xdr:spPr>
          <a:xfrm flipV="1">
            <a:off x="1290058" y="2462366"/>
            <a:ext cx="1251725" cy="21498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9703B6A2-8743-4D82-B95E-68A75F26B9C3}"/>
              </a:ext>
            </a:extLst>
          </xdr:cNvPr>
          <xdr:cNvCxnSpPr/>
        </xdr:nvCxnSpPr>
        <xdr:spPr>
          <a:xfrm flipV="1">
            <a:off x="1324085" y="2626846"/>
            <a:ext cx="1240883" cy="983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C0F8AA45-07B8-4F89-B1F5-20529525F3A8}"/>
              </a:ext>
            </a:extLst>
          </xdr:cNvPr>
          <xdr:cNvGrpSpPr/>
        </xdr:nvGrpSpPr>
        <xdr:grpSpPr>
          <a:xfrm>
            <a:off x="252609" y="189797"/>
            <a:ext cx="1099526" cy="3227489"/>
            <a:chOff x="252926" y="189797"/>
            <a:chExt cx="1099526" cy="3227489"/>
          </a:xfrm>
        </xdr:grpSpPr>
        <xdr:cxnSp macro="">
          <xdr:nvCxnSpPr>
            <xdr:cNvPr id="68" name="Straight Connector 67">
              <a:extLst>
                <a:ext uri="{FF2B5EF4-FFF2-40B4-BE49-F238E27FC236}">
                  <a16:creationId xmlns:a16="http://schemas.microsoft.com/office/drawing/2014/main" id="{BD3D13A0-F5E0-4900-9732-05CEE66C0592}"/>
                </a:ext>
              </a:extLst>
            </xdr:cNvPr>
            <xdr:cNvCxnSpPr/>
          </xdr:nvCxnSpPr>
          <xdr:spPr>
            <a:xfrm flipV="1">
              <a:off x="1128046" y="1146790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Straight Connector 68">
              <a:extLst>
                <a:ext uri="{FF2B5EF4-FFF2-40B4-BE49-F238E27FC236}">
                  <a16:creationId xmlns:a16="http://schemas.microsoft.com/office/drawing/2014/main" id="{DE32815F-2D0C-42F4-B329-4B48A5D64FE7}"/>
                </a:ext>
              </a:extLst>
            </xdr:cNvPr>
            <xdr:cNvCxnSpPr/>
          </xdr:nvCxnSpPr>
          <xdr:spPr>
            <a:xfrm flipV="1">
              <a:off x="1290728" y="1155223"/>
              <a:ext cx="0" cy="132566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0" name="Group 69">
              <a:extLst>
                <a:ext uri="{FF2B5EF4-FFF2-40B4-BE49-F238E27FC236}">
                  <a16:creationId xmlns:a16="http://schemas.microsoft.com/office/drawing/2014/main" id="{FD5937C1-B01B-49CB-8C08-575FD464DC45}"/>
                </a:ext>
              </a:extLst>
            </xdr:cNvPr>
            <xdr:cNvGrpSpPr/>
          </xdr:nvGrpSpPr>
          <xdr:grpSpPr>
            <a:xfrm>
              <a:off x="252926" y="189797"/>
              <a:ext cx="1099526" cy="3227489"/>
              <a:chOff x="252926" y="189797"/>
              <a:chExt cx="1099526" cy="3227489"/>
            </a:xfrm>
          </xdr:grpSpPr>
          <xdr:cxnSp macro="">
            <xdr:nvCxnSpPr>
              <xdr:cNvPr id="71" name="Straight Connector 70">
                <a:extLst>
                  <a:ext uri="{FF2B5EF4-FFF2-40B4-BE49-F238E27FC236}">
                    <a16:creationId xmlns:a16="http://schemas.microsoft.com/office/drawing/2014/main" id="{5C501DEA-6071-48B7-B902-BDD29DC309A9}"/>
                  </a:ext>
                </a:extLst>
              </xdr:cNvPr>
              <xdr:cNvCxnSpPr/>
            </xdr:nvCxnSpPr>
            <xdr:spPr>
              <a:xfrm flipH="1" flipV="1">
                <a:off x="1350503" y="2762227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Straight Connector 71">
                <a:extLst>
                  <a:ext uri="{FF2B5EF4-FFF2-40B4-BE49-F238E27FC236}">
                    <a16:creationId xmlns:a16="http://schemas.microsoft.com/office/drawing/2014/main" id="{DDA92BEE-2B70-49DC-9242-1DA5EE670A8D}"/>
                  </a:ext>
                </a:extLst>
              </xdr:cNvPr>
              <xdr:cNvCxnSpPr/>
            </xdr:nvCxnSpPr>
            <xdr:spPr>
              <a:xfrm flipH="1">
                <a:off x="252928" y="2402178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3" name="Arc 72">
                <a:extLst>
                  <a:ext uri="{FF2B5EF4-FFF2-40B4-BE49-F238E27FC236}">
                    <a16:creationId xmlns:a16="http://schemas.microsoft.com/office/drawing/2014/main" id="{C3837A86-36E9-40A2-8DD0-0879FA9081F0}"/>
                  </a:ext>
                </a:extLst>
              </xdr:cNvPr>
              <xdr:cNvSpPr/>
            </xdr:nvSpPr>
            <xdr:spPr>
              <a:xfrm>
                <a:off x="393173" y="2402178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74" name="Group 73">
                <a:extLst>
                  <a:ext uri="{FF2B5EF4-FFF2-40B4-BE49-F238E27FC236}">
                    <a16:creationId xmlns:a16="http://schemas.microsoft.com/office/drawing/2014/main" id="{5EC46131-D68C-4F20-9C40-A4C29FB820AD}"/>
                  </a:ext>
                </a:extLst>
              </xdr:cNvPr>
              <xdr:cNvGrpSpPr/>
            </xdr:nvGrpSpPr>
            <xdr:grpSpPr>
              <a:xfrm>
                <a:off x="321329" y="1630399"/>
                <a:ext cx="755327" cy="97784"/>
                <a:chOff x="172566" y="2032757"/>
                <a:chExt cx="755327" cy="97784"/>
              </a:xfrm>
            </xdr:grpSpPr>
            <xdr:cxnSp macro="">
              <xdr:nvCxnSpPr>
                <xdr:cNvPr id="83" name="Straight Connector 82">
                  <a:extLst>
                    <a:ext uri="{FF2B5EF4-FFF2-40B4-BE49-F238E27FC236}">
                      <a16:creationId xmlns:a16="http://schemas.microsoft.com/office/drawing/2014/main" id="{862E9551-74AC-4DAC-91C6-77B7C225691D}"/>
                    </a:ext>
                  </a:extLst>
                </xdr:cNvPr>
                <xdr:cNvCxnSpPr/>
              </xdr:nvCxnSpPr>
              <xdr:spPr>
                <a:xfrm flipH="1">
                  <a:off x="172566" y="2126229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E67CF7BE-D8DF-427F-B593-8F884C8A1042}"/>
                    </a:ext>
                  </a:extLst>
                </xdr:cNvPr>
                <xdr:cNvGrpSpPr/>
              </xdr:nvGrpSpPr>
              <xdr:grpSpPr>
                <a:xfrm>
                  <a:off x="830738" y="2032757"/>
                  <a:ext cx="97155" cy="97784"/>
                  <a:chOff x="650738" y="1856849"/>
                  <a:chExt cx="97217" cy="98238"/>
                </a:xfrm>
              </xdr:grpSpPr>
              <xdr:sp macro="" textlink="">
                <xdr:nvSpPr>
                  <xdr:cNvPr id="86" name="Arc 85">
                    <a:extLst>
                      <a:ext uri="{FF2B5EF4-FFF2-40B4-BE49-F238E27FC236}">
                        <a16:creationId xmlns:a16="http://schemas.microsoft.com/office/drawing/2014/main" id="{2983B8A9-AFB1-4059-80FA-D0669087F7E6}"/>
                      </a:ext>
                    </a:extLst>
                  </xdr:cNvPr>
                  <xdr:cNvSpPr/>
                </xdr:nvSpPr>
                <xdr:spPr>
                  <a:xfrm>
                    <a:off x="654503" y="1860642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87" name="Arc 86">
                    <a:extLst>
                      <a:ext uri="{FF2B5EF4-FFF2-40B4-BE49-F238E27FC236}">
                        <a16:creationId xmlns:a16="http://schemas.microsoft.com/office/drawing/2014/main" id="{681E40B6-B0D3-4D40-B9B4-DCF7C5661070}"/>
                      </a:ext>
                    </a:extLst>
                  </xdr:cNvPr>
                  <xdr:cNvSpPr/>
                </xdr:nvSpPr>
                <xdr:spPr>
                  <a:xfrm flipV="1">
                    <a:off x="650738" y="1856849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85" name="Straight Connector 84">
                  <a:extLst>
                    <a:ext uri="{FF2B5EF4-FFF2-40B4-BE49-F238E27FC236}">
                      <a16:creationId xmlns:a16="http://schemas.microsoft.com/office/drawing/2014/main" id="{7E420874-C6FA-4389-80CA-320DC4B25CD0}"/>
                    </a:ext>
                  </a:extLst>
                </xdr:cNvPr>
                <xdr:cNvCxnSpPr/>
              </xdr:nvCxnSpPr>
              <xdr:spPr>
                <a:xfrm flipH="1">
                  <a:off x="176534" y="2036830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5" name="Straight Connector 74">
                <a:extLst>
                  <a:ext uri="{FF2B5EF4-FFF2-40B4-BE49-F238E27FC236}">
                    <a16:creationId xmlns:a16="http://schemas.microsoft.com/office/drawing/2014/main" id="{EA83A74F-33B9-4797-9D89-C8A75C2B528F}"/>
                  </a:ext>
                </a:extLst>
              </xdr:cNvPr>
              <xdr:cNvCxnSpPr/>
            </xdr:nvCxnSpPr>
            <xdr:spPr>
              <a:xfrm flipV="1">
                <a:off x="1032692" y="1723436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Straight Connector 75">
                <a:extLst>
                  <a:ext uri="{FF2B5EF4-FFF2-40B4-BE49-F238E27FC236}">
                    <a16:creationId xmlns:a16="http://schemas.microsoft.com/office/drawing/2014/main" id="{A7A7E825-09EB-41B2-9F4A-F6DFD4FA3DA3}"/>
                  </a:ext>
                </a:extLst>
              </xdr:cNvPr>
              <xdr:cNvCxnSpPr/>
            </xdr:nvCxnSpPr>
            <xdr:spPr>
              <a:xfrm flipH="1">
                <a:off x="398784" y="2177800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7" name="Straight Connector 76">
                <a:extLst>
                  <a:ext uri="{FF2B5EF4-FFF2-40B4-BE49-F238E27FC236}">
                    <a16:creationId xmlns:a16="http://schemas.microsoft.com/office/drawing/2014/main" id="{653DDC81-D4B4-41BE-A2DC-C39C080726C1}"/>
                  </a:ext>
                </a:extLst>
              </xdr:cNvPr>
              <xdr:cNvCxnSpPr/>
            </xdr:nvCxnSpPr>
            <xdr:spPr>
              <a:xfrm flipH="1">
                <a:off x="410003" y="1964641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Straight Connector 77">
                <a:extLst>
                  <a:ext uri="{FF2B5EF4-FFF2-40B4-BE49-F238E27FC236}">
                    <a16:creationId xmlns:a16="http://schemas.microsoft.com/office/drawing/2014/main" id="{D510FF31-A1B0-4F87-B4C7-0DDCF538E94C}"/>
                  </a:ext>
                </a:extLst>
              </xdr:cNvPr>
              <xdr:cNvCxnSpPr/>
            </xdr:nvCxnSpPr>
            <xdr:spPr>
              <a:xfrm flipH="1">
                <a:off x="347115" y="1431532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6565433A-8D2B-4DED-B345-B80556EF1C12}"/>
                  </a:ext>
                </a:extLst>
              </xdr:cNvPr>
              <xdr:cNvGrpSpPr/>
            </xdr:nvGrpSpPr>
            <xdr:grpSpPr>
              <a:xfrm rot="16200000" flipH="1" flipV="1">
                <a:off x="288550" y="154173"/>
                <a:ext cx="1004844" cy="1076092"/>
                <a:chOff x="132102" y="180000"/>
                <a:chExt cx="1004844" cy="1076092"/>
              </a:xfrm>
            </xdr:grpSpPr>
            <xdr:cxnSp macro="">
              <xdr:nvCxnSpPr>
                <xdr:cNvPr id="80" name="Straight Connector 79">
                  <a:extLst>
                    <a:ext uri="{FF2B5EF4-FFF2-40B4-BE49-F238E27FC236}">
                      <a16:creationId xmlns:a16="http://schemas.microsoft.com/office/drawing/2014/main" id="{2BAD90F3-0443-4FB4-A251-870706EF1FED}"/>
                    </a:ext>
                  </a:extLst>
                </xdr:cNvPr>
                <xdr:cNvCxnSpPr/>
              </xdr:nvCxnSpPr>
              <xdr:spPr>
                <a:xfrm rot="5400000" flipH="1" flipV="1">
                  <a:off x="778927" y="898072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Straight Connector 80">
                  <a:extLst>
                    <a:ext uri="{FF2B5EF4-FFF2-40B4-BE49-F238E27FC236}">
                      <a16:creationId xmlns:a16="http://schemas.microsoft.com/office/drawing/2014/main" id="{87643D8E-0C1F-4990-A9A5-89F2DAF90A17}"/>
                    </a:ext>
                  </a:extLst>
                </xdr:cNvPr>
                <xdr:cNvCxnSpPr/>
              </xdr:nvCxnSpPr>
              <xdr:spPr>
                <a:xfrm rot="5400000" flipH="1">
                  <a:off x="397033" y="-84884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2" name="Arc 81">
                  <a:extLst>
                    <a:ext uri="{FF2B5EF4-FFF2-40B4-BE49-F238E27FC236}">
                      <a16:creationId xmlns:a16="http://schemas.microsoft.com/office/drawing/2014/main" id="{2B1671E3-BC0E-48ED-9BF2-9A6B6BC1BEAB}"/>
                    </a:ext>
                  </a:extLst>
                </xdr:cNvPr>
                <xdr:cNvSpPr/>
              </xdr:nvSpPr>
              <xdr:spPr>
                <a:xfrm>
                  <a:off x="180000" y="180000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5BDA3223-4794-4D93-9C33-435E2922953E}"/>
              </a:ext>
            </a:extLst>
          </xdr:cNvPr>
          <xdr:cNvGrpSpPr/>
        </xdr:nvGrpSpPr>
        <xdr:grpSpPr>
          <a:xfrm flipH="1" flipV="1">
            <a:off x="1257615" y="216823"/>
            <a:ext cx="1283587" cy="936979"/>
            <a:chOff x="17620" y="42881"/>
            <a:chExt cx="1283587" cy="937240"/>
          </a:xfrm>
        </xdr:grpSpPr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2DD579F0-6E25-4F81-9571-690F993685FA}"/>
                </a:ext>
              </a:extLst>
            </xdr:cNvPr>
            <xdr:cNvCxnSpPr/>
          </xdr:nvCxnSpPr>
          <xdr:spPr>
            <a:xfrm flipH="1">
              <a:off x="527839" y="275113"/>
              <a:ext cx="740587" cy="1081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4098B483-BAA2-40BF-A433-D7CD33F2F149}"/>
                </a:ext>
              </a:extLst>
            </xdr:cNvPr>
            <xdr:cNvCxnSpPr/>
          </xdr:nvCxnSpPr>
          <xdr:spPr>
            <a:xfrm flipH="1">
              <a:off x="987896" y="291938"/>
              <a:ext cx="0" cy="36400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Connector 62">
              <a:extLst>
                <a:ext uri="{FF2B5EF4-FFF2-40B4-BE49-F238E27FC236}">
                  <a16:creationId xmlns:a16="http://schemas.microsoft.com/office/drawing/2014/main" id="{FEF42C0C-AF84-43B0-882C-788BC0CFC3E5}"/>
                </a:ext>
              </a:extLst>
            </xdr:cNvPr>
            <xdr:cNvCxnSpPr/>
          </xdr:nvCxnSpPr>
          <xdr:spPr>
            <a:xfrm flipH="1">
              <a:off x="769121" y="286334"/>
              <a:ext cx="0" cy="3395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188E0F5B-DA12-4BA5-AE27-274847CDFC6A}"/>
                </a:ext>
              </a:extLst>
            </xdr:cNvPr>
            <xdr:cNvCxnSpPr/>
          </xdr:nvCxnSpPr>
          <xdr:spPr>
            <a:xfrm flipH="1">
              <a:off x="527887" y="275112"/>
              <a:ext cx="0" cy="705009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>
              <a:extLst>
                <a:ext uri="{FF2B5EF4-FFF2-40B4-BE49-F238E27FC236}">
                  <a16:creationId xmlns:a16="http://schemas.microsoft.com/office/drawing/2014/main" id="{2F25F07A-EFBA-45A2-8EF5-8F21628ED66C}"/>
                </a:ext>
              </a:extLst>
            </xdr:cNvPr>
            <xdr:cNvCxnSpPr/>
          </xdr:nvCxnSpPr>
          <xdr:spPr>
            <a:xfrm flipH="1">
              <a:off x="314747" y="291937"/>
              <a:ext cx="0" cy="67570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2790CEB3-8F39-406F-BE16-543B870F8498}"/>
                </a:ext>
              </a:extLst>
            </xdr:cNvPr>
            <xdr:cNvCxnSpPr/>
          </xdr:nvCxnSpPr>
          <xdr:spPr>
            <a:xfrm flipV="1">
              <a:off x="17620" y="42881"/>
              <a:ext cx="1250974" cy="10755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>
              <a:extLst>
                <a:ext uri="{FF2B5EF4-FFF2-40B4-BE49-F238E27FC236}">
                  <a16:creationId xmlns:a16="http://schemas.microsoft.com/office/drawing/2014/main" id="{07BABC86-EA88-482B-B96F-3F15FC55687E}"/>
                </a:ext>
              </a:extLst>
            </xdr:cNvPr>
            <xdr:cNvCxnSpPr/>
          </xdr:nvCxnSpPr>
          <xdr:spPr>
            <a:xfrm flipV="1">
              <a:off x="33689" y="190792"/>
              <a:ext cx="1267518" cy="1565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50">
            <a:extLst>
              <a:ext uri="{FF2B5EF4-FFF2-40B4-BE49-F238E27FC236}">
                <a16:creationId xmlns:a16="http://schemas.microsoft.com/office/drawing/2014/main" id="{481CDBBD-FEB8-4E73-B1B6-B793E699DF1A}"/>
              </a:ext>
            </a:extLst>
          </xdr:cNvPr>
          <xdr:cNvSpPr txBox="1"/>
        </xdr:nvSpPr>
        <xdr:spPr>
          <a:xfrm>
            <a:off x="439627" y="2208141"/>
            <a:ext cx="277204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50">
            <a:extLst>
              <a:ext uri="{FF2B5EF4-FFF2-40B4-BE49-F238E27FC236}">
                <a16:creationId xmlns:a16="http://schemas.microsoft.com/office/drawing/2014/main" id="{1CF51B21-1CEE-42EF-B886-297B9198CE61}"/>
              </a:ext>
            </a:extLst>
          </xdr:cNvPr>
          <xdr:cNvSpPr txBox="1"/>
        </xdr:nvSpPr>
        <xdr:spPr>
          <a:xfrm>
            <a:off x="1350180" y="88532"/>
            <a:ext cx="27622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Arrow: Bent-Up 15">
            <a:extLst>
              <a:ext uri="{FF2B5EF4-FFF2-40B4-BE49-F238E27FC236}">
                <a16:creationId xmlns:a16="http://schemas.microsoft.com/office/drawing/2014/main" id="{3D108BA0-6AE8-4E89-A9E9-19259699BCED}"/>
              </a:ext>
            </a:extLst>
          </xdr:cNvPr>
          <xdr:cNvSpPr/>
        </xdr:nvSpPr>
        <xdr:spPr>
          <a:xfrm rot="10800000" flipH="1">
            <a:off x="750644" y="2266250"/>
            <a:ext cx="139700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F1DEC671-7D5D-4DA0-A755-65E7728FD4A0}"/>
              </a:ext>
            </a:extLst>
          </xdr:cNvPr>
          <xdr:cNvSpPr/>
        </xdr:nvSpPr>
        <xdr:spPr>
          <a:xfrm rot="16200000">
            <a:off x="2117285" y="2835599"/>
            <a:ext cx="126751" cy="4498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6BC7C20E-0B7B-48A7-8027-983466B4A8A5}"/>
              </a:ext>
            </a:extLst>
          </xdr:cNvPr>
          <xdr:cNvGrpSpPr/>
        </xdr:nvGrpSpPr>
        <xdr:grpSpPr>
          <a:xfrm>
            <a:off x="1891519" y="2786583"/>
            <a:ext cx="558775" cy="210186"/>
            <a:chOff x="1891836" y="2786583"/>
            <a:chExt cx="558775" cy="210186"/>
          </a:xfrm>
        </xdr:grpSpPr>
        <xdr:sp macro="" textlink="">
          <xdr:nvSpPr>
            <xdr:cNvPr id="58" name="Arrow: Bent-Up 57">
              <a:extLst>
                <a:ext uri="{FF2B5EF4-FFF2-40B4-BE49-F238E27FC236}">
                  <a16:creationId xmlns:a16="http://schemas.microsoft.com/office/drawing/2014/main" id="{B8060E89-151A-4A95-A322-50234EB9354E}"/>
                </a:ext>
              </a:extLst>
            </xdr:cNvPr>
            <xdr:cNvSpPr/>
          </xdr:nvSpPr>
          <xdr:spPr>
            <a:xfrm rot="16200000">
              <a:off x="1864853" y="2813567"/>
              <a:ext cx="139691" cy="85725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59" name="Arrow: Bent-Up 58">
              <a:extLst>
                <a:ext uri="{FF2B5EF4-FFF2-40B4-BE49-F238E27FC236}">
                  <a16:creationId xmlns:a16="http://schemas.microsoft.com/office/drawing/2014/main" id="{B844DEBA-AA3F-4FE6-836E-701E3EA7D0BA}"/>
                </a:ext>
              </a:extLst>
            </xdr:cNvPr>
            <xdr:cNvSpPr/>
          </xdr:nvSpPr>
          <xdr:spPr>
            <a:xfrm rot="5400000" flipH="1">
              <a:off x="2338130" y="2884287"/>
              <a:ext cx="139426" cy="85537"/>
            </a:xfrm>
            <a:prstGeom prst="bentUp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60" name="Arrow: Right 59">
              <a:extLst>
                <a:ext uri="{FF2B5EF4-FFF2-40B4-BE49-F238E27FC236}">
                  <a16:creationId xmlns:a16="http://schemas.microsoft.com/office/drawing/2014/main" id="{A811F3A2-4983-4C44-A544-CB8DADB4D78F}"/>
                </a:ext>
              </a:extLst>
            </xdr:cNvPr>
            <xdr:cNvSpPr/>
          </xdr:nvSpPr>
          <xdr:spPr>
            <a:xfrm rot="16200000">
              <a:off x="2312197" y="2826782"/>
              <a:ext cx="126117" cy="45719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9" name="Arrow: Bent-Up 18">
            <a:extLst>
              <a:ext uri="{FF2B5EF4-FFF2-40B4-BE49-F238E27FC236}">
                <a16:creationId xmlns:a16="http://schemas.microsoft.com/office/drawing/2014/main" id="{D074453C-D083-4EC0-8249-A112923B2BB8}"/>
              </a:ext>
            </a:extLst>
          </xdr:cNvPr>
          <xdr:cNvSpPr/>
        </xdr:nvSpPr>
        <xdr:spPr>
          <a:xfrm rot="16200000" flipH="1">
            <a:off x="1444872" y="295872"/>
            <a:ext cx="139425" cy="85443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0" name="Arrow: Right 19">
            <a:extLst>
              <a:ext uri="{FF2B5EF4-FFF2-40B4-BE49-F238E27FC236}">
                <a16:creationId xmlns:a16="http://schemas.microsoft.com/office/drawing/2014/main" id="{AE59F434-CD05-42CB-BD92-DFC21DB32277}"/>
              </a:ext>
            </a:extLst>
          </xdr:cNvPr>
          <xdr:cNvSpPr/>
        </xdr:nvSpPr>
        <xdr:spPr>
          <a:xfrm rot="5400000" flipV="1">
            <a:off x="1632770" y="309839"/>
            <a:ext cx="126365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1" name="Text Box 250">
            <a:extLst>
              <a:ext uri="{FF2B5EF4-FFF2-40B4-BE49-F238E27FC236}">
                <a16:creationId xmlns:a16="http://schemas.microsoft.com/office/drawing/2014/main" id="{51A6F074-A542-4116-B2BD-9E46C57551DB}"/>
              </a:ext>
            </a:extLst>
          </xdr:cNvPr>
          <xdr:cNvSpPr txBox="1"/>
        </xdr:nvSpPr>
        <xdr:spPr>
          <a:xfrm>
            <a:off x="1858349" y="2937975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 Box 250">
            <a:extLst>
              <a:ext uri="{FF2B5EF4-FFF2-40B4-BE49-F238E27FC236}">
                <a16:creationId xmlns:a16="http://schemas.microsoft.com/office/drawing/2014/main" id="{5192973E-70B5-4F17-BDAF-92B02FF16A72}"/>
              </a:ext>
            </a:extLst>
          </xdr:cNvPr>
          <xdr:cNvSpPr txBox="1"/>
        </xdr:nvSpPr>
        <xdr:spPr>
          <a:xfrm>
            <a:off x="1516604" y="88532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50">
            <a:extLst>
              <a:ext uri="{FF2B5EF4-FFF2-40B4-BE49-F238E27FC236}">
                <a16:creationId xmlns:a16="http://schemas.microsoft.com/office/drawing/2014/main" id="{637C91DE-CEA6-4CE2-A5AE-2D4963A5F007}"/>
              </a:ext>
            </a:extLst>
          </xdr:cNvPr>
          <xdr:cNvSpPr txBox="1"/>
        </xdr:nvSpPr>
        <xdr:spPr>
          <a:xfrm>
            <a:off x="1451198" y="1655333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38CCB7C4-BDBD-43A3-A3E0-E3931F9CCF23}"/>
              </a:ext>
            </a:extLst>
          </xdr:cNvPr>
          <xdr:cNvCxnSpPr/>
        </xdr:nvCxnSpPr>
        <xdr:spPr>
          <a:xfrm flipV="1">
            <a:off x="1428484" y="1552250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F84F32E3-7A72-487E-9D6A-CF157C74E1DC}"/>
              </a:ext>
            </a:extLst>
          </xdr:cNvPr>
          <xdr:cNvGrpSpPr/>
        </xdr:nvGrpSpPr>
        <xdr:grpSpPr>
          <a:xfrm rot="10800000">
            <a:off x="2480643" y="176415"/>
            <a:ext cx="1099525" cy="3227069"/>
            <a:chOff x="2" y="0"/>
            <a:chExt cx="1099525" cy="3227491"/>
          </a:xfrm>
        </xdr:grpSpPr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43347FAA-3C0A-43BA-BF86-1E519FBBDC42}"/>
                </a:ext>
              </a:extLst>
            </xdr:cNvPr>
            <xdr:cNvCxnSpPr/>
          </xdr:nvCxnSpPr>
          <xdr:spPr>
            <a:xfrm rot="10800000">
              <a:off x="875122" y="956995"/>
              <a:ext cx="0" cy="131557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45E2B449-0DFF-4654-852C-DD94AB134110}"/>
                </a:ext>
              </a:extLst>
            </xdr:cNvPr>
            <xdr:cNvCxnSpPr/>
          </xdr:nvCxnSpPr>
          <xdr:spPr>
            <a:xfrm rot="10800000">
              <a:off x="1038386" y="941241"/>
              <a:ext cx="291" cy="1319487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0D883E7B-6E9B-4115-A13B-361A478F24FB}"/>
                </a:ext>
              </a:extLst>
            </xdr:cNvPr>
            <xdr:cNvGrpSpPr/>
          </xdr:nvGrpSpPr>
          <xdr:grpSpPr>
            <a:xfrm>
              <a:off x="2" y="0"/>
              <a:ext cx="1099525" cy="3227491"/>
              <a:chOff x="2" y="0"/>
              <a:chExt cx="1099525" cy="3227491"/>
            </a:xfrm>
          </xdr:grpSpPr>
          <xdr:cxnSp macro="">
            <xdr:nvCxnSpPr>
              <xdr:cNvPr id="41" name="Straight Connector 40">
                <a:extLst>
                  <a:ext uri="{FF2B5EF4-FFF2-40B4-BE49-F238E27FC236}">
                    <a16:creationId xmlns:a16="http://schemas.microsoft.com/office/drawing/2014/main" id="{A482AE6D-BE91-4C64-8389-6983E5ACC44F}"/>
                  </a:ext>
                </a:extLst>
              </xdr:cNvPr>
              <xdr:cNvCxnSpPr/>
            </xdr:nvCxnSpPr>
            <xdr:spPr>
              <a:xfrm rot="10800000">
                <a:off x="1097578" y="2572432"/>
                <a:ext cx="1949" cy="65505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>
                <a:extLst>
                  <a:ext uri="{FF2B5EF4-FFF2-40B4-BE49-F238E27FC236}">
                    <a16:creationId xmlns:a16="http://schemas.microsoft.com/office/drawing/2014/main" id="{EED4C96F-EBE5-41BB-AB28-3E09CCB45DE0}"/>
                  </a:ext>
                </a:extLst>
              </xdr:cNvPr>
              <xdr:cNvCxnSpPr/>
            </xdr:nvCxnSpPr>
            <xdr:spPr>
              <a:xfrm rot="10800000">
                <a:off x="3" y="2212384"/>
                <a:ext cx="62293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Arc 42">
                <a:extLst>
                  <a:ext uri="{FF2B5EF4-FFF2-40B4-BE49-F238E27FC236}">
                    <a16:creationId xmlns:a16="http://schemas.microsoft.com/office/drawing/2014/main" id="{7FCE0D63-A898-4658-AF57-84A78F26FAA1}"/>
                  </a:ext>
                </a:extLst>
              </xdr:cNvPr>
              <xdr:cNvSpPr/>
            </xdr:nvSpPr>
            <xdr:spPr>
              <a:xfrm>
                <a:off x="140249" y="2212384"/>
                <a:ext cx="957329" cy="720829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29FED5C1-84A5-4FA3-BC25-DE8886861553}"/>
                  </a:ext>
                </a:extLst>
              </xdr:cNvPr>
              <xdr:cNvGrpSpPr/>
            </xdr:nvGrpSpPr>
            <xdr:grpSpPr>
              <a:xfrm>
                <a:off x="68405" y="1440605"/>
                <a:ext cx="755327" cy="97784"/>
                <a:chOff x="68405" y="1440605"/>
                <a:chExt cx="755327" cy="97784"/>
              </a:xfrm>
            </xdr:grpSpPr>
            <xdr:cxnSp macro="">
              <xdr:nvCxnSpPr>
                <xdr:cNvPr id="53" name="Straight Connector 52">
                  <a:extLst>
                    <a:ext uri="{FF2B5EF4-FFF2-40B4-BE49-F238E27FC236}">
                      <a16:creationId xmlns:a16="http://schemas.microsoft.com/office/drawing/2014/main" id="{54F3AB55-A0CF-45CF-A76D-DA935BFB12DF}"/>
                    </a:ext>
                  </a:extLst>
                </xdr:cNvPr>
                <xdr:cNvCxnSpPr/>
              </xdr:nvCxnSpPr>
              <xdr:spPr>
                <a:xfrm rot="10800000">
                  <a:off x="68405" y="1534077"/>
                  <a:ext cx="710978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2C0319A0-3862-4060-B59F-A99E5E636E42}"/>
                    </a:ext>
                  </a:extLst>
                </xdr:cNvPr>
                <xdr:cNvGrpSpPr/>
              </xdr:nvGrpSpPr>
              <xdr:grpSpPr>
                <a:xfrm>
                  <a:off x="726577" y="1440605"/>
                  <a:ext cx="97155" cy="97784"/>
                  <a:chOff x="726577" y="1440605"/>
                  <a:chExt cx="97217" cy="98238"/>
                </a:xfrm>
              </xdr:grpSpPr>
              <xdr:sp macro="" textlink="">
                <xdr:nvSpPr>
                  <xdr:cNvPr id="56" name="Arc 55">
                    <a:extLst>
                      <a:ext uri="{FF2B5EF4-FFF2-40B4-BE49-F238E27FC236}">
                        <a16:creationId xmlns:a16="http://schemas.microsoft.com/office/drawing/2014/main" id="{F1D59C36-655F-4472-AFF7-49A6859AA337}"/>
                      </a:ext>
                    </a:extLst>
                  </xdr:cNvPr>
                  <xdr:cNvSpPr/>
                </xdr:nvSpPr>
                <xdr:spPr>
                  <a:xfrm>
                    <a:off x="730342" y="1444398"/>
                    <a:ext cx="93345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  <xdr:sp macro="" textlink="">
                <xdr:nvSpPr>
                  <xdr:cNvPr id="57" name="Arc 56">
                    <a:extLst>
                      <a:ext uri="{FF2B5EF4-FFF2-40B4-BE49-F238E27FC236}">
                        <a16:creationId xmlns:a16="http://schemas.microsoft.com/office/drawing/2014/main" id="{54D227A4-B34B-48E4-8E9E-ECEA9EFE4709}"/>
                      </a:ext>
                    </a:extLst>
                  </xdr:cNvPr>
                  <xdr:cNvSpPr/>
                </xdr:nvSpPr>
                <xdr:spPr>
                  <a:xfrm flipV="1">
                    <a:off x="726577" y="1440605"/>
                    <a:ext cx="97217" cy="94445"/>
                  </a:xfrm>
                  <a:prstGeom prst="arc">
                    <a:avLst/>
                  </a:prstGeom>
                  <a:ln w="9525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CA"/>
                  </a:p>
                </xdr:txBody>
              </xdr:sp>
            </xdr:grpSp>
            <xdr:cxnSp macro="">
              <xdr:nvCxnSpPr>
                <xdr:cNvPr id="55" name="Straight Connector 54">
                  <a:extLst>
                    <a:ext uri="{FF2B5EF4-FFF2-40B4-BE49-F238E27FC236}">
                      <a16:creationId xmlns:a16="http://schemas.microsoft.com/office/drawing/2014/main" id="{123890A2-B4D6-4134-AF81-E630BE38669E}"/>
                    </a:ext>
                  </a:extLst>
                </xdr:cNvPr>
                <xdr:cNvCxnSpPr/>
              </xdr:nvCxnSpPr>
              <xdr:spPr>
                <a:xfrm rot="10800000">
                  <a:off x="72372" y="1444678"/>
                  <a:ext cx="706439" cy="0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5" name="Straight Connector 44">
                <a:extLst>
                  <a:ext uri="{FF2B5EF4-FFF2-40B4-BE49-F238E27FC236}">
                    <a16:creationId xmlns:a16="http://schemas.microsoft.com/office/drawing/2014/main" id="{673D0546-624C-4609-83E6-9384C7B48984}"/>
                  </a:ext>
                </a:extLst>
              </xdr:cNvPr>
              <xdr:cNvCxnSpPr/>
            </xdr:nvCxnSpPr>
            <xdr:spPr>
              <a:xfrm rot="10800000" flipH="1">
                <a:off x="779768" y="1533641"/>
                <a:ext cx="6350" cy="704803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>
                <a:extLst>
                  <a:ext uri="{FF2B5EF4-FFF2-40B4-BE49-F238E27FC236}">
                    <a16:creationId xmlns:a16="http://schemas.microsoft.com/office/drawing/2014/main" id="{3FB9EF03-ABD8-4EF9-BB31-F119109ABF0D}"/>
                  </a:ext>
                </a:extLst>
              </xdr:cNvPr>
              <xdr:cNvCxnSpPr/>
            </xdr:nvCxnSpPr>
            <xdr:spPr>
              <a:xfrm rot="10800000">
                <a:off x="311568" y="1988006"/>
                <a:ext cx="457540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>
                <a:extLst>
                  <a:ext uri="{FF2B5EF4-FFF2-40B4-BE49-F238E27FC236}">
                    <a16:creationId xmlns:a16="http://schemas.microsoft.com/office/drawing/2014/main" id="{864B9E1A-218A-4FF3-A3F5-658B49466786}"/>
                  </a:ext>
                </a:extLst>
              </xdr:cNvPr>
              <xdr:cNvCxnSpPr/>
            </xdr:nvCxnSpPr>
            <xdr:spPr>
              <a:xfrm rot="10800000">
                <a:off x="311921" y="1774847"/>
                <a:ext cx="468405" cy="0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>
                <a:extLst>
                  <a:ext uri="{FF2B5EF4-FFF2-40B4-BE49-F238E27FC236}">
                    <a16:creationId xmlns:a16="http://schemas.microsoft.com/office/drawing/2014/main" id="{899B1DB1-266D-414B-815F-C5B4E54417A2}"/>
                  </a:ext>
                </a:extLst>
              </xdr:cNvPr>
              <xdr:cNvCxnSpPr/>
            </xdr:nvCxnSpPr>
            <xdr:spPr>
              <a:xfrm rot="10800000">
                <a:off x="94191" y="1241738"/>
                <a:ext cx="668994" cy="0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52094FA4-D768-41BE-A1EA-4F1DF9442A87}"/>
                  </a:ext>
                </a:extLst>
              </xdr:cNvPr>
              <xdr:cNvGrpSpPr/>
            </xdr:nvGrpSpPr>
            <xdr:grpSpPr>
              <a:xfrm rot="16200000" flipH="1" flipV="1">
                <a:off x="35626" y="-35624"/>
                <a:ext cx="1004844" cy="1076092"/>
                <a:chOff x="35624" y="-35624"/>
                <a:chExt cx="1004844" cy="1076092"/>
              </a:xfrm>
            </xdr:grpSpPr>
            <xdr:cxnSp macro="">
              <xdr:nvCxnSpPr>
                <xdr:cNvPr id="50" name="Straight Connector 49">
                  <a:extLst>
                    <a:ext uri="{FF2B5EF4-FFF2-40B4-BE49-F238E27FC236}">
                      <a16:creationId xmlns:a16="http://schemas.microsoft.com/office/drawing/2014/main" id="{A0C0EE64-C8C2-4C99-9FA4-910D9CACD268}"/>
                    </a:ext>
                  </a:extLst>
                </xdr:cNvPr>
                <xdr:cNvCxnSpPr/>
              </xdr:nvCxnSpPr>
              <xdr:spPr>
                <a:xfrm rot="16200000">
                  <a:off x="682448" y="682448"/>
                  <a:ext cx="716038" cy="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>
                  <a:extLst>
                    <a:ext uri="{FF2B5EF4-FFF2-40B4-BE49-F238E27FC236}">
                      <a16:creationId xmlns:a16="http://schemas.microsoft.com/office/drawing/2014/main" id="{3D7A2EFF-040C-478C-BC88-E45F8F9266E7}"/>
                    </a:ext>
                  </a:extLst>
                </xdr:cNvPr>
                <xdr:cNvCxnSpPr/>
              </xdr:nvCxnSpPr>
              <xdr:spPr>
                <a:xfrm rot="16200000" flipH="1" flipV="1">
                  <a:off x="300555" y="-300508"/>
                  <a:ext cx="0" cy="529861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" name="Arc 51">
                  <a:extLst>
                    <a:ext uri="{FF2B5EF4-FFF2-40B4-BE49-F238E27FC236}">
                      <a16:creationId xmlns:a16="http://schemas.microsoft.com/office/drawing/2014/main" id="{87552595-F775-40FA-BF92-1EA3DD8266C9}"/>
                    </a:ext>
                  </a:extLst>
                </xdr:cNvPr>
                <xdr:cNvSpPr/>
              </xdr:nvSpPr>
              <xdr:spPr>
                <a:xfrm>
                  <a:off x="83523" y="-35624"/>
                  <a:ext cx="956945" cy="720725"/>
                </a:xfrm>
                <a:prstGeom prst="arc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</xdr:grpSp>
      </xdr:grpSp>
      <xdr:sp macro="" textlink="">
        <xdr:nvSpPr>
          <xdr:cNvPr id="26" name="Text Box 250">
            <a:extLst>
              <a:ext uri="{FF2B5EF4-FFF2-40B4-BE49-F238E27FC236}">
                <a16:creationId xmlns:a16="http://schemas.microsoft.com/office/drawing/2014/main" id="{EE1CD559-0B71-4B49-97BF-2C0AED78E812}"/>
              </a:ext>
            </a:extLst>
          </xdr:cNvPr>
          <xdr:cNvSpPr txBox="1"/>
        </xdr:nvSpPr>
        <xdr:spPr>
          <a:xfrm>
            <a:off x="3635523" y="1207718"/>
            <a:ext cx="27559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Arrow: Bent-Up 26">
            <a:extLst>
              <a:ext uri="{FF2B5EF4-FFF2-40B4-BE49-F238E27FC236}">
                <a16:creationId xmlns:a16="http://schemas.microsoft.com/office/drawing/2014/main" id="{8C98B12B-5325-42E1-9485-48FA41DA709B}"/>
              </a:ext>
            </a:extLst>
          </xdr:cNvPr>
          <xdr:cNvSpPr/>
        </xdr:nvSpPr>
        <xdr:spPr>
          <a:xfrm flipH="1">
            <a:off x="3511783" y="1259121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8" name="Arrow: Right 27">
            <a:extLst>
              <a:ext uri="{FF2B5EF4-FFF2-40B4-BE49-F238E27FC236}">
                <a16:creationId xmlns:a16="http://schemas.microsoft.com/office/drawing/2014/main" id="{6372E2A5-9A9A-450F-8986-5A3A12CD25C7}"/>
              </a:ext>
            </a:extLst>
          </xdr:cNvPr>
          <xdr:cNvSpPr/>
        </xdr:nvSpPr>
        <xdr:spPr>
          <a:xfrm rot="10800000" flipV="1">
            <a:off x="3525151" y="1495058"/>
            <a:ext cx="125730" cy="44450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29" name="Text Box 250">
            <a:extLst>
              <a:ext uri="{FF2B5EF4-FFF2-40B4-BE49-F238E27FC236}">
                <a16:creationId xmlns:a16="http://schemas.microsoft.com/office/drawing/2014/main" id="{4435A38C-079A-45F1-BE82-E44670E55C30}"/>
              </a:ext>
            </a:extLst>
          </xdr:cNvPr>
          <xdr:cNvSpPr txBox="1"/>
        </xdr:nvSpPr>
        <xdr:spPr>
          <a:xfrm>
            <a:off x="3645283" y="1424659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T4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Text Box 250">
            <a:extLst>
              <a:ext uri="{FF2B5EF4-FFF2-40B4-BE49-F238E27FC236}">
                <a16:creationId xmlns:a16="http://schemas.microsoft.com/office/drawing/2014/main" id="{23777035-1EBB-4E9A-88BC-A71DAC1F2DB3}"/>
              </a:ext>
            </a:extLst>
          </xdr:cNvPr>
          <xdr:cNvSpPr txBox="1"/>
        </xdr:nvSpPr>
        <xdr:spPr>
          <a:xfrm>
            <a:off x="1811775" y="1146789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DBC5DE53-452C-44C7-AB55-7FDF1BB68642}"/>
              </a:ext>
            </a:extLst>
          </xdr:cNvPr>
          <xdr:cNvCxnSpPr/>
        </xdr:nvCxnSpPr>
        <xdr:spPr>
          <a:xfrm>
            <a:off x="1751467" y="1077087"/>
            <a:ext cx="363855" cy="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F8437EB-B123-427E-9A9B-7293F0806822}"/>
              </a:ext>
            </a:extLst>
          </xdr:cNvPr>
          <xdr:cNvCxnSpPr/>
        </xdr:nvCxnSpPr>
        <xdr:spPr>
          <a:xfrm flipV="1">
            <a:off x="1204773" y="1067679"/>
            <a:ext cx="0" cy="615161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6B3FA702-FD12-461A-ABDA-4E4A032B4D5A}"/>
              </a:ext>
            </a:extLst>
          </xdr:cNvPr>
          <xdr:cNvCxnSpPr>
            <a:stCxn id="4" idx="5"/>
          </xdr:cNvCxnSpPr>
        </xdr:nvCxnSpPr>
        <xdr:spPr>
          <a:xfrm flipH="1" flipV="1">
            <a:off x="1206785" y="1672438"/>
            <a:ext cx="7924" cy="83706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 Box 250">
            <a:extLst>
              <a:ext uri="{FF2B5EF4-FFF2-40B4-BE49-F238E27FC236}">
                <a16:creationId xmlns:a16="http://schemas.microsoft.com/office/drawing/2014/main" id="{EF597BFF-7FC0-4734-9B08-8C8FF8EC8674}"/>
              </a:ext>
            </a:extLst>
          </xdr:cNvPr>
          <xdr:cNvSpPr txBox="1"/>
        </xdr:nvSpPr>
        <xdr:spPr>
          <a:xfrm>
            <a:off x="1362922" y="1309048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F271BF50-2403-48EB-A625-9C127970247E}"/>
              </a:ext>
            </a:extLst>
          </xdr:cNvPr>
          <xdr:cNvCxnSpPr>
            <a:endCxn id="34" idx="1"/>
          </xdr:cNvCxnSpPr>
        </xdr:nvCxnSpPr>
        <xdr:spPr>
          <a:xfrm>
            <a:off x="1206532" y="1404438"/>
            <a:ext cx="156390" cy="7480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 Box 250">
            <a:extLst>
              <a:ext uri="{FF2B5EF4-FFF2-40B4-BE49-F238E27FC236}">
                <a16:creationId xmlns:a16="http://schemas.microsoft.com/office/drawing/2014/main" id="{7BEE2331-0D53-474C-B295-662D75075E9A}"/>
              </a:ext>
            </a:extLst>
          </xdr:cNvPr>
          <xdr:cNvSpPr txBox="1"/>
        </xdr:nvSpPr>
        <xdr:spPr>
          <a:xfrm>
            <a:off x="1371320" y="2013852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E39A7D5E-D3E1-4FAB-B5BA-A3A1160CFEE0}"/>
              </a:ext>
            </a:extLst>
          </xdr:cNvPr>
          <xdr:cNvCxnSpPr/>
        </xdr:nvCxnSpPr>
        <xdr:spPr>
          <a:xfrm>
            <a:off x="1214475" y="2109102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9525</xdr:colOff>
      <xdr:row>26</xdr:row>
      <xdr:rowOff>180975</xdr:rowOff>
    </xdr:from>
    <xdr:to>
      <xdr:col>5</xdr:col>
      <xdr:colOff>441325</xdr:colOff>
      <xdr:row>44</xdr:row>
      <xdr:rowOff>189230</xdr:rowOff>
    </xdr:to>
    <xdr:grpSp>
      <xdr:nvGrpSpPr>
        <xdr:cNvPr id="88" name="Canvas 49">
          <a:extLst>
            <a:ext uri="{FF2B5EF4-FFF2-40B4-BE49-F238E27FC236}">
              <a16:creationId xmlns:a16="http://schemas.microsoft.com/office/drawing/2014/main" id="{C3C8BBBF-B4A4-4808-B9B5-DFE0424B2D8F}"/>
            </a:ext>
          </a:extLst>
        </xdr:cNvPr>
        <xdr:cNvGrpSpPr/>
      </xdr:nvGrpSpPr>
      <xdr:grpSpPr>
        <a:xfrm>
          <a:off x="682625" y="5133975"/>
          <a:ext cx="3124200" cy="3437255"/>
          <a:chOff x="0" y="0"/>
          <a:chExt cx="2965450" cy="3627755"/>
        </a:xfrm>
      </xdr:grpSpPr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D239BF6E-9CD2-44F8-926F-13C55E22C6FC}"/>
              </a:ext>
            </a:extLst>
          </xdr:cNvPr>
          <xdr:cNvSpPr/>
        </xdr:nvSpPr>
        <xdr:spPr>
          <a:xfrm>
            <a:off x="0" y="0"/>
            <a:ext cx="2965450" cy="3627755"/>
          </a:xfrm>
          <a:prstGeom prst="rect">
            <a:avLst/>
          </a:prstGeom>
          <a:solidFill>
            <a:prstClr val="white"/>
          </a:solidFill>
        </xdr:spPr>
      </xdr:sp>
      <xdr:sp macro="" textlink="">
        <xdr:nvSpPr>
          <xdr:cNvPr id="90" name="Freeform: Shape 89">
            <a:extLst>
              <a:ext uri="{FF2B5EF4-FFF2-40B4-BE49-F238E27FC236}">
                <a16:creationId xmlns:a16="http://schemas.microsoft.com/office/drawing/2014/main" id="{FCD5983D-6727-4C05-BCBF-0006DA9B1E91}"/>
              </a:ext>
            </a:extLst>
          </xdr:cNvPr>
          <xdr:cNvSpPr/>
        </xdr:nvSpPr>
        <xdr:spPr>
          <a:xfrm rot="16415036">
            <a:off x="825479" y="2605808"/>
            <a:ext cx="397363" cy="31622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97389" h="316289">
                <a:moveTo>
                  <a:pt x="0" y="119622"/>
                </a:moveTo>
                <a:lnTo>
                  <a:pt x="99347" y="0"/>
                </a:lnTo>
                <a:lnTo>
                  <a:pt x="397389" y="192612"/>
                </a:lnTo>
                <a:lnTo>
                  <a:pt x="312234" y="316289"/>
                </a:lnTo>
                <a:lnTo>
                  <a:pt x="0" y="119622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91" name="Freeform: Shape 90">
            <a:extLst>
              <a:ext uri="{FF2B5EF4-FFF2-40B4-BE49-F238E27FC236}">
                <a16:creationId xmlns:a16="http://schemas.microsoft.com/office/drawing/2014/main" id="{A9BCC4D1-2D00-496C-9817-344B5171746D}"/>
              </a:ext>
            </a:extLst>
          </xdr:cNvPr>
          <xdr:cNvSpPr/>
        </xdr:nvSpPr>
        <xdr:spPr>
          <a:xfrm>
            <a:off x="1123231" y="1252243"/>
            <a:ext cx="167511" cy="1326764"/>
          </a:xfrm>
          <a:custGeom>
            <a:avLst/>
            <a:gdLst>
              <a:gd name="connsiteX0" fmla="*/ 0 w 397389"/>
              <a:gd name="connsiteY0" fmla="*/ 119622 h 316289"/>
              <a:gd name="connsiteX1" fmla="*/ 99347 w 397389"/>
              <a:gd name="connsiteY1" fmla="*/ 0 h 316289"/>
              <a:gd name="connsiteX2" fmla="*/ 397389 w 397389"/>
              <a:gd name="connsiteY2" fmla="*/ 192612 h 316289"/>
              <a:gd name="connsiteX3" fmla="*/ 312234 w 397389"/>
              <a:gd name="connsiteY3" fmla="*/ 316289 h 316289"/>
              <a:gd name="connsiteX4" fmla="*/ 0 w 397389"/>
              <a:gd name="connsiteY4" fmla="*/ 119622 h 316289"/>
              <a:gd name="connsiteX0" fmla="*/ 0 w 397389"/>
              <a:gd name="connsiteY0" fmla="*/ 121327 h 317994"/>
              <a:gd name="connsiteX1" fmla="*/ 180356 w 397389"/>
              <a:gd name="connsiteY1" fmla="*/ 0 h 317994"/>
              <a:gd name="connsiteX2" fmla="*/ 397389 w 397389"/>
              <a:gd name="connsiteY2" fmla="*/ 194317 h 317994"/>
              <a:gd name="connsiteX3" fmla="*/ 312234 w 397389"/>
              <a:gd name="connsiteY3" fmla="*/ 317994 h 317994"/>
              <a:gd name="connsiteX4" fmla="*/ 0 w 397389"/>
              <a:gd name="connsiteY4" fmla="*/ 121327 h 317994"/>
              <a:gd name="connsiteX0" fmla="*/ 0 w 379927"/>
              <a:gd name="connsiteY0" fmla="*/ 5611 h 317994"/>
              <a:gd name="connsiteX1" fmla="*/ 162894 w 379927"/>
              <a:gd name="connsiteY1" fmla="*/ 0 h 317994"/>
              <a:gd name="connsiteX2" fmla="*/ 379927 w 379927"/>
              <a:gd name="connsiteY2" fmla="*/ 194317 h 317994"/>
              <a:gd name="connsiteX3" fmla="*/ 294772 w 379927"/>
              <a:gd name="connsiteY3" fmla="*/ 317994 h 317994"/>
              <a:gd name="connsiteX4" fmla="*/ 0 w 379927"/>
              <a:gd name="connsiteY4" fmla="*/ 5611 h 317994"/>
              <a:gd name="connsiteX0" fmla="*/ 4834 w 384761"/>
              <a:gd name="connsiteY0" fmla="*/ 5611 h 1200092"/>
              <a:gd name="connsiteX1" fmla="*/ 167728 w 384761"/>
              <a:gd name="connsiteY1" fmla="*/ 0 h 1200092"/>
              <a:gd name="connsiteX2" fmla="*/ 384761 w 384761"/>
              <a:gd name="connsiteY2" fmla="*/ 194317 h 1200092"/>
              <a:gd name="connsiteX3" fmla="*/ 0 w 384761"/>
              <a:gd name="connsiteY3" fmla="*/ 1200092 h 1200092"/>
              <a:gd name="connsiteX4" fmla="*/ 4834 w 384761"/>
              <a:gd name="connsiteY4" fmla="*/ 5611 h 1200092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0 w 167728"/>
              <a:gd name="connsiteY3" fmla="*/ 1200092 h 1327011"/>
              <a:gd name="connsiteX4" fmla="*/ 4834 w 167728"/>
              <a:gd name="connsiteY4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86895 w 167728"/>
              <a:gd name="connsiteY3" fmla="*/ 1265015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  <a:gd name="connsiteX0" fmla="*/ 4834 w 167728"/>
              <a:gd name="connsiteY0" fmla="*/ 5611 h 1327011"/>
              <a:gd name="connsiteX1" fmla="*/ 167728 w 167728"/>
              <a:gd name="connsiteY1" fmla="*/ 0 h 1327011"/>
              <a:gd name="connsiteX2" fmla="*/ 167728 w 167728"/>
              <a:gd name="connsiteY2" fmla="*/ 1327011 h 1327011"/>
              <a:gd name="connsiteX3" fmla="*/ 91913 w 167728"/>
              <a:gd name="connsiteY3" fmla="*/ 1257497 h 1327011"/>
              <a:gd name="connsiteX4" fmla="*/ 0 w 167728"/>
              <a:gd name="connsiteY4" fmla="*/ 1200092 h 1327011"/>
              <a:gd name="connsiteX5" fmla="*/ 4834 w 167728"/>
              <a:gd name="connsiteY5" fmla="*/ 5611 h 13270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67728" h="1327011">
                <a:moveTo>
                  <a:pt x="4834" y="5611"/>
                </a:moveTo>
                <a:lnTo>
                  <a:pt x="167728" y="0"/>
                </a:lnTo>
                <a:lnTo>
                  <a:pt x="167728" y="1327011"/>
                </a:lnTo>
                <a:lnTo>
                  <a:pt x="91913" y="1257497"/>
                </a:lnTo>
                <a:lnTo>
                  <a:pt x="0" y="1200092"/>
                </a:lnTo>
                <a:cubicBezTo>
                  <a:pt x="1611" y="801932"/>
                  <a:pt x="3223" y="403771"/>
                  <a:pt x="4834" y="5611"/>
                </a:cubicBez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64D8F80A-0BF7-43BC-8BF4-ADF8B6961225}"/>
              </a:ext>
            </a:extLst>
          </xdr:cNvPr>
          <xdr:cNvCxnSpPr/>
        </xdr:nvCxnSpPr>
        <xdr:spPr>
          <a:xfrm flipH="1">
            <a:off x="369066" y="2401790"/>
            <a:ext cx="506799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C2A21E53-BB73-4503-B27C-CA3379F77FE5}"/>
              </a:ext>
            </a:extLst>
          </xdr:cNvPr>
          <xdr:cNvGrpSpPr/>
        </xdr:nvGrpSpPr>
        <xdr:grpSpPr>
          <a:xfrm>
            <a:off x="321329" y="1630399"/>
            <a:ext cx="755327" cy="97784"/>
            <a:chOff x="172566" y="2032757"/>
            <a:chExt cx="755327" cy="97784"/>
          </a:xfrm>
        </xdr:grpSpPr>
        <xdr:cxnSp macro="">
          <xdr:nvCxnSpPr>
            <xdr:cNvPr id="166" name="Straight Connector 165">
              <a:extLst>
                <a:ext uri="{FF2B5EF4-FFF2-40B4-BE49-F238E27FC236}">
                  <a16:creationId xmlns:a16="http://schemas.microsoft.com/office/drawing/2014/main" id="{864C9EA8-3A5B-473A-8E07-F4EEE67146EF}"/>
                </a:ext>
              </a:extLst>
            </xdr:cNvPr>
            <xdr:cNvCxnSpPr/>
          </xdr:nvCxnSpPr>
          <xdr:spPr>
            <a:xfrm flipH="1">
              <a:off x="172566" y="2126229"/>
              <a:ext cx="710978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7" name="Group 166">
              <a:extLst>
                <a:ext uri="{FF2B5EF4-FFF2-40B4-BE49-F238E27FC236}">
                  <a16:creationId xmlns:a16="http://schemas.microsoft.com/office/drawing/2014/main" id="{B02DE2C1-F65A-4E4D-A9EF-FADAA2DCD7AD}"/>
                </a:ext>
              </a:extLst>
            </xdr:cNvPr>
            <xdr:cNvGrpSpPr/>
          </xdr:nvGrpSpPr>
          <xdr:grpSpPr>
            <a:xfrm>
              <a:off x="830738" y="2032757"/>
              <a:ext cx="97155" cy="97784"/>
              <a:chOff x="650738" y="1856849"/>
              <a:chExt cx="97217" cy="98238"/>
            </a:xfrm>
          </xdr:grpSpPr>
          <xdr:sp macro="" textlink="">
            <xdr:nvSpPr>
              <xdr:cNvPr id="169" name="Arc 168">
                <a:extLst>
                  <a:ext uri="{FF2B5EF4-FFF2-40B4-BE49-F238E27FC236}">
                    <a16:creationId xmlns:a16="http://schemas.microsoft.com/office/drawing/2014/main" id="{3CAD5F9E-9971-4C71-8FA3-21295185683E}"/>
                  </a:ext>
                </a:extLst>
              </xdr:cNvPr>
              <xdr:cNvSpPr/>
            </xdr:nvSpPr>
            <xdr:spPr>
              <a:xfrm>
                <a:off x="654503" y="1860642"/>
                <a:ext cx="93345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  <xdr:sp macro="" textlink="">
            <xdr:nvSpPr>
              <xdr:cNvPr id="170" name="Arc 169">
                <a:extLst>
                  <a:ext uri="{FF2B5EF4-FFF2-40B4-BE49-F238E27FC236}">
                    <a16:creationId xmlns:a16="http://schemas.microsoft.com/office/drawing/2014/main" id="{CCC0DFC4-B1F3-4CF0-BED8-D02A445E0FBE}"/>
                  </a:ext>
                </a:extLst>
              </xdr:cNvPr>
              <xdr:cNvSpPr/>
            </xdr:nvSpPr>
            <xdr:spPr>
              <a:xfrm flipV="1">
                <a:off x="650738" y="1856849"/>
                <a:ext cx="97217" cy="94445"/>
              </a:xfrm>
              <a:prstGeom prst="arc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CA"/>
              </a:p>
            </xdr:txBody>
          </xdr:sp>
        </xdr:grpSp>
        <xdr:cxnSp macro="">
          <xdr:nvCxnSpPr>
            <xdr:cNvPr id="168" name="Straight Connector 167">
              <a:extLst>
                <a:ext uri="{FF2B5EF4-FFF2-40B4-BE49-F238E27FC236}">
                  <a16:creationId xmlns:a16="http://schemas.microsoft.com/office/drawing/2014/main" id="{1CBA67D3-651F-42A2-85F5-CF7BC7309B00}"/>
                </a:ext>
              </a:extLst>
            </xdr:cNvPr>
            <xdr:cNvCxnSpPr/>
          </xdr:nvCxnSpPr>
          <xdr:spPr>
            <a:xfrm flipH="1">
              <a:off x="176534" y="2036830"/>
              <a:ext cx="706439" cy="0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6E640974-05AF-409E-9FD7-D2F49BE1DD81}"/>
              </a:ext>
            </a:extLst>
          </xdr:cNvPr>
          <xdr:cNvCxnSpPr/>
        </xdr:nvCxnSpPr>
        <xdr:spPr>
          <a:xfrm flipV="1">
            <a:off x="1128059" y="1257852"/>
            <a:ext cx="3175" cy="120451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1017E16D-7EE5-4A3F-90E1-A9F141369469}"/>
              </a:ext>
            </a:extLst>
          </xdr:cNvPr>
          <xdr:cNvCxnSpPr/>
        </xdr:nvCxnSpPr>
        <xdr:spPr>
          <a:xfrm flipV="1">
            <a:off x="1290743" y="1252244"/>
            <a:ext cx="6350" cy="1228643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F25C73B5-8A58-404B-9CDF-C74C098E7611}"/>
              </a:ext>
            </a:extLst>
          </xdr:cNvPr>
          <xdr:cNvCxnSpPr/>
        </xdr:nvCxnSpPr>
        <xdr:spPr>
          <a:xfrm flipV="1">
            <a:off x="1032692" y="1723436"/>
            <a:ext cx="6350" cy="70480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26E8BFC7-56B7-435B-8E87-2154FC3F46B9}"/>
              </a:ext>
            </a:extLst>
          </xdr:cNvPr>
          <xdr:cNvCxnSpPr/>
        </xdr:nvCxnSpPr>
        <xdr:spPr>
          <a:xfrm flipH="1">
            <a:off x="398784" y="2177800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8068D991-4482-4B8F-A275-17CFF85770D6}"/>
              </a:ext>
            </a:extLst>
          </xdr:cNvPr>
          <xdr:cNvCxnSpPr/>
        </xdr:nvCxnSpPr>
        <xdr:spPr>
          <a:xfrm flipH="1">
            <a:off x="410003" y="1964641"/>
            <a:ext cx="622935" cy="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F00E355B-07EA-41EF-A1A6-B76B963F57BF}"/>
              </a:ext>
            </a:extLst>
          </xdr:cNvPr>
          <xdr:cNvCxnSpPr/>
        </xdr:nvCxnSpPr>
        <xdr:spPr>
          <a:xfrm flipH="1">
            <a:off x="347115" y="1431532"/>
            <a:ext cx="668994" cy="0"/>
          </a:xfrm>
          <a:prstGeom prst="line">
            <a:avLst/>
          </a:prstGeom>
          <a:ln w="9525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5A9A5B2E-9E4D-4381-A7F3-D64A897C7804}"/>
              </a:ext>
            </a:extLst>
          </xdr:cNvPr>
          <xdr:cNvCxnSpPr/>
        </xdr:nvCxnSpPr>
        <xdr:spPr>
          <a:xfrm flipV="1">
            <a:off x="1208084" y="1252243"/>
            <a:ext cx="15" cy="403090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9EE620FE-E4DE-464B-8BF2-5132A62EC50D}"/>
              </a:ext>
            </a:extLst>
          </xdr:cNvPr>
          <xdr:cNvCxnSpPr/>
        </xdr:nvCxnSpPr>
        <xdr:spPr>
          <a:xfrm flipH="1" flipV="1">
            <a:off x="1205204" y="1676343"/>
            <a:ext cx="7620" cy="692958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 Box 250">
            <a:extLst>
              <a:ext uri="{FF2B5EF4-FFF2-40B4-BE49-F238E27FC236}">
                <a16:creationId xmlns:a16="http://schemas.microsoft.com/office/drawing/2014/main" id="{8773A8B0-9EB9-4BD1-B1FE-8CB692D84A94}"/>
              </a:ext>
            </a:extLst>
          </xdr:cNvPr>
          <xdr:cNvSpPr txBox="1"/>
        </xdr:nvSpPr>
        <xdr:spPr>
          <a:xfrm>
            <a:off x="1361414" y="1307749"/>
            <a:ext cx="27368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A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4DF27ADA-73BC-4FCA-8545-8C4D96E93656}"/>
              </a:ext>
            </a:extLst>
          </xdr:cNvPr>
          <xdr:cNvCxnSpPr/>
        </xdr:nvCxnSpPr>
        <xdr:spPr>
          <a:xfrm>
            <a:off x="1204569" y="1402999"/>
            <a:ext cx="156210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Text Box 250">
            <a:extLst>
              <a:ext uri="{FF2B5EF4-FFF2-40B4-BE49-F238E27FC236}">
                <a16:creationId xmlns:a16="http://schemas.microsoft.com/office/drawing/2014/main" id="{687CAD63-221C-4F7C-81E5-EA13EBDD4A4E}"/>
              </a:ext>
            </a:extLst>
          </xdr:cNvPr>
          <xdr:cNvSpPr txBox="1"/>
        </xdr:nvSpPr>
        <xdr:spPr>
          <a:xfrm>
            <a:off x="1369669" y="2012599"/>
            <a:ext cx="27305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62908330-B90A-4120-B3A4-DF42FDFD01EB}"/>
              </a:ext>
            </a:extLst>
          </xdr:cNvPr>
          <xdr:cNvCxnSpPr/>
        </xdr:nvCxnSpPr>
        <xdr:spPr>
          <a:xfrm>
            <a:off x="1212824" y="2107849"/>
            <a:ext cx="155575" cy="6985"/>
          </a:xfrm>
          <a:prstGeom prst="line">
            <a:avLst/>
          </a:prstGeom>
          <a:ln w="6350">
            <a:solidFill>
              <a:schemeClr val="tx1"/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Text Box 250">
            <a:extLst>
              <a:ext uri="{FF2B5EF4-FFF2-40B4-BE49-F238E27FC236}">
                <a16:creationId xmlns:a16="http://schemas.microsoft.com/office/drawing/2014/main" id="{9EE43B50-FF65-4D88-AC6C-9DB5FFA01315}"/>
              </a:ext>
            </a:extLst>
          </xdr:cNvPr>
          <xdr:cNvSpPr txBox="1"/>
        </xdr:nvSpPr>
        <xdr:spPr>
          <a:xfrm>
            <a:off x="1413889" y="1638613"/>
            <a:ext cx="274320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93751A15-A754-4356-8CDD-90BBDC43EC77}"/>
              </a:ext>
            </a:extLst>
          </xdr:cNvPr>
          <xdr:cNvCxnSpPr/>
        </xdr:nvCxnSpPr>
        <xdr:spPr>
          <a:xfrm flipV="1">
            <a:off x="1391029" y="1535744"/>
            <a:ext cx="0" cy="363855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50">
            <a:extLst>
              <a:ext uri="{FF2B5EF4-FFF2-40B4-BE49-F238E27FC236}">
                <a16:creationId xmlns:a16="http://schemas.microsoft.com/office/drawing/2014/main" id="{EA6642E6-20CA-4970-B65D-6A5BC3EE072B}"/>
              </a:ext>
            </a:extLst>
          </xdr:cNvPr>
          <xdr:cNvSpPr txBox="1"/>
        </xdr:nvSpPr>
        <xdr:spPr>
          <a:xfrm>
            <a:off x="1391031" y="7500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T1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BB05766C-DF1E-438C-AE3F-2334C66E6B22}"/>
              </a:ext>
            </a:extLst>
          </xdr:cNvPr>
          <xdr:cNvGrpSpPr/>
        </xdr:nvGrpSpPr>
        <xdr:grpSpPr>
          <a:xfrm>
            <a:off x="180000" y="68651"/>
            <a:ext cx="2357275" cy="1284870"/>
            <a:chOff x="180000" y="68651"/>
            <a:chExt cx="2357275" cy="1284870"/>
          </a:xfrm>
        </xdr:grpSpPr>
        <xdr:grpSp>
          <xdr:nvGrpSpPr>
            <xdr:cNvPr id="139" name="Group 138">
              <a:extLst>
                <a:ext uri="{FF2B5EF4-FFF2-40B4-BE49-F238E27FC236}">
                  <a16:creationId xmlns:a16="http://schemas.microsoft.com/office/drawing/2014/main" id="{3FA4849A-E892-4FC7-B151-AF837A439EB7}"/>
                </a:ext>
              </a:extLst>
            </xdr:cNvPr>
            <xdr:cNvGrpSpPr/>
          </xdr:nvGrpSpPr>
          <xdr:grpSpPr>
            <a:xfrm>
              <a:off x="180000" y="68651"/>
              <a:ext cx="1173129" cy="1229940"/>
              <a:chOff x="180000" y="68651"/>
              <a:chExt cx="1173129" cy="1229940"/>
            </a:xfrm>
          </xdr:grpSpPr>
          <xdr:grpSp>
            <xdr:nvGrpSpPr>
              <xdr:cNvPr id="152" name="Group 151">
                <a:extLst>
                  <a:ext uri="{FF2B5EF4-FFF2-40B4-BE49-F238E27FC236}">
                    <a16:creationId xmlns:a16="http://schemas.microsoft.com/office/drawing/2014/main" id="{EAC0F310-C50B-4575-BCC1-C2400539B3BF}"/>
                  </a:ext>
                </a:extLst>
              </xdr:cNvPr>
              <xdr:cNvGrpSpPr/>
            </xdr:nvGrpSpPr>
            <xdr:grpSpPr>
              <a:xfrm>
                <a:off x="180000" y="68651"/>
                <a:ext cx="1173129" cy="1185401"/>
                <a:chOff x="180000" y="68651"/>
                <a:chExt cx="1173129" cy="1185401"/>
              </a:xfrm>
            </xdr:grpSpPr>
            <xdr:sp macro="" textlink="">
              <xdr:nvSpPr>
                <xdr:cNvPr id="163" name="Freeform: Shape 162">
                  <a:extLst>
                    <a:ext uri="{FF2B5EF4-FFF2-40B4-BE49-F238E27FC236}">
                      <a16:creationId xmlns:a16="http://schemas.microsoft.com/office/drawing/2014/main" id="{B055C9F0-8C54-4B0B-AE10-893D5822F3AE}"/>
                    </a:ext>
                  </a:extLst>
                </xdr:cNvPr>
                <xdr:cNvSpPr/>
              </xdr:nvSpPr>
              <xdr:spPr>
                <a:xfrm>
                  <a:off x="1032692" y="769831"/>
                  <a:ext cx="320437" cy="484221"/>
                </a:xfrm>
                <a:custGeom>
                  <a:avLst/>
                  <a:gdLst>
                    <a:gd name="connsiteX0" fmla="*/ 85327 w 318842"/>
                    <a:gd name="connsiteY0" fmla="*/ 478342 h 483583"/>
                    <a:gd name="connsiteX1" fmla="*/ 258682 w 318842"/>
                    <a:gd name="connsiteY1" fmla="*/ 478342 h 483583"/>
                    <a:gd name="connsiteX2" fmla="*/ 315832 w 318842"/>
                    <a:gd name="connsiteY2" fmla="*/ 434527 h 483583"/>
                    <a:gd name="connsiteX3" fmla="*/ 308212 w 318842"/>
                    <a:gd name="connsiteY3" fmla="*/ 49717 h 483583"/>
                    <a:gd name="connsiteX4" fmla="*/ 285352 w 318842"/>
                    <a:gd name="connsiteY4" fmla="*/ 11617 h 483583"/>
                    <a:gd name="connsiteX5" fmla="*/ 241537 w 318842"/>
                    <a:gd name="connsiteY5" fmla="*/ 24952 h 483583"/>
                    <a:gd name="connsiteX6" fmla="*/ 60562 w 318842"/>
                    <a:gd name="connsiteY6" fmla="*/ 274507 h 483583"/>
                    <a:gd name="connsiteX7" fmla="*/ 5317 w 318842"/>
                    <a:gd name="connsiteY7" fmla="*/ 358327 h 483583"/>
                    <a:gd name="connsiteX8" fmla="*/ 11032 w 318842"/>
                    <a:gd name="connsiteY8" fmla="*/ 438337 h 483583"/>
                    <a:gd name="connsiteX9" fmla="*/ 85327 w 318842"/>
                    <a:gd name="connsiteY9" fmla="*/ 478342 h 483583"/>
                    <a:gd name="connsiteX0" fmla="*/ 85327 w 321458"/>
                    <a:gd name="connsiteY0" fmla="*/ 478342 h 484763"/>
                    <a:gd name="connsiteX1" fmla="*/ 222479 w 321458"/>
                    <a:gd name="connsiteY1" fmla="*/ 480249 h 484763"/>
                    <a:gd name="connsiteX2" fmla="*/ 315832 w 321458"/>
                    <a:gd name="connsiteY2" fmla="*/ 434527 h 484763"/>
                    <a:gd name="connsiteX3" fmla="*/ 308212 w 321458"/>
                    <a:gd name="connsiteY3" fmla="*/ 49717 h 484763"/>
                    <a:gd name="connsiteX4" fmla="*/ 285352 w 321458"/>
                    <a:gd name="connsiteY4" fmla="*/ 11617 h 484763"/>
                    <a:gd name="connsiteX5" fmla="*/ 241537 w 321458"/>
                    <a:gd name="connsiteY5" fmla="*/ 24952 h 484763"/>
                    <a:gd name="connsiteX6" fmla="*/ 60562 w 321458"/>
                    <a:gd name="connsiteY6" fmla="*/ 274507 h 484763"/>
                    <a:gd name="connsiteX7" fmla="*/ 5317 w 321458"/>
                    <a:gd name="connsiteY7" fmla="*/ 358327 h 484763"/>
                    <a:gd name="connsiteX8" fmla="*/ 11032 w 321458"/>
                    <a:gd name="connsiteY8" fmla="*/ 438337 h 484763"/>
                    <a:gd name="connsiteX9" fmla="*/ 85327 w 321458"/>
                    <a:gd name="connsiteY9" fmla="*/ 478342 h 484763"/>
                    <a:gd name="connsiteX0" fmla="*/ 85327 w 321458"/>
                    <a:gd name="connsiteY0" fmla="*/ 478342 h 485798"/>
                    <a:gd name="connsiteX1" fmla="*/ 222479 w 321458"/>
                    <a:gd name="connsiteY1" fmla="*/ 480249 h 485798"/>
                    <a:gd name="connsiteX2" fmla="*/ 315832 w 321458"/>
                    <a:gd name="connsiteY2" fmla="*/ 434527 h 485798"/>
                    <a:gd name="connsiteX3" fmla="*/ 308212 w 321458"/>
                    <a:gd name="connsiteY3" fmla="*/ 49717 h 485798"/>
                    <a:gd name="connsiteX4" fmla="*/ 285352 w 321458"/>
                    <a:gd name="connsiteY4" fmla="*/ 11617 h 485798"/>
                    <a:gd name="connsiteX5" fmla="*/ 241537 w 321458"/>
                    <a:gd name="connsiteY5" fmla="*/ 24952 h 485798"/>
                    <a:gd name="connsiteX6" fmla="*/ 60562 w 321458"/>
                    <a:gd name="connsiteY6" fmla="*/ 274507 h 485798"/>
                    <a:gd name="connsiteX7" fmla="*/ 5317 w 321458"/>
                    <a:gd name="connsiteY7" fmla="*/ 358327 h 485798"/>
                    <a:gd name="connsiteX8" fmla="*/ 11032 w 321458"/>
                    <a:gd name="connsiteY8" fmla="*/ 438337 h 485798"/>
                    <a:gd name="connsiteX9" fmla="*/ 85327 w 321458"/>
                    <a:gd name="connsiteY9" fmla="*/ 478342 h 485798"/>
                    <a:gd name="connsiteX0" fmla="*/ 85327 w 321458"/>
                    <a:gd name="connsiteY0" fmla="*/ 478342 h 484183"/>
                    <a:gd name="connsiteX1" fmla="*/ 222479 w 321458"/>
                    <a:gd name="connsiteY1" fmla="*/ 480249 h 484183"/>
                    <a:gd name="connsiteX2" fmla="*/ 315832 w 321458"/>
                    <a:gd name="connsiteY2" fmla="*/ 434527 h 484183"/>
                    <a:gd name="connsiteX3" fmla="*/ 308212 w 321458"/>
                    <a:gd name="connsiteY3" fmla="*/ 49717 h 484183"/>
                    <a:gd name="connsiteX4" fmla="*/ 285352 w 321458"/>
                    <a:gd name="connsiteY4" fmla="*/ 11617 h 484183"/>
                    <a:gd name="connsiteX5" fmla="*/ 241537 w 321458"/>
                    <a:gd name="connsiteY5" fmla="*/ 24952 h 484183"/>
                    <a:gd name="connsiteX6" fmla="*/ 60562 w 321458"/>
                    <a:gd name="connsiteY6" fmla="*/ 274507 h 484183"/>
                    <a:gd name="connsiteX7" fmla="*/ 5317 w 321458"/>
                    <a:gd name="connsiteY7" fmla="*/ 358327 h 484183"/>
                    <a:gd name="connsiteX8" fmla="*/ 11032 w 321458"/>
                    <a:gd name="connsiteY8" fmla="*/ 438337 h 484183"/>
                    <a:gd name="connsiteX9" fmla="*/ 85327 w 321458"/>
                    <a:gd name="connsiteY9" fmla="*/ 478342 h 484183"/>
                    <a:gd name="connsiteX0" fmla="*/ 85327 w 316624"/>
                    <a:gd name="connsiteY0" fmla="*/ 478342 h 482534"/>
                    <a:gd name="connsiteX1" fmla="*/ 222479 w 316624"/>
                    <a:gd name="connsiteY1" fmla="*/ 480249 h 482534"/>
                    <a:gd name="connsiteX2" fmla="*/ 315832 w 316624"/>
                    <a:gd name="connsiteY2" fmla="*/ 434527 h 482534"/>
                    <a:gd name="connsiteX3" fmla="*/ 308212 w 316624"/>
                    <a:gd name="connsiteY3" fmla="*/ 49717 h 482534"/>
                    <a:gd name="connsiteX4" fmla="*/ 285352 w 316624"/>
                    <a:gd name="connsiteY4" fmla="*/ 11617 h 482534"/>
                    <a:gd name="connsiteX5" fmla="*/ 241537 w 316624"/>
                    <a:gd name="connsiteY5" fmla="*/ 24952 h 482534"/>
                    <a:gd name="connsiteX6" fmla="*/ 60562 w 316624"/>
                    <a:gd name="connsiteY6" fmla="*/ 274507 h 482534"/>
                    <a:gd name="connsiteX7" fmla="*/ 5317 w 316624"/>
                    <a:gd name="connsiteY7" fmla="*/ 358327 h 482534"/>
                    <a:gd name="connsiteX8" fmla="*/ 11032 w 316624"/>
                    <a:gd name="connsiteY8" fmla="*/ 438337 h 482534"/>
                    <a:gd name="connsiteX9" fmla="*/ 85327 w 316624"/>
                    <a:gd name="connsiteY9" fmla="*/ 478342 h 482534"/>
                    <a:gd name="connsiteX0" fmla="*/ 85327 w 316596"/>
                    <a:gd name="connsiteY0" fmla="*/ 482328 h 486520"/>
                    <a:gd name="connsiteX1" fmla="*/ 222479 w 316596"/>
                    <a:gd name="connsiteY1" fmla="*/ 484235 h 486520"/>
                    <a:gd name="connsiteX2" fmla="*/ 315832 w 316596"/>
                    <a:gd name="connsiteY2" fmla="*/ 438513 h 486520"/>
                    <a:gd name="connsiteX3" fmla="*/ 308212 w 316596"/>
                    <a:gd name="connsiteY3" fmla="*/ 53703 h 486520"/>
                    <a:gd name="connsiteX4" fmla="*/ 287259 w 316596"/>
                    <a:gd name="connsiteY4" fmla="*/ 7974 h 486520"/>
                    <a:gd name="connsiteX5" fmla="*/ 241537 w 316596"/>
                    <a:gd name="connsiteY5" fmla="*/ 28938 h 486520"/>
                    <a:gd name="connsiteX6" fmla="*/ 60562 w 316596"/>
                    <a:gd name="connsiteY6" fmla="*/ 278493 h 486520"/>
                    <a:gd name="connsiteX7" fmla="*/ 5317 w 316596"/>
                    <a:gd name="connsiteY7" fmla="*/ 362313 h 486520"/>
                    <a:gd name="connsiteX8" fmla="*/ 11032 w 316596"/>
                    <a:gd name="connsiteY8" fmla="*/ 442323 h 486520"/>
                    <a:gd name="connsiteX9" fmla="*/ 85327 w 316596"/>
                    <a:gd name="connsiteY9" fmla="*/ 482328 h 486520"/>
                    <a:gd name="connsiteX0" fmla="*/ 85327 w 316546"/>
                    <a:gd name="connsiteY0" fmla="*/ 485802 h 489994"/>
                    <a:gd name="connsiteX1" fmla="*/ 222479 w 316546"/>
                    <a:gd name="connsiteY1" fmla="*/ 487709 h 489994"/>
                    <a:gd name="connsiteX2" fmla="*/ 315832 w 316546"/>
                    <a:gd name="connsiteY2" fmla="*/ 441987 h 489994"/>
                    <a:gd name="connsiteX3" fmla="*/ 308212 w 316546"/>
                    <a:gd name="connsiteY3" fmla="*/ 57177 h 489994"/>
                    <a:gd name="connsiteX4" fmla="*/ 291073 w 316546"/>
                    <a:gd name="connsiteY4" fmla="*/ 5732 h 489994"/>
                    <a:gd name="connsiteX5" fmla="*/ 241537 w 316546"/>
                    <a:gd name="connsiteY5" fmla="*/ 32412 h 489994"/>
                    <a:gd name="connsiteX6" fmla="*/ 60562 w 316546"/>
                    <a:gd name="connsiteY6" fmla="*/ 281967 h 489994"/>
                    <a:gd name="connsiteX7" fmla="*/ 5317 w 316546"/>
                    <a:gd name="connsiteY7" fmla="*/ 365787 h 489994"/>
                    <a:gd name="connsiteX8" fmla="*/ 11032 w 316546"/>
                    <a:gd name="connsiteY8" fmla="*/ 445797 h 489994"/>
                    <a:gd name="connsiteX9" fmla="*/ 85327 w 316546"/>
                    <a:gd name="connsiteY9" fmla="*/ 485802 h 489994"/>
                    <a:gd name="connsiteX0" fmla="*/ 85327 w 316546"/>
                    <a:gd name="connsiteY0" fmla="*/ 482828 h 487020"/>
                    <a:gd name="connsiteX1" fmla="*/ 222479 w 316546"/>
                    <a:gd name="connsiteY1" fmla="*/ 484735 h 487020"/>
                    <a:gd name="connsiteX2" fmla="*/ 315832 w 316546"/>
                    <a:gd name="connsiteY2" fmla="*/ 439013 h 487020"/>
                    <a:gd name="connsiteX3" fmla="*/ 308212 w 316546"/>
                    <a:gd name="connsiteY3" fmla="*/ 54203 h 487020"/>
                    <a:gd name="connsiteX4" fmla="*/ 291073 w 316546"/>
                    <a:gd name="connsiteY4" fmla="*/ 2758 h 487020"/>
                    <a:gd name="connsiteX5" fmla="*/ 224375 w 316546"/>
                    <a:gd name="connsiteY5" fmla="*/ 52317 h 487020"/>
                    <a:gd name="connsiteX6" fmla="*/ 60562 w 316546"/>
                    <a:gd name="connsiteY6" fmla="*/ 278993 h 487020"/>
                    <a:gd name="connsiteX7" fmla="*/ 5317 w 316546"/>
                    <a:gd name="connsiteY7" fmla="*/ 362813 h 487020"/>
                    <a:gd name="connsiteX8" fmla="*/ 11032 w 316546"/>
                    <a:gd name="connsiteY8" fmla="*/ 442823 h 487020"/>
                    <a:gd name="connsiteX9" fmla="*/ 85327 w 316546"/>
                    <a:gd name="connsiteY9" fmla="*/ 482828 h 487020"/>
                    <a:gd name="connsiteX0" fmla="*/ 85327 w 316546"/>
                    <a:gd name="connsiteY0" fmla="*/ 481150 h 485342"/>
                    <a:gd name="connsiteX1" fmla="*/ 222479 w 316546"/>
                    <a:gd name="connsiteY1" fmla="*/ 483057 h 485342"/>
                    <a:gd name="connsiteX2" fmla="*/ 315832 w 316546"/>
                    <a:gd name="connsiteY2" fmla="*/ 437335 h 485342"/>
                    <a:gd name="connsiteX3" fmla="*/ 308212 w 316546"/>
                    <a:gd name="connsiteY3" fmla="*/ 52525 h 485342"/>
                    <a:gd name="connsiteX4" fmla="*/ 291073 w 316546"/>
                    <a:gd name="connsiteY4" fmla="*/ 1080 h 485342"/>
                    <a:gd name="connsiteX5" fmla="*/ 224375 w 316546"/>
                    <a:gd name="connsiteY5" fmla="*/ 50639 h 485342"/>
                    <a:gd name="connsiteX6" fmla="*/ 60562 w 316546"/>
                    <a:gd name="connsiteY6" fmla="*/ 277315 h 485342"/>
                    <a:gd name="connsiteX7" fmla="*/ 5317 w 316546"/>
                    <a:gd name="connsiteY7" fmla="*/ 361135 h 485342"/>
                    <a:gd name="connsiteX8" fmla="*/ 11032 w 316546"/>
                    <a:gd name="connsiteY8" fmla="*/ 441145 h 485342"/>
                    <a:gd name="connsiteX9" fmla="*/ 85327 w 316546"/>
                    <a:gd name="connsiteY9" fmla="*/ 481150 h 485342"/>
                    <a:gd name="connsiteX0" fmla="*/ 85327 w 321295"/>
                    <a:gd name="connsiteY0" fmla="*/ 481693 h 485885"/>
                    <a:gd name="connsiteX1" fmla="*/ 222479 w 321295"/>
                    <a:gd name="connsiteY1" fmla="*/ 483600 h 485885"/>
                    <a:gd name="connsiteX2" fmla="*/ 315832 w 321295"/>
                    <a:gd name="connsiteY2" fmla="*/ 437878 h 485885"/>
                    <a:gd name="connsiteX3" fmla="*/ 308212 w 321295"/>
                    <a:gd name="connsiteY3" fmla="*/ 87372 h 485885"/>
                    <a:gd name="connsiteX4" fmla="*/ 291073 w 321295"/>
                    <a:gd name="connsiteY4" fmla="*/ 1623 h 485885"/>
                    <a:gd name="connsiteX5" fmla="*/ 224375 w 321295"/>
                    <a:gd name="connsiteY5" fmla="*/ 51182 h 485885"/>
                    <a:gd name="connsiteX6" fmla="*/ 60562 w 321295"/>
                    <a:gd name="connsiteY6" fmla="*/ 277858 h 485885"/>
                    <a:gd name="connsiteX7" fmla="*/ 5317 w 321295"/>
                    <a:gd name="connsiteY7" fmla="*/ 361678 h 485885"/>
                    <a:gd name="connsiteX8" fmla="*/ 11032 w 321295"/>
                    <a:gd name="connsiteY8" fmla="*/ 441688 h 485885"/>
                    <a:gd name="connsiteX9" fmla="*/ 85327 w 321295"/>
                    <a:gd name="connsiteY9" fmla="*/ 481693 h 485885"/>
                    <a:gd name="connsiteX0" fmla="*/ 85327 w 325318"/>
                    <a:gd name="connsiteY0" fmla="*/ 480650 h 485717"/>
                    <a:gd name="connsiteX1" fmla="*/ 222479 w 325318"/>
                    <a:gd name="connsiteY1" fmla="*/ 482557 h 485717"/>
                    <a:gd name="connsiteX2" fmla="*/ 315832 w 325318"/>
                    <a:gd name="connsiteY2" fmla="*/ 436835 h 485717"/>
                    <a:gd name="connsiteX3" fmla="*/ 319386 w 325318"/>
                    <a:gd name="connsiteY3" fmla="*/ 67274 h 485717"/>
                    <a:gd name="connsiteX4" fmla="*/ 291073 w 325318"/>
                    <a:gd name="connsiteY4" fmla="*/ 580 h 485717"/>
                    <a:gd name="connsiteX5" fmla="*/ 224375 w 325318"/>
                    <a:gd name="connsiteY5" fmla="*/ 50139 h 485717"/>
                    <a:gd name="connsiteX6" fmla="*/ 60562 w 325318"/>
                    <a:gd name="connsiteY6" fmla="*/ 276815 h 485717"/>
                    <a:gd name="connsiteX7" fmla="*/ 5317 w 325318"/>
                    <a:gd name="connsiteY7" fmla="*/ 360635 h 485717"/>
                    <a:gd name="connsiteX8" fmla="*/ 11032 w 325318"/>
                    <a:gd name="connsiteY8" fmla="*/ 440645 h 485717"/>
                    <a:gd name="connsiteX9" fmla="*/ 85327 w 325318"/>
                    <a:gd name="connsiteY9" fmla="*/ 480650 h 485717"/>
                    <a:gd name="connsiteX0" fmla="*/ 85327 w 324151"/>
                    <a:gd name="connsiteY0" fmla="*/ 480650 h 485717"/>
                    <a:gd name="connsiteX1" fmla="*/ 222479 w 324151"/>
                    <a:gd name="connsiteY1" fmla="*/ 482557 h 485717"/>
                    <a:gd name="connsiteX2" fmla="*/ 315832 w 324151"/>
                    <a:gd name="connsiteY2" fmla="*/ 436835 h 485717"/>
                    <a:gd name="connsiteX3" fmla="*/ 319386 w 324151"/>
                    <a:gd name="connsiteY3" fmla="*/ 67274 h 485717"/>
                    <a:gd name="connsiteX4" fmla="*/ 291073 w 324151"/>
                    <a:gd name="connsiteY4" fmla="*/ 580 h 485717"/>
                    <a:gd name="connsiteX5" fmla="*/ 224375 w 324151"/>
                    <a:gd name="connsiteY5" fmla="*/ 50139 h 485717"/>
                    <a:gd name="connsiteX6" fmla="*/ 60562 w 324151"/>
                    <a:gd name="connsiteY6" fmla="*/ 276815 h 485717"/>
                    <a:gd name="connsiteX7" fmla="*/ 5317 w 324151"/>
                    <a:gd name="connsiteY7" fmla="*/ 360635 h 485717"/>
                    <a:gd name="connsiteX8" fmla="*/ 11032 w 324151"/>
                    <a:gd name="connsiteY8" fmla="*/ 440645 h 485717"/>
                    <a:gd name="connsiteX9" fmla="*/ 85327 w 324151"/>
                    <a:gd name="connsiteY9" fmla="*/ 480650 h 485717"/>
                    <a:gd name="connsiteX0" fmla="*/ 85327 w 322128"/>
                    <a:gd name="connsiteY0" fmla="*/ 480471 h 485728"/>
                    <a:gd name="connsiteX1" fmla="*/ 222479 w 322128"/>
                    <a:gd name="connsiteY1" fmla="*/ 482378 h 485728"/>
                    <a:gd name="connsiteX2" fmla="*/ 315832 w 322128"/>
                    <a:gd name="connsiteY2" fmla="*/ 436656 h 485728"/>
                    <a:gd name="connsiteX3" fmla="*/ 313665 w 322128"/>
                    <a:gd name="connsiteY3" fmla="*/ 63280 h 485728"/>
                    <a:gd name="connsiteX4" fmla="*/ 291073 w 322128"/>
                    <a:gd name="connsiteY4" fmla="*/ 401 h 485728"/>
                    <a:gd name="connsiteX5" fmla="*/ 224375 w 322128"/>
                    <a:gd name="connsiteY5" fmla="*/ 49960 h 485728"/>
                    <a:gd name="connsiteX6" fmla="*/ 60562 w 322128"/>
                    <a:gd name="connsiteY6" fmla="*/ 276636 h 485728"/>
                    <a:gd name="connsiteX7" fmla="*/ 5317 w 322128"/>
                    <a:gd name="connsiteY7" fmla="*/ 360456 h 485728"/>
                    <a:gd name="connsiteX8" fmla="*/ 11032 w 322128"/>
                    <a:gd name="connsiteY8" fmla="*/ 440466 h 485728"/>
                    <a:gd name="connsiteX9" fmla="*/ 85327 w 322128"/>
                    <a:gd name="connsiteY9" fmla="*/ 480471 h 485728"/>
                    <a:gd name="connsiteX0" fmla="*/ 85327 w 317124"/>
                    <a:gd name="connsiteY0" fmla="*/ 480471 h 486312"/>
                    <a:gd name="connsiteX1" fmla="*/ 222479 w 317124"/>
                    <a:gd name="connsiteY1" fmla="*/ 482378 h 486312"/>
                    <a:gd name="connsiteX2" fmla="*/ 315832 w 317124"/>
                    <a:gd name="connsiteY2" fmla="*/ 436656 h 486312"/>
                    <a:gd name="connsiteX3" fmla="*/ 313665 w 317124"/>
                    <a:gd name="connsiteY3" fmla="*/ 63280 h 486312"/>
                    <a:gd name="connsiteX4" fmla="*/ 291073 w 317124"/>
                    <a:gd name="connsiteY4" fmla="*/ 401 h 486312"/>
                    <a:gd name="connsiteX5" fmla="*/ 224375 w 317124"/>
                    <a:gd name="connsiteY5" fmla="*/ 49960 h 486312"/>
                    <a:gd name="connsiteX6" fmla="*/ 60562 w 317124"/>
                    <a:gd name="connsiteY6" fmla="*/ 276636 h 486312"/>
                    <a:gd name="connsiteX7" fmla="*/ 5317 w 317124"/>
                    <a:gd name="connsiteY7" fmla="*/ 360456 h 486312"/>
                    <a:gd name="connsiteX8" fmla="*/ 11032 w 317124"/>
                    <a:gd name="connsiteY8" fmla="*/ 440466 h 486312"/>
                    <a:gd name="connsiteX9" fmla="*/ 85327 w 317124"/>
                    <a:gd name="connsiteY9" fmla="*/ 480471 h 486312"/>
                    <a:gd name="connsiteX0" fmla="*/ 85327 w 320437"/>
                    <a:gd name="connsiteY0" fmla="*/ 480471 h 488795"/>
                    <a:gd name="connsiteX1" fmla="*/ 222479 w 320437"/>
                    <a:gd name="connsiteY1" fmla="*/ 482378 h 488795"/>
                    <a:gd name="connsiteX2" fmla="*/ 319031 w 320437"/>
                    <a:gd name="connsiteY2" fmla="*/ 409957 h 488795"/>
                    <a:gd name="connsiteX3" fmla="*/ 313665 w 320437"/>
                    <a:gd name="connsiteY3" fmla="*/ 63280 h 488795"/>
                    <a:gd name="connsiteX4" fmla="*/ 291073 w 320437"/>
                    <a:gd name="connsiteY4" fmla="*/ 401 h 488795"/>
                    <a:gd name="connsiteX5" fmla="*/ 224375 w 320437"/>
                    <a:gd name="connsiteY5" fmla="*/ 49960 h 488795"/>
                    <a:gd name="connsiteX6" fmla="*/ 60562 w 320437"/>
                    <a:gd name="connsiteY6" fmla="*/ 276636 h 488795"/>
                    <a:gd name="connsiteX7" fmla="*/ 5317 w 320437"/>
                    <a:gd name="connsiteY7" fmla="*/ 360456 h 488795"/>
                    <a:gd name="connsiteX8" fmla="*/ 11032 w 320437"/>
                    <a:gd name="connsiteY8" fmla="*/ 440466 h 488795"/>
                    <a:gd name="connsiteX9" fmla="*/ 85327 w 320437"/>
                    <a:gd name="connsiteY9" fmla="*/ 480471 h 488795"/>
                    <a:gd name="connsiteX0" fmla="*/ 85327 w 320437"/>
                    <a:gd name="connsiteY0" fmla="*/ 480471 h 484253"/>
                    <a:gd name="connsiteX1" fmla="*/ 222479 w 320437"/>
                    <a:gd name="connsiteY1" fmla="*/ 482378 h 484253"/>
                    <a:gd name="connsiteX2" fmla="*/ 319031 w 320437"/>
                    <a:gd name="connsiteY2" fmla="*/ 409957 h 484253"/>
                    <a:gd name="connsiteX3" fmla="*/ 313665 w 320437"/>
                    <a:gd name="connsiteY3" fmla="*/ 63280 h 484253"/>
                    <a:gd name="connsiteX4" fmla="*/ 291073 w 320437"/>
                    <a:gd name="connsiteY4" fmla="*/ 401 h 484253"/>
                    <a:gd name="connsiteX5" fmla="*/ 224375 w 320437"/>
                    <a:gd name="connsiteY5" fmla="*/ 49960 h 484253"/>
                    <a:gd name="connsiteX6" fmla="*/ 60562 w 320437"/>
                    <a:gd name="connsiteY6" fmla="*/ 276636 h 484253"/>
                    <a:gd name="connsiteX7" fmla="*/ 5317 w 320437"/>
                    <a:gd name="connsiteY7" fmla="*/ 360456 h 484253"/>
                    <a:gd name="connsiteX8" fmla="*/ 11032 w 320437"/>
                    <a:gd name="connsiteY8" fmla="*/ 440466 h 484253"/>
                    <a:gd name="connsiteX9" fmla="*/ 85327 w 320437"/>
                    <a:gd name="connsiteY9" fmla="*/ 480471 h 48425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320437" h="484253">
                      <a:moveTo>
                        <a:pt x="85327" y="480471"/>
                      </a:moveTo>
                      <a:cubicBezTo>
                        <a:pt x="120568" y="487456"/>
                        <a:pt x="170177" y="482689"/>
                        <a:pt x="222479" y="482378"/>
                      </a:cubicBezTo>
                      <a:cubicBezTo>
                        <a:pt x="274781" y="482067"/>
                        <a:pt x="315269" y="481714"/>
                        <a:pt x="319031" y="409957"/>
                      </a:cubicBezTo>
                      <a:cubicBezTo>
                        <a:pt x="322793" y="338200"/>
                        <a:pt x="318325" y="131539"/>
                        <a:pt x="313665" y="63280"/>
                      </a:cubicBezTo>
                      <a:cubicBezTo>
                        <a:pt x="309005" y="-4979"/>
                        <a:pt x="305955" y="2621"/>
                        <a:pt x="291073" y="401"/>
                      </a:cubicBezTo>
                      <a:cubicBezTo>
                        <a:pt x="276191" y="-1819"/>
                        <a:pt x="262793" y="3921"/>
                        <a:pt x="224375" y="49960"/>
                      </a:cubicBezTo>
                      <a:cubicBezTo>
                        <a:pt x="185957" y="95999"/>
                        <a:pt x="97072" y="224887"/>
                        <a:pt x="60562" y="276636"/>
                      </a:cubicBezTo>
                      <a:cubicBezTo>
                        <a:pt x="24052" y="328385"/>
                        <a:pt x="13572" y="333151"/>
                        <a:pt x="5317" y="360456"/>
                      </a:cubicBezTo>
                      <a:cubicBezTo>
                        <a:pt x="-2938" y="387761"/>
                        <a:pt x="-1986" y="419193"/>
                        <a:pt x="11032" y="440466"/>
                      </a:cubicBezTo>
                      <a:cubicBezTo>
                        <a:pt x="24049" y="461738"/>
                        <a:pt x="50086" y="473486"/>
                        <a:pt x="85327" y="480471"/>
                      </a:cubicBezTo>
                      <a:close/>
                    </a:path>
                  </a:pathLst>
                </a:custGeom>
                <a:pattFill prst="dkDnDiag">
                  <a:fgClr>
                    <a:schemeClr val="bg1">
                      <a:lumMod val="65000"/>
                    </a:schemeClr>
                  </a:fgClr>
                  <a:bgClr>
                    <a:schemeClr val="bg1"/>
                  </a:bgClr>
                </a:pattFill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64" name="Straight Connector 163">
                  <a:extLst>
                    <a:ext uri="{FF2B5EF4-FFF2-40B4-BE49-F238E27FC236}">
                      <a16:creationId xmlns:a16="http://schemas.microsoft.com/office/drawing/2014/main" id="{D6ADBF26-A6BC-400F-B2F7-99ADFC88EAFD}"/>
                    </a:ext>
                  </a:extLst>
                </xdr:cNvPr>
                <xdr:cNvCxnSpPr>
                  <a:stCxn id="165" idx="6"/>
                </xdr:cNvCxnSpPr>
              </xdr:nvCxnSpPr>
              <xdr:spPr>
                <a:xfrm flipH="1" flipV="1">
                  <a:off x="180000" y="1134268"/>
                  <a:ext cx="209492" cy="838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5" name="Freeform: Shape 164">
                  <a:extLst>
                    <a:ext uri="{FF2B5EF4-FFF2-40B4-BE49-F238E27FC236}">
                      <a16:creationId xmlns:a16="http://schemas.microsoft.com/office/drawing/2014/main" id="{062B4551-82AD-44E9-A6CF-CFF32B1BD8A4}"/>
                    </a:ext>
                  </a:extLst>
                </xdr:cNvPr>
                <xdr:cNvSpPr/>
              </xdr:nvSpPr>
              <xdr:spPr>
                <a:xfrm>
                  <a:off x="389492" y="68651"/>
                  <a:ext cx="747157" cy="1066455"/>
                </a:xfrm>
                <a:custGeom>
                  <a:avLst/>
                  <a:gdLst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68325 w 739775"/>
                    <a:gd name="connsiteY2" fmla="*/ 473075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63575 w 739775"/>
                    <a:gd name="connsiteY1" fmla="*/ 250825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39775 w 739775"/>
                    <a:gd name="connsiteY0" fmla="*/ 0 h 974725"/>
                    <a:gd name="connsiteX1" fmla="*/ 650875 w 739775"/>
                    <a:gd name="connsiteY1" fmla="*/ 247650 h 974725"/>
                    <a:gd name="connsiteX2" fmla="*/ 558800 w 739775"/>
                    <a:gd name="connsiteY2" fmla="*/ 463550 h 974725"/>
                    <a:gd name="connsiteX3" fmla="*/ 419100 w 739775"/>
                    <a:gd name="connsiteY3" fmla="*/ 669925 h 974725"/>
                    <a:gd name="connsiteX4" fmla="*/ 276225 w 739775"/>
                    <a:gd name="connsiteY4" fmla="*/ 822325 h 974725"/>
                    <a:gd name="connsiteX5" fmla="*/ 76200 w 739775"/>
                    <a:gd name="connsiteY5" fmla="*/ 946150 h 974725"/>
                    <a:gd name="connsiteX6" fmla="*/ 0 w 739775"/>
                    <a:gd name="connsiteY6" fmla="*/ 974725 h 974725"/>
                    <a:gd name="connsiteX0" fmla="*/ 764151 w 764151"/>
                    <a:gd name="connsiteY0" fmla="*/ 0 h 974999"/>
                    <a:gd name="connsiteX1" fmla="*/ 675251 w 764151"/>
                    <a:gd name="connsiteY1" fmla="*/ 247650 h 974999"/>
                    <a:gd name="connsiteX2" fmla="*/ 583176 w 764151"/>
                    <a:gd name="connsiteY2" fmla="*/ 463550 h 974999"/>
                    <a:gd name="connsiteX3" fmla="*/ 443476 w 764151"/>
                    <a:gd name="connsiteY3" fmla="*/ 669925 h 974999"/>
                    <a:gd name="connsiteX4" fmla="*/ 300601 w 764151"/>
                    <a:gd name="connsiteY4" fmla="*/ 822325 h 974999"/>
                    <a:gd name="connsiteX5" fmla="*/ 100576 w 764151"/>
                    <a:gd name="connsiteY5" fmla="*/ 946150 h 974999"/>
                    <a:gd name="connsiteX6" fmla="*/ 24376 w 764151"/>
                    <a:gd name="connsiteY6" fmla="*/ 974725 h 974999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71773 w 771773"/>
                    <a:gd name="connsiteY0" fmla="*/ 0 h 1067100"/>
                    <a:gd name="connsiteX1" fmla="*/ 675251 w 771773"/>
                    <a:gd name="connsiteY1" fmla="*/ 339751 h 1067100"/>
                    <a:gd name="connsiteX2" fmla="*/ 583176 w 771773"/>
                    <a:gd name="connsiteY2" fmla="*/ 555651 h 1067100"/>
                    <a:gd name="connsiteX3" fmla="*/ 443476 w 771773"/>
                    <a:gd name="connsiteY3" fmla="*/ 762026 h 1067100"/>
                    <a:gd name="connsiteX4" fmla="*/ 300601 w 771773"/>
                    <a:gd name="connsiteY4" fmla="*/ 914426 h 1067100"/>
                    <a:gd name="connsiteX5" fmla="*/ 100576 w 771773"/>
                    <a:gd name="connsiteY5" fmla="*/ 1038251 h 1067100"/>
                    <a:gd name="connsiteX6" fmla="*/ 24376 w 771773"/>
                    <a:gd name="connsiteY6" fmla="*/ 1066826 h 1067100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76200 w 747397"/>
                    <a:gd name="connsiteY5" fmla="*/ 1038251 h 1066826"/>
                    <a:gd name="connsiteX6" fmla="*/ 0 w 747397"/>
                    <a:gd name="connsiteY6" fmla="*/ 1066826 h 1066826"/>
                    <a:gd name="connsiteX0" fmla="*/ 747397 w 747397"/>
                    <a:gd name="connsiteY0" fmla="*/ 0 h 1066826"/>
                    <a:gd name="connsiteX1" fmla="*/ 650875 w 747397"/>
                    <a:gd name="connsiteY1" fmla="*/ 339751 h 1066826"/>
                    <a:gd name="connsiteX2" fmla="*/ 558800 w 747397"/>
                    <a:gd name="connsiteY2" fmla="*/ 555651 h 1066826"/>
                    <a:gd name="connsiteX3" fmla="*/ 419100 w 747397"/>
                    <a:gd name="connsiteY3" fmla="*/ 762026 h 1066826"/>
                    <a:gd name="connsiteX4" fmla="*/ 276225 w 747397"/>
                    <a:gd name="connsiteY4" fmla="*/ 914426 h 1066826"/>
                    <a:gd name="connsiteX5" fmla="*/ 111915 w 747397"/>
                    <a:gd name="connsiteY5" fmla="*/ 1022375 h 1066826"/>
                    <a:gd name="connsiteX6" fmla="*/ 0 w 747397"/>
                    <a:gd name="connsiteY6" fmla="*/ 1066826 h 106682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747397" h="1066826">
                      <a:moveTo>
                        <a:pt x="747397" y="0"/>
                      </a:moveTo>
                      <a:cubicBezTo>
                        <a:pt x="742640" y="95517"/>
                        <a:pt x="682308" y="247143"/>
                        <a:pt x="650875" y="339751"/>
                      </a:cubicBezTo>
                      <a:cubicBezTo>
                        <a:pt x="619442" y="432360"/>
                        <a:pt x="597429" y="485272"/>
                        <a:pt x="558800" y="555651"/>
                      </a:cubicBezTo>
                      <a:cubicBezTo>
                        <a:pt x="520171" y="626030"/>
                        <a:pt x="466196" y="702230"/>
                        <a:pt x="419100" y="762026"/>
                      </a:cubicBezTo>
                      <a:cubicBezTo>
                        <a:pt x="372004" y="821822"/>
                        <a:pt x="327422" y="871035"/>
                        <a:pt x="276225" y="914426"/>
                      </a:cubicBezTo>
                      <a:cubicBezTo>
                        <a:pt x="225028" y="957817"/>
                        <a:pt x="157952" y="996975"/>
                        <a:pt x="111915" y="1022375"/>
                      </a:cubicBezTo>
                      <a:cubicBezTo>
                        <a:pt x="65878" y="1047775"/>
                        <a:pt x="44437" y="1064444"/>
                        <a:pt x="0" y="1066826"/>
                      </a:cubicBezTo>
                    </a:path>
                  </a:pathLst>
                </a:custGeom>
                <a:noFill/>
                <a:ln w="952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</xdr:grpSp>
          <xdr:grpSp>
            <xdr:nvGrpSpPr>
              <xdr:cNvPr id="153" name="Group 152">
                <a:extLst>
                  <a:ext uri="{FF2B5EF4-FFF2-40B4-BE49-F238E27FC236}">
                    <a16:creationId xmlns:a16="http://schemas.microsoft.com/office/drawing/2014/main" id="{12A3E596-C174-499F-82BE-1F56CC221EA7}"/>
                  </a:ext>
                </a:extLst>
              </xdr:cNvPr>
              <xdr:cNvGrpSpPr/>
            </xdr:nvGrpSpPr>
            <xdr:grpSpPr>
              <a:xfrm>
                <a:off x="645099" y="502194"/>
                <a:ext cx="608870" cy="796397"/>
                <a:chOff x="645099" y="502194"/>
                <a:chExt cx="608870" cy="796397"/>
              </a:xfrm>
            </xdr:grpSpPr>
            <xdr:sp macro="" textlink="">
              <xdr:nvSpPr>
                <xdr:cNvPr id="154" name="Freeform: Shape 153">
                  <a:extLst>
                    <a:ext uri="{FF2B5EF4-FFF2-40B4-BE49-F238E27FC236}">
                      <a16:creationId xmlns:a16="http://schemas.microsoft.com/office/drawing/2014/main" id="{0E4FE512-8696-4802-9938-63D725A90D41}"/>
                    </a:ext>
                  </a:extLst>
                </xdr:cNvPr>
                <xdr:cNvSpPr/>
              </xdr:nvSpPr>
              <xdr:spPr>
                <a:xfrm>
                  <a:off x="725843" y="810348"/>
                  <a:ext cx="397389" cy="316289"/>
                </a:xfrm>
                <a:custGeom>
                  <a:avLst/>
                  <a:gdLst>
                    <a:gd name="connsiteX0" fmla="*/ 0 w 397389"/>
                    <a:gd name="connsiteY0" fmla="*/ 119622 h 316289"/>
                    <a:gd name="connsiteX1" fmla="*/ 99347 w 397389"/>
                    <a:gd name="connsiteY1" fmla="*/ 0 h 316289"/>
                    <a:gd name="connsiteX2" fmla="*/ 397389 w 397389"/>
                    <a:gd name="connsiteY2" fmla="*/ 192612 h 316289"/>
                    <a:gd name="connsiteX3" fmla="*/ 312234 w 397389"/>
                    <a:gd name="connsiteY3" fmla="*/ 316289 h 316289"/>
                    <a:gd name="connsiteX4" fmla="*/ 0 w 397389"/>
                    <a:gd name="connsiteY4" fmla="*/ 119622 h 31628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97389" h="316289">
                      <a:moveTo>
                        <a:pt x="0" y="119622"/>
                      </a:moveTo>
                      <a:lnTo>
                        <a:pt x="99347" y="0"/>
                      </a:lnTo>
                      <a:lnTo>
                        <a:pt x="397389" y="192612"/>
                      </a:lnTo>
                      <a:lnTo>
                        <a:pt x="312234" y="316289"/>
                      </a:lnTo>
                      <a:lnTo>
                        <a:pt x="0" y="119622"/>
                      </a:lnTo>
                      <a:close/>
                    </a:path>
                  </a:pathLst>
                </a:cu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5" name="Straight Connector 154">
                  <a:extLst>
                    <a:ext uri="{FF2B5EF4-FFF2-40B4-BE49-F238E27FC236}">
                      <a16:creationId xmlns:a16="http://schemas.microsoft.com/office/drawing/2014/main" id="{59FBEB78-0CA1-48D0-B9D6-5029AFA9545C}"/>
                    </a:ext>
                  </a:extLst>
                </xdr:cNvPr>
                <xdr:cNvCxnSpPr/>
              </xdr:nvCxnSpPr>
              <xdr:spPr>
                <a:xfrm flipH="1" flipV="1">
                  <a:off x="724153" y="932504"/>
                  <a:ext cx="314325" cy="200012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Straight Connector 155">
                  <a:extLst>
                    <a:ext uri="{FF2B5EF4-FFF2-40B4-BE49-F238E27FC236}">
                      <a16:creationId xmlns:a16="http://schemas.microsoft.com/office/drawing/2014/main" id="{BA8A86C4-2C74-4ADE-9ED7-67DB93A69195}"/>
                    </a:ext>
                  </a:extLst>
                </xdr:cNvPr>
                <xdr:cNvCxnSpPr/>
              </xdr:nvCxnSpPr>
              <xdr:spPr>
                <a:xfrm flipH="1" flipV="1">
                  <a:off x="825130" y="809097"/>
                  <a:ext cx="301625" cy="196837"/>
                </a:xfrm>
                <a:prstGeom prst="line">
                  <a:avLst/>
                </a:prstGeom>
                <a:ln w="952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7" name="Arrow: Bent-Up 156">
                  <a:extLst>
                    <a:ext uri="{FF2B5EF4-FFF2-40B4-BE49-F238E27FC236}">
                      <a16:creationId xmlns:a16="http://schemas.microsoft.com/office/drawing/2014/main" id="{9C33AEC6-F5B6-4144-B0C6-5AEFECF90A8A}"/>
                    </a:ext>
                  </a:extLst>
                </xdr:cNvPr>
                <xdr:cNvSpPr/>
              </xdr:nvSpPr>
              <xdr:spPr>
                <a:xfrm rot="17963254" flipH="1">
                  <a:off x="1112501" y="529177"/>
                  <a:ext cx="139691" cy="85725"/>
                </a:xfrm>
                <a:prstGeom prst="bentUpArrow">
                  <a:avLst/>
                </a:prstGeom>
                <a:solidFill>
                  <a:srgbClr val="0070C0"/>
                </a:solidFill>
                <a:ln>
                  <a:solidFill>
                    <a:srgbClr val="0070C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endParaRPr lang="en-CA"/>
                </a:p>
              </xdr:txBody>
            </xdr:sp>
            <xdr:cxnSp macro="">
              <xdr:nvCxnSpPr>
                <xdr:cNvPr id="158" name="Straight Arrow Connector 157">
                  <a:extLst>
                    <a:ext uri="{FF2B5EF4-FFF2-40B4-BE49-F238E27FC236}">
                      <a16:creationId xmlns:a16="http://schemas.microsoft.com/office/drawing/2014/main" id="{7607428C-8D10-4362-A65C-E8467FC60970}"/>
                    </a:ext>
                  </a:extLst>
                </xdr:cNvPr>
                <xdr:cNvCxnSpPr/>
              </xdr:nvCxnSpPr>
              <xdr:spPr>
                <a:xfrm flipH="1" flipV="1">
                  <a:off x="773653" y="869796"/>
                  <a:ext cx="308951" cy="195679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9" name="Text Box 250">
                  <a:extLst>
                    <a:ext uri="{FF2B5EF4-FFF2-40B4-BE49-F238E27FC236}">
                      <a16:creationId xmlns:a16="http://schemas.microsoft.com/office/drawing/2014/main" id="{AF809C86-9C59-4083-A8D0-654482282969}"/>
                    </a:ext>
                  </a:extLst>
                </xdr:cNvPr>
                <xdr:cNvSpPr txBox="1"/>
              </xdr:nvSpPr>
              <xdr:spPr>
                <a:xfrm>
                  <a:off x="645099" y="1092851"/>
                  <a:ext cx="27559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W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C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0" name="Straight Connector 159">
                  <a:extLst>
                    <a:ext uri="{FF2B5EF4-FFF2-40B4-BE49-F238E27FC236}">
                      <a16:creationId xmlns:a16="http://schemas.microsoft.com/office/drawing/2014/main" id="{AD3D5FE1-1667-46FA-92D1-593912477B45}"/>
                    </a:ext>
                  </a:extLst>
                </xdr:cNvPr>
                <xdr:cNvCxnSpPr>
                  <a:stCxn id="159" idx="0"/>
                </xdr:cNvCxnSpPr>
              </xdr:nvCxnSpPr>
              <xdr:spPr>
                <a:xfrm flipV="1">
                  <a:off x="782894" y="972879"/>
                  <a:ext cx="143866" cy="119972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1" name="Text Box 250">
                  <a:extLst>
                    <a:ext uri="{FF2B5EF4-FFF2-40B4-BE49-F238E27FC236}">
                      <a16:creationId xmlns:a16="http://schemas.microsoft.com/office/drawing/2014/main" id="{3CFE15D2-988F-476B-8962-D630DD247EDE}"/>
                    </a:ext>
                  </a:extLst>
                </xdr:cNvPr>
                <xdr:cNvSpPr txBox="1"/>
              </xdr:nvSpPr>
              <xdr:spPr>
                <a:xfrm>
                  <a:off x="962197" y="692285"/>
                  <a:ext cx="274320" cy="205740"/>
                </a:xfrm>
                <a:prstGeom prst="rect">
                  <a:avLst/>
                </a:prstGeom>
                <a:noFill/>
                <a:ln w="6350">
                  <a:noFill/>
                </a:ln>
              </xdr:spPr>
              <xdr:txBody>
                <a:bodyPr rot="0" spcFirstLastPara="0" vert="horz" wrap="square" lIns="0" tIns="0" rIns="0" bIns="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>
                    <a:spcAft>
                      <a:spcPts val="600"/>
                    </a:spcAft>
                  </a:pPr>
                  <a:r>
                    <a:rPr lang="en-US" sz="1000" i="1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V</a:t>
                  </a:r>
                  <a:r>
                    <a:rPr lang="en-US" sz="1000" i="1" baseline="-250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P2</a:t>
                  </a:r>
                  <a:endParaRPr lang="en-CA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cxnSp macro="">
              <xdr:nvCxnSpPr>
                <xdr:cNvPr id="162" name="Straight Connector 161">
                  <a:extLst>
                    <a:ext uri="{FF2B5EF4-FFF2-40B4-BE49-F238E27FC236}">
                      <a16:creationId xmlns:a16="http://schemas.microsoft.com/office/drawing/2014/main" id="{72BEC7DC-60A0-44D3-BB39-F36E704032D2}"/>
                    </a:ext>
                  </a:extLst>
                </xdr:cNvPr>
                <xdr:cNvCxnSpPr/>
              </xdr:nvCxnSpPr>
              <xdr:spPr>
                <a:xfrm flipH="1" flipV="1">
                  <a:off x="763733" y="705080"/>
                  <a:ext cx="490236" cy="312743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40" name="Text Box 250">
              <a:extLst>
                <a:ext uri="{FF2B5EF4-FFF2-40B4-BE49-F238E27FC236}">
                  <a16:creationId xmlns:a16="http://schemas.microsoft.com/office/drawing/2014/main" id="{968A61D6-BBA7-4507-8EDE-7AB834CB96B5}"/>
                </a:ext>
              </a:extLst>
            </xdr:cNvPr>
            <xdr:cNvSpPr txBox="1"/>
          </xdr:nvSpPr>
          <xdr:spPr>
            <a:xfrm>
              <a:off x="1048801" y="323220"/>
              <a:ext cx="275590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R1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grpSp>
          <xdr:nvGrpSpPr>
            <xdr:cNvPr id="141" name="Group 140">
              <a:extLst>
                <a:ext uri="{FF2B5EF4-FFF2-40B4-BE49-F238E27FC236}">
                  <a16:creationId xmlns:a16="http://schemas.microsoft.com/office/drawing/2014/main" id="{70CDFC9E-B887-4A11-AE3A-C0EF297C21C7}"/>
                </a:ext>
              </a:extLst>
            </xdr:cNvPr>
            <xdr:cNvGrpSpPr/>
          </xdr:nvGrpSpPr>
          <xdr:grpSpPr>
            <a:xfrm flipH="1" flipV="1">
              <a:off x="1347621" y="214258"/>
              <a:ext cx="1189654" cy="932529"/>
              <a:chOff x="30" y="132399"/>
              <a:chExt cx="1189887" cy="933111"/>
            </a:xfrm>
          </xdr:grpSpPr>
          <xdr:cxnSp macro="">
            <xdr:nvCxnSpPr>
              <xdr:cNvPr id="145" name="Straight Connector 144">
                <a:extLst>
                  <a:ext uri="{FF2B5EF4-FFF2-40B4-BE49-F238E27FC236}">
                    <a16:creationId xmlns:a16="http://schemas.microsoft.com/office/drawing/2014/main" id="{C9F81A33-B8C3-4A0B-9558-FA04E53AE08C}"/>
                  </a:ext>
                </a:extLst>
              </xdr:cNvPr>
              <xdr:cNvCxnSpPr/>
            </xdr:nvCxnSpPr>
            <xdr:spPr>
              <a:xfrm flipH="1">
                <a:off x="532279" y="361713"/>
                <a:ext cx="657638" cy="9605"/>
              </a:xfrm>
              <a:prstGeom prst="line">
                <a:avLst/>
              </a:prstGeom>
              <a:ln w="254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6" name="Straight Connector 145">
                <a:extLst>
                  <a:ext uri="{FF2B5EF4-FFF2-40B4-BE49-F238E27FC236}">
                    <a16:creationId xmlns:a16="http://schemas.microsoft.com/office/drawing/2014/main" id="{D70CC3BF-A91C-4145-B67F-7D641AE7E44A}"/>
                  </a:ext>
                </a:extLst>
              </xdr:cNvPr>
              <xdr:cNvCxnSpPr/>
            </xdr:nvCxnSpPr>
            <xdr:spPr>
              <a:xfrm flipH="1">
                <a:off x="992312" y="377328"/>
                <a:ext cx="0" cy="36400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7" name="Straight Connector 146">
                <a:extLst>
                  <a:ext uri="{FF2B5EF4-FFF2-40B4-BE49-F238E27FC236}">
                    <a16:creationId xmlns:a16="http://schemas.microsoft.com/office/drawing/2014/main" id="{43CE03BB-086D-4AE2-B89F-D1180E5C4F35}"/>
                  </a:ext>
                </a:extLst>
              </xdr:cNvPr>
              <xdr:cNvCxnSpPr/>
            </xdr:nvCxnSpPr>
            <xdr:spPr>
              <a:xfrm flipH="1">
                <a:off x="773538" y="371721"/>
                <a:ext cx="0" cy="339555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8" name="Straight Connector 147">
                <a:extLst>
                  <a:ext uri="{FF2B5EF4-FFF2-40B4-BE49-F238E27FC236}">
                    <a16:creationId xmlns:a16="http://schemas.microsoft.com/office/drawing/2014/main" id="{2FD27F25-A1FA-45E5-A543-A141FFA9BBF0}"/>
                  </a:ext>
                </a:extLst>
              </xdr:cNvPr>
              <xdr:cNvCxnSpPr/>
            </xdr:nvCxnSpPr>
            <xdr:spPr>
              <a:xfrm flipH="1">
                <a:off x="532303" y="360501"/>
                <a:ext cx="0" cy="705009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9" name="Straight Connector 148">
                <a:extLst>
                  <a:ext uri="{FF2B5EF4-FFF2-40B4-BE49-F238E27FC236}">
                    <a16:creationId xmlns:a16="http://schemas.microsoft.com/office/drawing/2014/main" id="{A587312F-3174-4E4B-B847-5B061CEF9EC1}"/>
                  </a:ext>
                </a:extLst>
              </xdr:cNvPr>
              <xdr:cNvCxnSpPr/>
            </xdr:nvCxnSpPr>
            <xdr:spPr>
              <a:xfrm flipH="1">
                <a:off x="297127" y="377328"/>
                <a:ext cx="0" cy="675703"/>
              </a:xfrm>
              <a:prstGeom prst="line">
                <a:avLst/>
              </a:prstGeom>
              <a:ln w="9525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9FC0353F-AFF8-4AA6-9CED-109148AF0831}"/>
                  </a:ext>
                </a:extLst>
              </xdr:cNvPr>
              <xdr:cNvCxnSpPr/>
            </xdr:nvCxnSpPr>
            <xdr:spPr>
              <a:xfrm flipV="1">
                <a:off x="30" y="132399"/>
                <a:ext cx="1176742" cy="662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1" name="Straight Connector 150">
                <a:extLst>
                  <a:ext uri="{FF2B5EF4-FFF2-40B4-BE49-F238E27FC236}">
                    <a16:creationId xmlns:a16="http://schemas.microsoft.com/office/drawing/2014/main" id="{D9E876D0-E685-4F96-B7B9-615D114C5337}"/>
                  </a:ext>
                </a:extLst>
              </xdr:cNvPr>
              <xdr:cNvCxnSpPr/>
            </xdr:nvCxnSpPr>
            <xdr:spPr>
              <a:xfrm flipV="1">
                <a:off x="16098" y="282258"/>
                <a:ext cx="1168325" cy="9581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2" name="Arrow: Right 141">
              <a:extLst>
                <a:ext uri="{FF2B5EF4-FFF2-40B4-BE49-F238E27FC236}">
                  <a16:creationId xmlns:a16="http://schemas.microsoft.com/office/drawing/2014/main" id="{8A9A0CC2-B68D-4677-B4DA-608E8979B3D6}"/>
                </a:ext>
              </a:extLst>
            </xdr:cNvPr>
            <xdr:cNvSpPr/>
          </xdr:nvSpPr>
          <xdr:spPr>
            <a:xfrm rot="5400000" flipV="1">
              <a:off x="1507236" y="295984"/>
              <a:ext cx="125730" cy="44450"/>
            </a:xfrm>
            <a:prstGeom prst="rightArrow">
              <a:avLst/>
            </a:prstGeom>
            <a:solidFill>
              <a:srgbClr val="0070C0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  <xdr:sp macro="" textlink="">
          <xdr:nvSpPr>
            <xdr:cNvPr id="143" name="Text Box 250">
              <a:extLst>
                <a:ext uri="{FF2B5EF4-FFF2-40B4-BE49-F238E27FC236}">
                  <a16:creationId xmlns:a16="http://schemas.microsoft.com/office/drawing/2014/main" id="{7D93C64F-5DF1-4505-A440-CAAC5979C724}"/>
                </a:ext>
              </a:extLst>
            </xdr:cNvPr>
            <xdr:cNvSpPr txBox="1"/>
          </xdr:nvSpPr>
          <xdr:spPr>
            <a:xfrm>
              <a:off x="1818539" y="1147781"/>
              <a:ext cx="273685" cy="205740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>
                <a:spcAft>
                  <a:spcPts val="600"/>
                </a:spcAft>
              </a:pPr>
              <a:r>
                <a:rPr lang="en-US" sz="1000" i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V</a:t>
              </a:r>
              <a:r>
                <a:rPr lang="en-US" sz="1000" i="1" baseline="-2500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P1</a:t>
              </a:r>
              <a:endParaRPr lang="en-CA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0A28F2C8-CBE9-4AEA-9A82-22F104EADFA8}"/>
                </a:ext>
              </a:extLst>
            </xdr:cNvPr>
            <xdr:cNvCxnSpPr/>
          </xdr:nvCxnSpPr>
          <xdr:spPr>
            <a:xfrm>
              <a:off x="1758214" y="1078566"/>
              <a:ext cx="363855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0" name="Freeform: Shape 109">
            <a:extLst>
              <a:ext uri="{FF2B5EF4-FFF2-40B4-BE49-F238E27FC236}">
                <a16:creationId xmlns:a16="http://schemas.microsoft.com/office/drawing/2014/main" id="{F2383ED1-1880-470D-946B-CEEA4F2AA443}"/>
              </a:ext>
            </a:extLst>
          </xdr:cNvPr>
          <xdr:cNvSpPr/>
        </xdr:nvSpPr>
        <xdr:spPr>
          <a:xfrm rot="5400000" flipH="1" flipV="1">
            <a:off x="967449" y="2308604"/>
            <a:ext cx="320416" cy="484121"/>
          </a:xfrm>
          <a:custGeom>
            <a:avLst/>
            <a:gdLst>
              <a:gd name="connsiteX0" fmla="*/ 85327 w 318842"/>
              <a:gd name="connsiteY0" fmla="*/ 478342 h 483583"/>
              <a:gd name="connsiteX1" fmla="*/ 258682 w 318842"/>
              <a:gd name="connsiteY1" fmla="*/ 478342 h 483583"/>
              <a:gd name="connsiteX2" fmla="*/ 315832 w 318842"/>
              <a:gd name="connsiteY2" fmla="*/ 434527 h 483583"/>
              <a:gd name="connsiteX3" fmla="*/ 308212 w 318842"/>
              <a:gd name="connsiteY3" fmla="*/ 49717 h 483583"/>
              <a:gd name="connsiteX4" fmla="*/ 285352 w 318842"/>
              <a:gd name="connsiteY4" fmla="*/ 11617 h 483583"/>
              <a:gd name="connsiteX5" fmla="*/ 241537 w 318842"/>
              <a:gd name="connsiteY5" fmla="*/ 24952 h 483583"/>
              <a:gd name="connsiteX6" fmla="*/ 60562 w 318842"/>
              <a:gd name="connsiteY6" fmla="*/ 274507 h 483583"/>
              <a:gd name="connsiteX7" fmla="*/ 5317 w 318842"/>
              <a:gd name="connsiteY7" fmla="*/ 358327 h 483583"/>
              <a:gd name="connsiteX8" fmla="*/ 11032 w 318842"/>
              <a:gd name="connsiteY8" fmla="*/ 438337 h 483583"/>
              <a:gd name="connsiteX9" fmla="*/ 85327 w 318842"/>
              <a:gd name="connsiteY9" fmla="*/ 478342 h 483583"/>
              <a:gd name="connsiteX0" fmla="*/ 85327 w 321458"/>
              <a:gd name="connsiteY0" fmla="*/ 478342 h 484763"/>
              <a:gd name="connsiteX1" fmla="*/ 222479 w 321458"/>
              <a:gd name="connsiteY1" fmla="*/ 480249 h 484763"/>
              <a:gd name="connsiteX2" fmla="*/ 315832 w 321458"/>
              <a:gd name="connsiteY2" fmla="*/ 434527 h 484763"/>
              <a:gd name="connsiteX3" fmla="*/ 308212 w 321458"/>
              <a:gd name="connsiteY3" fmla="*/ 49717 h 484763"/>
              <a:gd name="connsiteX4" fmla="*/ 285352 w 321458"/>
              <a:gd name="connsiteY4" fmla="*/ 11617 h 484763"/>
              <a:gd name="connsiteX5" fmla="*/ 241537 w 321458"/>
              <a:gd name="connsiteY5" fmla="*/ 24952 h 484763"/>
              <a:gd name="connsiteX6" fmla="*/ 60562 w 321458"/>
              <a:gd name="connsiteY6" fmla="*/ 274507 h 484763"/>
              <a:gd name="connsiteX7" fmla="*/ 5317 w 321458"/>
              <a:gd name="connsiteY7" fmla="*/ 358327 h 484763"/>
              <a:gd name="connsiteX8" fmla="*/ 11032 w 321458"/>
              <a:gd name="connsiteY8" fmla="*/ 438337 h 484763"/>
              <a:gd name="connsiteX9" fmla="*/ 85327 w 321458"/>
              <a:gd name="connsiteY9" fmla="*/ 478342 h 484763"/>
              <a:gd name="connsiteX0" fmla="*/ 85327 w 321458"/>
              <a:gd name="connsiteY0" fmla="*/ 478342 h 485798"/>
              <a:gd name="connsiteX1" fmla="*/ 222479 w 321458"/>
              <a:gd name="connsiteY1" fmla="*/ 480249 h 485798"/>
              <a:gd name="connsiteX2" fmla="*/ 315832 w 321458"/>
              <a:gd name="connsiteY2" fmla="*/ 434527 h 485798"/>
              <a:gd name="connsiteX3" fmla="*/ 308212 w 321458"/>
              <a:gd name="connsiteY3" fmla="*/ 49717 h 485798"/>
              <a:gd name="connsiteX4" fmla="*/ 285352 w 321458"/>
              <a:gd name="connsiteY4" fmla="*/ 11617 h 485798"/>
              <a:gd name="connsiteX5" fmla="*/ 241537 w 321458"/>
              <a:gd name="connsiteY5" fmla="*/ 24952 h 485798"/>
              <a:gd name="connsiteX6" fmla="*/ 60562 w 321458"/>
              <a:gd name="connsiteY6" fmla="*/ 274507 h 485798"/>
              <a:gd name="connsiteX7" fmla="*/ 5317 w 321458"/>
              <a:gd name="connsiteY7" fmla="*/ 358327 h 485798"/>
              <a:gd name="connsiteX8" fmla="*/ 11032 w 321458"/>
              <a:gd name="connsiteY8" fmla="*/ 438337 h 485798"/>
              <a:gd name="connsiteX9" fmla="*/ 85327 w 321458"/>
              <a:gd name="connsiteY9" fmla="*/ 478342 h 485798"/>
              <a:gd name="connsiteX0" fmla="*/ 85327 w 321458"/>
              <a:gd name="connsiteY0" fmla="*/ 478342 h 484183"/>
              <a:gd name="connsiteX1" fmla="*/ 222479 w 321458"/>
              <a:gd name="connsiteY1" fmla="*/ 480249 h 484183"/>
              <a:gd name="connsiteX2" fmla="*/ 315832 w 321458"/>
              <a:gd name="connsiteY2" fmla="*/ 434527 h 484183"/>
              <a:gd name="connsiteX3" fmla="*/ 308212 w 321458"/>
              <a:gd name="connsiteY3" fmla="*/ 49717 h 484183"/>
              <a:gd name="connsiteX4" fmla="*/ 285352 w 321458"/>
              <a:gd name="connsiteY4" fmla="*/ 11617 h 484183"/>
              <a:gd name="connsiteX5" fmla="*/ 241537 w 321458"/>
              <a:gd name="connsiteY5" fmla="*/ 24952 h 484183"/>
              <a:gd name="connsiteX6" fmla="*/ 60562 w 321458"/>
              <a:gd name="connsiteY6" fmla="*/ 274507 h 484183"/>
              <a:gd name="connsiteX7" fmla="*/ 5317 w 321458"/>
              <a:gd name="connsiteY7" fmla="*/ 358327 h 484183"/>
              <a:gd name="connsiteX8" fmla="*/ 11032 w 321458"/>
              <a:gd name="connsiteY8" fmla="*/ 438337 h 484183"/>
              <a:gd name="connsiteX9" fmla="*/ 85327 w 321458"/>
              <a:gd name="connsiteY9" fmla="*/ 478342 h 484183"/>
              <a:gd name="connsiteX0" fmla="*/ 85327 w 316624"/>
              <a:gd name="connsiteY0" fmla="*/ 478342 h 482534"/>
              <a:gd name="connsiteX1" fmla="*/ 222479 w 316624"/>
              <a:gd name="connsiteY1" fmla="*/ 480249 h 482534"/>
              <a:gd name="connsiteX2" fmla="*/ 315832 w 316624"/>
              <a:gd name="connsiteY2" fmla="*/ 434527 h 482534"/>
              <a:gd name="connsiteX3" fmla="*/ 308212 w 316624"/>
              <a:gd name="connsiteY3" fmla="*/ 49717 h 482534"/>
              <a:gd name="connsiteX4" fmla="*/ 285352 w 316624"/>
              <a:gd name="connsiteY4" fmla="*/ 11617 h 482534"/>
              <a:gd name="connsiteX5" fmla="*/ 241537 w 316624"/>
              <a:gd name="connsiteY5" fmla="*/ 24952 h 482534"/>
              <a:gd name="connsiteX6" fmla="*/ 60562 w 316624"/>
              <a:gd name="connsiteY6" fmla="*/ 274507 h 482534"/>
              <a:gd name="connsiteX7" fmla="*/ 5317 w 316624"/>
              <a:gd name="connsiteY7" fmla="*/ 358327 h 482534"/>
              <a:gd name="connsiteX8" fmla="*/ 11032 w 316624"/>
              <a:gd name="connsiteY8" fmla="*/ 438337 h 482534"/>
              <a:gd name="connsiteX9" fmla="*/ 85327 w 316624"/>
              <a:gd name="connsiteY9" fmla="*/ 478342 h 482534"/>
              <a:gd name="connsiteX0" fmla="*/ 85327 w 316596"/>
              <a:gd name="connsiteY0" fmla="*/ 482328 h 486520"/>
              <a:gd name="connsiteX1" fmla="*/ 222479 w 316596"/>
              <a:gd name="connsiteY1" fmla="*/ 484235 h 486520"/>
              <a:gd name="connsiteX2" fmla="*/ 315832 w 316596"/>
              <a:gd name="connsiteY2" fmla="*/ 438513 h 486520"/>
              <a:gd name="connsiteX3" fmla="*/ 308212 w 316596"/>
              <a:gd name="connsiteY3" fmla="*/ 53703 h 486520"/>
              <a:gd name="connsiteX4" fmla="*/ 287259 w 316596"/>
              <a:gd name="connsiteY4" fmla="*/ 7974 h 486520"/>
              <a:gd name="connsiteX5" fmla="*/ 241537 w 316596"/>
              <a:gd name="connsiteY5" fmla="*/ 28938 h 486520"/>
              <a:gd name="connsiteX6" fmla="*/ 60562 w 316596"/>
              <a:gd name="connsiteY6" fmla="*/ 278493 h 486520"/>
              <a:gd name="connsiteX7" fmla="*/ 5317 w 316596"/>
              <a:gd name="connsiteY7" fmla="*/ 362313 h 486520"/>
              <a:gd name="connsiteX8" fmla="*/ 11032 w 316596"/>
              <a:gd name="connsiteY8" fmla="*/ 442323 h 486520"/>
              <a:gd name="connsiteX9" fmla="*/ 85327 w 316596"/>
              <a:gd name="connsiteY9" fmla="*/ 482328 h 486520"/>
              <a:gd name="connsiteX0" fmla="*/ 85327 w 316546"/>
              <a:gd name="connsiteY0" fmla="*/ 485802 h 489994"/>
              <a:gd name="connsiteX1" fmla="*/ 222479 w 316546"/>
              <a:gd name="connsiteY1" fmla="*/ 487709 h 489994"/>
              <a:gd name="connsiteX2" fmla="*/ 315832 w 316546"/>
              <a:gd name="connsiteY2" fmla="*/ 441987 h 489994"/>
              <a:gd name="connsiteX3" fmla="*/ 308212 w 316546"/>
              <a:gd name="connsiteY3" fmla="*/ 57177 h 489994"/>
              <a:gd name="connsiteX4" fmla="*/ 291073 w 316546"/>
              <a:gd name="connsiteY4" fmla="*/ 5732 h 489994"/>
              <a:gd name="connsiteX5" fmla="*/ 241537 w 316546"/>
              <a:gd name="connsiteY5" fmla="*/ 32412 h 489994"/>
              <a:gd name="connsiteX6" fmla="*/ 60562 w 316546"/>
              <a:gd name="connsiteY6" fmla="*/ 281967 h 489994"/>
              <a:gd name="connsiteX7" fmla="*/ 5317 w 316546"/>
              <a:gd name="connsiteY7" fmla="*/ 365787 h 489994"/>
              <a:gd name="connsiteX8" fmla="*/ 11032 w 316546"/>
              <a:gd name="connsiteY8" fmla="*/ 445797 h 489994"/>
              <a:gd name="connsiteX9" fmla="*/ 85327 w 316546"/>
              <a:gd name="connsiteY9" fmla="*/ 485802 h 489994"/>
              <a:gd name="connsiteX0" fmla="*/ 85327 w 316546"/>
              <a:gd name="connsiteY0" fmla="*/ 482828 h 487020"/>
              <a:gd name="connsiteX1" fmla="*/ 222479 w 316546"/>
              <a:gd name="connsiteY1" fmla="*/ 484735 h 487020"/>
              <a:gd name="connsiteX2" fmla="*/ 315832 w 316546"/>
              <a:gd name="connsiteY2" fmla="*/ 439013 h 487020"/>
              <a:gd name="connsiteX3" fmla="*/ 308212 w 316546"/>
              <a:gd name="connsiteY3" fmla="*/ 54203 h 487020"/>
              <a:gd name="connsiteX4" fmla="*/ 291073 w 316546"/>
              <a:gd name="connsiteY4" fmla="*/ 2758 h 487020"/>
              <a:gd name="connsiteX5" fmla="*/ 224375 w 316546"/>
              <a:gd name="connsiteY5" fmla="*/ 52317 h 487020"/>
              <a:gd name="connsiteX6" fmla="*/ 60562 w 316546"/>
              <a:gd name="connsiteY6" fmla="*/ 278993 h 487020"/>
              <a:gd name="connsiteX7" fmla="*/ 5317 w 316546"/>
              <a:gd name="connsiteY7" fmla="*/ 362813 h 487020"/>
              <a:gd name="connsiteX8" fmla="*/ 11032 w 316546"/>
              <a:gd name="connsiteY8" fmla="*/ 442823 h 487020"/>
              <a:gd name="connsiteX9" fmla="*/ 85327 w 316546"/>
              <a:gd name="connsiteY9" fmla="*/ 482828 h 487020"/>
              <a:gd name="connsiteX0" fmla="*/ 85327 w 316546"/>
              <a:gd name="connsiteY0" fmla="*/ 481150 h 485342"/>
              <a:gd name="connsiteX1" fmla="*/ 222479 w 316546"/>
              <a:gd name="connsiteY1" fmla="*/ 483057 h 485342"/>
              <a:gd name="connsiteX2" fmla="*/ 315832 w 316546"/>
              <a:gd name="connsiteY2" fmla="*/ 437335 h 485342"/>
              <a:gd name="connsiteX3" fmla="*/ 308212 w 316546"/>
              <a:gd name="connsiteY3" fmla="*/ 52525 h 485342"/>
              <a:gd name="connsiteX4" fmla="*/ 291073 w 316546"/>
              <a:gd name="connsiteY4" fmla="*/ 1080 h 485342"/>
              <a:gd name="connsiteX5" fmla="*/ 224375 w 316546"/>
              <a:gd name="connsiteY5" fmla="*/ 50639 h 485342"/>
              <a:gd name="connsiteX6" fmla="*/ 60562 w 316546"/>
              <a:gd name="connsiteY6" fmla="*/ 277315 h 485342"/>
              <a:gd name="connsiteX7" fmla="*/ 5317 w 316546"/>
              <a:gd name="connsiteY7" fmla="*/ 361135 h 485342"/>
              <a:gd name="connsiteX8" fmla="*/ 11032 w 316546"/>
              <a:gd name="connsiteY8" fmla="*/ 441145 h 485342"/>
              <a:gd name="connsiteX9" fmla="*/ 85327 w 316546"/>
              <a:gd name="connsiteY9" fmla="*/ 481150 h 485342"/>
              <a:gd name="connsiteX0" fmla="*/ 85327 w 321295"/>
              <a:gd name="connsiteY0" fmla="*/ 481693 h 485885"/>
              <a:gd name="connsiteX1" fmla="*/ 222479 w 321295"/>
              <a:gd name="connsiteY1" fmla="*/ 483600 h 485885"/>
              <a:gd name="connsiteX2" fmla="*/ 315832 w 321295"/>
              <a:gd name="connsiteY2" fmla="*/ 437878 h 485885"/>
              <a:gd name="connsiteX3" fmla="*/ 308212 w 321295"/>
              <a:gd name="connsiteY3" fmla="*/ 87372 h 485885"/>
              <a:gd name="connsiteX4" fmla="*/ 291073 w 321295"/>
              <a:gd name="connsiteY4" fmla="*/ 1623 h 485885"/>
              <a:gd name="connsiteX5" fmla="*/ 224375 w 321295"/>
              <a:gd name="connsiteY5" fmla="*/ 51182 h 485885"/>
              <a:gd name="connsiteX6" fmla="*/ 60562 w 321295"/>
              <a:gd name="connsiteY6" fmla="*/ 277858 h 485885"/>
              <a:gd name="connsiteX7" fmla="*/ 5317 w 321295"/>
              <a:gd name="connsiteY7" fmla="*/ 361678 h 485885"/>
              <a:gd name="connsiteX8" fmla="*/ 11032 w 321295"/>
              <a:gd name="connsiteY8" fmla="*/ 441688 h 485885"/>
              <a:gd name="connsiteX9" fmla="*/ 85327 w 321295"/>
              <a:gd name="connsiteY9" fmla="*/ 481693 h 485885"/>
              <a:gd name="connsiteX0" fmla="*/ 85327 w 325318"/>
              <a:gd name="connsiteY0" fmla="*/ 480650 h 485717"/>
              <a:gd name="connsiteX1" fmla="*/ 222479 w 325318"/>
              <a:gd name="connsiteY1" fmla="*/ 482557 h 485717"/>
              <a:gd name="connsiteX2" fmla="*/ 315832 w 325318"/>
              <a:gd name="connsiteY2" fmla="*/ 436835 h 485717"/>
              <a:gd name="connsiteX3" fmla="*/ 319386 w 325318"/>
              <a:gd name="connsiteY3" fmla="*/ 67274 h 485717"/>
              <a:gd name="connsiteX4" fmla="*/ 291073 w 325318"/>
              <a:gd name="connsiteY4" fmla="*/ 580 h 485717"/>
              <a:gd name="connsiteX5" fmla="*/ 224375 w 325318"/>
              <a:gd name="connsiteY5" fmla="*/ 50139 h 485717"/>
              <a:gd name="connsiteX6" fmla="*/ 60562 w 325318"/>
              <a:gd name="connsiteY6" fmla="*/ 276815 h 485717"/>
              <a:gd name="connsiteX7" fmla="*/ 5317 w 325318"/>
              <a:gd name="connsiteY7" fmla="*/ 360635 h 485717"/>
              <a:gd name="connsiteX8" fmla="*/ 11032 w 325318"/>
              <a:gd name="connsiteY8" fmla="*/ 440645 h 485717"/>
              <a:gd name="connsiteX9" fmla="*/ 85327 w 325318"/>
              <a:gd name="connsiteY9" fmla="*/ 480650 h 485717"/>
              <a:gd name="connsiteX0" fmla="*/ 85327 w 324151"/>
              <a:gd name="connsiteY0" fmla="*/ 480650 h 485717"/>
              <a:gd name="connsiteX1" fmla="*/ 222479 w 324151"/>
              <a:gd name="connsiteY1" fmla="*/ 482557 h 485717"/>
              <a:gd name="connsiteX2" fmla="*/ 315832 w 324151"/>
              <a:gd name="connsiteY2" fmla="*/ 436835 h 485717"/>
              <a:gd name="connsiteX3" fmla="*/ 319386 w 324151"/>
              <a:gd name="connsiteY3" fmla="*/ 67274 h 485717"/>
              <a:gd name="connsiteX4" fmla="*/ 291073 w 324151"/>
              <a:gd name="connsiteY4" fmla="*/ 580 h 485717"/>
              <a:gd name="connsiteX5" fmla="*/ 224375 w 324151"/>
              <a:gd name="connsiteY5" fmla="*/ 50139 h 485717"/>
              <a:gd name="connsiteX6" fmla="*/ 60562 w 324151"/>
              <a:gd name="connsiteY6" fmla="*/ 276815 h 485717"/>
              <a:gd name="connsiteX7" fmla="*/ 5317 w 324151"/>
              <a:gd name="connsiteY7" fmla="*/ 360635 h 485717"/>
              <a:gd name="connsiteX8" fmla="*/ 11032 w 324151"/>
              <a:gd name="connsiteY8" fmla="*/ 440645 h 485717"/>
              <a:gd name="connsiteX9" fmla="*/ 85327 w 324151"/>
              <a:gd name="connsiteY9" fmla="*/ 480650 h 485717"/>
              <a:gd name="connsiteX0" fmla="*/ 85327 w 322128"/>
              <a:gd name="connsiteY0" fmla="*/ 480471 h 485728"/>
              <a:gd name="connsiteX1" fmla="*/ 222479 w 322128"/>
              <a:gd name="connsiteY1" fmla="*/ 482378 h 485728"/>
              <a:gd name="connsiteX2" fmla="*/ 315832 w 322128"/>
              <a:gd name="connsiteY2" fmla="*/ 436656 h 485728"/>
              <a:gd name="connsiteX3" fmla="*/ 313665 w 322128"/>
              <a:gd name="connsiteY3" fmla="*/ 63280 h 485728"/>
              <a:gd name="connsiteX4" fmla="*/ 291073 w 322128"/>
              <a:gd name="connsiteY4" fmla="*/ 401 h 485728"/>
              <a:gd name="connsiteX5" fmla="*/ 224375 w 322128"/>
              <a:gd name="connsiteY5" fmla="*/ 49960 h 485728"/>
              <a:gd name="connsiteX6" fmla="*/ 60562 w 322128"/>
              <a:gd name="connsiteY6" fmla="*/ 276636 h 485728"/>
              <a:gd name="connsiteX7" fmla="*/ 5317 w 322128"/>
              <a:gd name="connsiteY7" fmla="*/ 360456 h 485728"/>
              <a:gd name="connsiteX8" fmla="*/ 11032 w 322128"/>
              <a:gd name="connsiteY8" fmla="*/ 440466 h 485728"/>
              <a:gd name="connsiteX9" fmla="*/ 85327 w 322128"/>
              <a:gd name="connsiteY9" fmla="*/ 480471 h 485728"/>
              <a:gd name="connsiteX0" fmla="*/ 85327 w 317124"/>
              <a:gd name="connsiteY0" fmla="*/ 480471 h 486312"/>
              <a:gd name="connsiteX1" fmla="*/ 222479 w 317124"/>
              <a:gd name="connsiteY1" fmla="*/ 482378 h 486312"/>
              <a:gd name="connsiteX2" fmla="*/ 315832 w 317124"/>
              <a:gd name="connsiteY2" fmla="*/ 436656 h 486312"/>
              <a:gd name="connsiteX3" fmla="*/ 313665 w 317124"/>
              <a:gd name="connsiteY3" fmla="*/ 63280 h 486312"/>
              <a:gd name="connsiteX4" fmla="*/ 291073 w 317124"/>
              <a:gd name="connsiteY4" fmla="*/ 401 h 486312"/>
              <a:gd name="connsiteX5" fmla="*/ 224375 w 317124"/>
              <a:gd name="connsiteY5" fmla="*/ 49960 h 486312"/>
              <a:gd name="connsiteX6" fmla="*/ 60562 w 317124"/>
              <a:gd name="connsiteY6" fmla="*/ 276636 h 486312"/>
              <a:gd name="connsiteX7" fmla="*/ 5317 w 317124"/>
              <a:gd name="connsiteY7" fmla="*/ 360456 h 486312"/>
              <a:gd name="connsiteX8" fmla="*/ 11032 w 317124"/>
              <a:gd name="connsiteY8" fmla="*/ 440466 h 486312"/>
              <a:gd name="connsiteX9" fmla="*/ 85327 w 317124"/>
              <a:gd name="connsiteY9" fmla="*/ 480471 h 486312"/>
              <a:gd name="connsiteX0" fmla="*/ 85327 w 320437"/>
              <a:gd name="connsiteY0" fmla="*/ 480471 h 488795"/>
              <a:gd name="connsiteX1" fmla="*/ 222479 w 320437"/>
              <a:gd name="connsiteY1" fmla="*/ 482378 h 488795"/>
              <a:gd name="connsiteX2" fmla="*/ 319031 w 320437"/>
              <a:gd name="connsiteY2" fmla="*/ 409957 h 488795"/>
              <a:gd name="connsiteX3" fmla="*/ 313665 w 320437"/>
              <a:gd name="connsiteY3" fmla="*/ 63280 h 488795"/>
              <a:gd name="connsiteX4" fmla="*/ 291073 w 320437"/>
              <a:gd name="connsiteY4" fmla="*/ 401 h 488795"/>
              <a:gd name="connsiteX5" fmla="*/ 224375 w 320437"/>
              <a:gd name="connsiteY5" fmla="*/ 49960 h 488795"/>
              <a:gd name="connsiteX6" fmla="*/ 60562 w 320437"/>
              <a:gd name="connsiteY6" fmla="*/ 276636 h 488795"/>
              <a:gd name="connsiteX7" fmla="*/ 5317 w 320437"/>
              <a:gd name="connsiteY7" fmla="*/ 360456 h 488795"/>
              <a:gd name="connsiteX8" fmla="*/ 11032 w 320437"/>
              <a:gd name="connsiteY8" fmla="*/ 440466 h 488795"/>
              <a:gd name="connsiteX9" fmla="*/ 85327 w 320437"/>
              <a:gd name="connsiteY9" fmla="*/ 480471 h 488795"/>
              <a:gd name="connsiteX0" fmla="*/ 85327 w 320437"/>
              <a:gd name="connsiteY0" fmla="*/ 480471 h 484253"/>
              <a:gd name="connsiteX1" fmla="*/ 222479 w 320437"/>
              <a:gd name="connsiteY1" fmla="*/ 482378 h 484253"/>
              <a:gd name="connsiteX2" fmla="*/ 319031 w 320437"/>
              <a:gd name="connsiteY2" fmla="*/ 409957 h 484253"/>
              <a:gd name="connsiteX3" fmla="*/ 313665 w 320437"/>
              <a:gd name="connsiteY3" fmla="*/ 63280 h 484253"/>
              <a:gd name="connsiteX4" fmla="*/ 291073 w 320437"/>
              <a:gd name="connsiteY4" fmla="*/ 401 h 484253"/>
              <a:gd name="connsiteX5" fmla="*/ 224375 w 320437"/>
              <a:gd name="connsiteY5" fmla="*/ 49960 h 484253"/>
              <a:gd name="connsiteX6" fmla="*/ 60562 w 320437"/>
              <a:gd name="connsiteY6" fmla="*/ 276636 h 484253"/>
              <a:gd name="connsiteX7" fmla="*/ 5317 w 320437"/>
              <a:gd name="connsiteY7" fmla="*/ 360456 h 484253"/>
              <a:gd name="connsiteX8" fmla="*/ 11032 w 320437"/>
              <a:gd name="connsiteY8" fmla="*/ 440466 h 484253"/>
              <a:gd name="connsiteX9" fmla="*/ 85327 w 320437"/>
              <a:gd name="connsiteY9" fmla="*/ 480471 h 48425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0437" h="484253">
                <a:moveTo>
                  <a:pt x="85327" y="480471"/>
                </a:moveTo>
                <a:cubicBezTo>
                  <a:pt x="120568" y="487456"/>
                  <a:pt x="170177" y="482689"/>
                  <a:pt x="222479" y="482378"/>
                </a:cubicBezTo>
                <a:cubicBezTo>
                  <a:pt x="274781" y="482067"/>
                  <a:pt x="315269" y="481714"/>
                  <a:pt x="319031" y="409957"/>
                </a:cubicBezTo>
                <a:cubicBezTo>
                  <a:pt x="322793" y="338200"/>
                  <a:pt x="318325" y="131539"/>
                  <a:pt x="313665" y="63280"/>
                </a:cubicBezTo>
                <a:cubicBezTo>
                  <a:pt x="309005" y="-4979"/>
                  <a:pt x="305955" y="2621"/>
                  <a:pt x="291073" y="401"/>
                </a:cubicBezTo>
                <a:cubicBezTo>
                  <a:pt x="276191" y="-1819"/>
                  <a:pt x="262793" y="3921"/>
                  <a:pt x="224375" y="49960"/>
                </a:cubicBezTo>
                <a:cubicBezTo>
                  <a:pt x="185957" y="95999"/>
                  <a:pt x="97072" y="224887"/>
                  <a:pt x="60562" y="276636"/>
                </a:cubicBezTo>
                <a:cubicBezTo>
                  <a:pt x="24052" y="328385"/>
                  <a:pt x="13572" y="333151"/>
                  <a:pt x="5317" y="360456"/>
                </a:cubicBezTo>
                <a:cubicBezTo>
                  <a:pt x="-2938" y="387761"/>
                  <a:pt x="-1986" y="419193"/>
                  <a:pt x="11032" y="440466"/>
                </a:cubicBezTo>
                <a:cubicBezTo>
                  <a:pt x="24049" y="461738"/>
                  <a:pt x="50086" y="473486"/>
                  <a:pt x="85327" y="480471"/>
                </a:cubicBezTo>
                <a:close/>
              </a:path>
            </a:pathLst>
          </a:custGeom>
          <a:pattFill prst="dk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1C8D49F1-84F9-452C-990C-958D82AE58C9}"/>
              </a:ext>
            </a:extLst>
          </xdr:cNvPr>
          <xdr:cNvGrpSpPr/>
        </xdr:nvGrpSpPr>
        <xdr:grpSpPr>
          <a:xfrm rot="5400000" flipH="1" flipV="1">
            <a:off x="239388" y="2552099"/>
            <a:ext cx="956585" cy="1066235"/>
            <a:chOff x="393173" y="2830587"/>
            <a:chExt cx="956585" cy="1066235"/>
          </a:xfrm>
        </xdr:grpSpPr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F880EF44-CE8B-4FC8-B3E8-E6206A3ADA4E}"/>
                </a:ext>
              </a:extLst>
            </xdr:cNvPr>
            <xdr:cNvCxnSpPr/>
          </xdr:nvCxnSpPr>
          <xdr:spPr>
            <a:xfrm rot="16200000" flipV="1">
              <a:off x="497493" y="3791664"/>
              <a:ext cx="838" cy="209478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Freeform: Shape 137">
              <a:extLst>
                <a:ext uri="{FF2B5EF4-FFF2-40B4-BE49-F238E27FC236}">
                  <a16:creationId xmlns:a16="http://schemas.microsoft.com/office/drawing/2014/main" id="{B044298F-CB83-411D-BEAD-CED9C8905C31}"/>
                </a:ext>
              </a:extLst>
            </xdr:cNvPr>
            <xdr:cNvSpPr/>
          </xdr:nvSpPr>
          <xdr:spPr>
            <a:xfrm>
              <a:off x="602651" y="2830587"/>
              <a:ext cx="747107" cy="1066235"/>
            </a:xfrm>
            <a:custGeom>
              <a:avLst/>
              <a:gdLst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68325 w 739775"/>
                <a:gd name="connsiteY2" fmla="*/ 473075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63575 w 739775"/>
                <a:gd name="connsiteY1" fmla="*/ 250825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39775 w 739775"/>
                <a:gd name="connsiteY0" fmla="*/ 0 h 974725"/>
                <a:gd name="connsiteX1" fmla="*/ 650875 w 739775"/>
                <a:gd name="connsiteY1" fmla="*/ 247650 h 974725"/>
                <a:gd name="connsiteX2" fmla="*/ 558800 w 739775"/>
                <a:gd name="connsiteY2" fmla="*/ 463550 h 974725"/>
                <a:gd name="connsiteX3" fmla="*/ 419100 w 739775"/>
                <a:gd name="connsiteY3" fmla="*/ 669925 h 974725"/>
                <a:gd name="connsiteX4" fmla="*/ 276225 w 739775"/>
                <a:gd name="connsiteY4" fmla="*/ 822325 h 974725"/>
                <a:gd name="connsiteX5" fmla="*/ 76200 w 739775"/>
                <a:gd name="connsiteY5" fmla="*/ 946150 h 974725"/>
                <a:gd name="connsiteX6" fmla="*/ 0 w 739775"/>
                <a:gd name="connsiteY6" fmla="*/ 974725 h 974725"/>
                <a:gd name="connsiteX0" fmla="*/ 764151 w 764151"/>
                <a:gd name="connsiteY0" fmla="*/ 0 h 974999"/>
                <a:gd name="connsiteX1" fmla="*/ 675251 w 764151"/>
                <a:gd name="connsiteY1" fmla="*/ 247650 h 974999"/>
                <a:gd name="connsiteX2" fmla="*/ 583176 w 764151"/>
                <a:gd name="connsiteY2" fmla="*/ 463550 h 974999"/>
                <a:gd name="connsiteX3" fmla="*/ 443476 w 764151"/>
                <a:gd name="connsiteY3" fmla="*/ 669925 h 974999"/>
                <a:gd name="connsiteX4" fmla="*/ 300601 w 764151"/>
                <a:gd name="connsiteY4" fmla="*/ 822325 h 974999"/>
                <a:gd name="connsiteX5" fmla="*/ 100576 w 764151"/>
                <a:gd name="connsiteY5" fmla="*/ 946150 h 974999"/>
                <a:gd name="connsiteX6" fmla="*/ 24376 w 764151"/>
                <a:gd name="connsiteY6" fmla="*/ 974725 h 974999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71773 w 771773"/>
                <a:gd name="connsiteY0" fmla="*/ 0 h 1067100"/>
                <a:gd name="connsiteX1" fmla="*/ 675251 w 771773"/>
                <a:gd name="connsiteY1" fmla="*/ 339751 h 1067100"/>
                <a:gd name="connsiteX2" fmla="*/ 583176 w 771773"/>
                <a:gd name="connsiteY2" fmla="*/ 555651 h 1067100"/>
                <a:gd name="connsiteX3" fmla="*/ 443476 w 771773"/>
                <a:gd name="connsiteY3" fmla="*/ 762026 h 1067100"/>
                <a:gd name="connsiteX4" fmla="*/ 300601 w 771773"/>
                <a:gd name="connsiteY4" fmla="*/ 914426 h 1067100"/>
                <a:gd name="connsiteX5" fmla="*/ 100576 w 771773"/>
                <a:gd name="connsiteY5" fmla="*/ 1038251 h 1067100"/>
                <a:gd name="connsiteX6" fmla="*/ 24376 w 771773"/>
                <a:gd name="connsiteY6" fmla="*/ 1066826 h 1067100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76200 w 747397"/>
                <a:gd name="connsiteY5" fmla="*/ 1038251 h 1066826"/>
                <a:gd name="connsiteX6" fmla="*/ 0 w 747397"/>
                <a:gd name="connsiteY6" fmla="*/ 1066826 h 1066826"/>
                <a:gd name="connsiteX0" fmla="*/ 747397 w 747397"/>
                <a:gd name="connsiteY0" fmla="*/ 0 h 1066826"/>
                <a:gd name="connsiteX1" fmla="*/ 650875 w 747397"/>
                <a:gd name="connsiteY1" fmla="*/ 339751 h 1066826"/>
                <a:gd name="connsiteX2" fmla="*/ 558800 w 747397"/>
                <a:gd name="connsiteY2" fmla="*/ 555651 h 1066826"/>
                <a:gd name="connsiteX3" fmla="*/ 419100 w 747397"/>
                <a:gd name="connsiteY3" fmla="*/ 762026 h 1066826"/>
                <a:gd name="connsiteX4" fmla="*/ 276225 w 747397"/>
                <a:gd name="connsiteY4" fmla="*/ 914426 h 1066826"/>
                <a:gd name="connsiteX5" fmla="*/ 111915 w 747397"/>
                <a:gd name="connsiteY5" fmla="*/ 1022375 h 1066826"/>
                <a:gd name="connsiteX6" fmla="*/ 0 w 747397"/>
                <a:gd name="connsiteY6" fmla="*/ 1066826 h 10668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747397" h="1066826">
                  <a:moveTo>
                    <a:pt x="747397" y="0"/>
                  </a:moveTo>
                  <a:cubicBezTo>
                    <a:pt x="742640" y="95517"/>
                    <a:pt x="682308" y="247143"/>
                    <a:pt x="650875" y="339751"/>
                  </a:cubicBezTo>
                  <a:cubicBezTo>
                    <a:pt x="619442" y="432360"/>
                    <a:pt x="597429" y="485272"/>
                    <a:pt x="558800" y="555651"/>
                  </a:cubicBezTo>
                  <a:cubicBezTo>
                    <a:pt x="520171" y="626030"/>
                    <a:pt x="466196" y="702230"/>
                    <a:pt x="419100" y="762026"/>
                  </a:cubicBezTo>
                  <a:cubicBezTo>
                    <a:pt x="372004" y="821822"/>
                    <a:pt x="327422" y="871035"/>
                    <a:pt x="276225" y="914426"/>
                  </a:cubicBezTo>
                  <a:cubicBezTo>
                    <a:pt x="225028" y="957817"/>
                    <a:pt x="157952" y="996975"/>
                    <a:pt x="111915" y="1022375"/>
                  </a:cubicBezTo>
                  <a:cubicBezTo>
                    <a:pt x="65878" y="1047775"/>
                    <a:pt x="44437" y="1064444"/>
                    <a:pt x="0" y="1066826"/>
                  </a:cubicBezTo>
                </a:path>
              </a:pathLst>
            </a:cu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CA"/>
            </a:p>
          </xdr:txBody>
        </xdr:sp>
      </xdr:grpSp>
      <xdr:sp macro="" textlink="">
        <xdr:nvSpPr>
          <xdr:cNvPr id="112" name="Arrow: Bent-Up 111">
            <a:extLst>
              <a:ext uri="{FF2B5EF4-FFF2-40B4-BE49-F238E27FC236}">
                <a16:creationId xmlns:a16="http://schemas.microsoft.com/office/drawing/2014/main" id="{57ACD218-54F5-49E6-86B9-C6EB149DFF53}"/>
              </a:ext>
            </a:extLst>
          </xdr:cNvPr>
          <xdr:cNvSpPr/>
        </xdr:nvSpPr>
        <xdr:spPr>
          <a:xfrm rot="12851961" flipH="1">
            <a:off x="524909" y="2542021"/>
            <a:ext cx="139662" cy="85719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DB38224B-C112-467A-8EE2-D23BAB4F15D5}"/>
              </a:ext>
            </a:extLst>
          </xdr:cNvPr>
          <xdr:cNvGrpSpPr/>
        </xdr:nvGrpSpPr>
        <xdr:grpSpPr>
          <a:xfrm rot="16402219">
            <a:off x="828320" y="2607764"/>
            <a:ext cx="385205" cy="335291"/>
            <a:chOff x="552006" y="3435491"/>
            <a:chExt cx="385205" cy="335291"/>
          </a:xfrm>
        </xdr:grpSpPr>
        <xdr:cxnSp macro="">
          <xdr:nvCxnSpPr>
            <xdr:cNvPr id="134" name="Straight Connector 133">
              <a:extLst>
                <a:ext uri="{FF2B5EF4-FFF2-40B4-BE49-F238E27FC236}">
                  <a16:creationId xmlns:a16="http://schemas.microsoft.com/office/drawing/2014/main" id="{297D7715-98C5-4554-8A10-1FBF1319138D}"/>
                </a:ext>
              </a:extLst>
            </xdr:cNvPr>
            <xdr:cNvCxnSpPr/>
          </xdr:nvCxnSpPr>
          <xdr:spPr>
            <a:xfrm rot="5197781" flipH="1">
              <a:off x="593956" y="3510729"/>
              <a:ext cx="218103" cy="3020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4D24D54F-5A92-4F1C-B165-240C6A5888C9}"/>
                </a:ext>
              </a:extLst>
            </xdr:cNvPr>
            <xdr:cNvCxnSpPr/>
          </xdr:nvCxnSpPr>
          <xdr:spPr>
            <a:xfrm rot="5197781" flipH="1">
              <a:off x="685362" y="3397827"/>
              <a:ext cx="214186" cy="28951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336BC59F-56ED-453F-B6D5-D84C35247975}"/>
                </a:ext>
              </a:extLst>
            </xdr:cNvPr>
            <xdr:cNvCxnSpPr/>
          </xdr:nvCxnSpPr>
          <xdr:spPr>
            <a:xfrm rot="5197781" flipH="1">
              <a:off x="637913" y="3454244"/>
              <a:ext cx="213463" cy="296895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4" name="Text Box 250">
            <a:extLst>
              <a:ext uri="{FF2B5EF4-FFF2-40B4-BE49-F238E27FC236}">
                <a16:creationId xmlns:a16="http://schemas.microsoft.com/office/drawing/2014/main" id="{6DC2FC23-F268-41C2-9A38-2831C3B2FE6F}"/>
              </a:ext>
            </a:extLst>
          </xdr:cNvPr>
          <xdr:cNvSpPr txBox="1"/>
        </xdr:nvSpPr>
        <xdr:spPr>
          <a:xfrm>
            <a:off x="1204569" y="2857876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W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D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9E6B4B05-4517-4E7E-BE5A-5E00A0E7F482}"/>
              </a:ext>
            </a:extLst>
          </xdr:cNvPr>
          <xdr:cNvCxnSpPr/>
        </xdr:nvCxnSpPr>
        <xdr:spPr>
          <a:xfrm>
            <a:off x="1016109" y="2774699"/>
            <a:ext cx="178262" cy="133754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50">
            <a:extLst>
              <a:ext uri="{FF2B5EF4-FFF2-40B4-BE49-F238E27FC236}">
                <a16:creationId xmlns:a16="http://schemas.microsoft.com/office/drawing/2014/main" id="{0DDCE72B-57C1-4D25-9576-9329A0E1E5EB}"/>
              </a:ext>
            </a:extLst>
          </xdr:cNvPr>
          <xdr:cNvSpPr txBox="1"/>
        </xdr:nvSpPr>
        <xdr:spPr>
          <a:xfrm>
            <a:off x="226331" y="2446039"/>
            <a:ext cx="275572" cy="205698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8AD1E39F-E6DC-48CE-A403-58D85432093E}"/>
              </a:ext>
            </a:extLst>
          </xdr:cNvPr>
          <xdr:cNvGrpSpPr/>
        </xdr:nvGrpSpPr>
        <xdr:grpSpPr>
          <a:xfrm flipH="1" flipV="1">
            <a:off x="1373531" y="2455074"/>
            <a:ext cx="1178559" cy="932337"/>
            <a:chOff x="1560718" y="2976162"/>
            <a:chExt cx="1178559" cy="932337"/>
          </a:xfrm>
        </xdr:grpSpPr>
        <xdr:cxnSp macro="">
          <xdr:nvCxnSpPr>
            <xdr:cNvPr id="126" name="Straight Connector 125">
              <a:extLst>
                <a:ext uri="{FF2B5EF4-FFF2-40B4-BE49-F238E27FC236}">
                  <a16:creationId xmlns:a16="http://schemas.microsoft.com/office/drawing/2014/main" id="{694C8826-17AF-4D31-85ED-D40E4D7B2E20}"/>
                </a:ext>
              </a:extLst>
            </xdr:cNvPr>
            <xdr:cNvCxnSpPr/>
          </xdr:nvCxnSpPr>
          <xdr:spPr>
            <a:xfrm flipV="1">
              <a:off x="1560718" y="3669778"/>
              <a:ext cx="657466" cy="959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7" name="Straight Connector 126">
              <a:extLst>
                <a:ext uri="{FF2B5EF4-FFF2-40B4-BE49-F238E27FC236}">
                  <a16:creationId xmlns:a16="http://schemas.microsoft.com/office/drawing/2014/main" id="{1CD4BBFF-9718-4B22-BB4A-C3A90D76D571}"/>
                </a:ext>
              </a:extLst>
            </xdr:cNvPr>
            <xdr:cNvCxnSpPr/>
          </xdr:nvCxnSpPr>
          <xdr:spPr>
            <a:xfrm flipH="1" flipV="1">
              <a:off x="1758271" y="3300069"/>
              <a:ext cx="0" cy="36370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" name="Straight Connector 127">
              <a:extLst>
                <a:ext uri="{FF2B5EF4-FFF2-40B4-BE49-F238E27FC236}">
                  <a16:creationId xmlns:a16="http://schemas.microsoft.com/office/drawing/2014/main" id="{237DD01F-EA03-45A1-8044-B5E317560643}"/>
                </a:ext>
              </a:extLst>
            </xdr:cNvPr>
            <xdr:cNvCxnSpPr/>
          </xdr:nvCxnSpPr>
          <xdr:spPr>
            <a:xfrm flipH="1" flipV="1">
              <a:off x="1976988" y="3330101"/>
              <a:ext cx="0" cy="3392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9" name="Straight Connector 128">
              <a:extLst>
                <a:ext uri="{FF2B5EF4-FFF2-40B4-BE49-F238E27FC236}">
                  <a16:creationId xmlns:a16="http://schemas.microsoft.com/office/drawing/2014/main" id="{E8F35369-A80C-4494-91E2-08731A9F67B0}"/>
                </a:ext>
              </a:extLst>
            </xdr:cNvPr>
            <xdr:cNvCxnSpPr/>
          </xdr:nvCxnSpPr>
          <xdr:spPr>
            <a:xfrm flipH="1" flipV="1">
              <a:off x="2218160" y="2976162"/>
              <a:ext cx="0" cy="704424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0" name="Straight Connector 129">
              <a:extLst>
                <a:ext uri="{FF2B5EF4-FFF2-40B4-BE49-F238E27FC236}">
                  <a16:creationId xmlns:a16="http://schemas.microsoft.com/office/drawing/2014/main" id="{8529122B-6E19-499D-9A54-F57F9B4E3346}"/>
                </a:ext>
              </a:extLst>
            </xdr:cNvPr>
            <xdr:cNvCxnSpPr/>
          </xdr:nvCxnSpPr>
          <xdr:spPr>
            <a:xfrm flipH="1" flipV="1">
              <a:off x="2453274" y="2988633"/>
              <a:ext cx="0" cy="675143"/>
            </a:xfrm>
            <a:prstGeom prst="line">
              <a:avLst/>
            </a:prstGeom>
            <a:ln w="9525">
              <a:solidFill>
                <a:schemeClr val="tx1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A279775E-5C1D-48D7-811F-60D280415C00}"/>
                </a:ext>
              </a:extLst>
            </xdr:cNvPr>
            <xdr:cNvCxnSpPr/>
          </xdr:nvCxnSpPr>
          <xdr:spPr>
            <a:xfrm flipH="1">
              <a:off x="1562844" y="3901878"/>
              <a:ext cx="1176433" cy="6621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Straight Connector 131">
              <a:extLst>
                <a:ext uri="{FF2B5EF4-FFF2-40B4-BE49-F238E27FC236}">
                  <a16:creationId xmlns:a16="http://schemas.microsoft.com/office/drawing/2014/main" id="{6F263F91-CEC5-4F35-9D36-C82A46538857}"/>
                </a:ext>
              </a:extLst>
            </xdr:cNvPr>
            <xdr:cNvCxnSpPr/>
          </xdr:nvCxnSpPr>
          <xdr:spPr>
            <a:xfrm flipH="1">
              <a:off x="1566212" y="3749191"/>
              <a:ext cx="1168019" cy="9573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Straight Connector 132">
              <a:extLst>
                <a:ext uri="{FF2B5EF4-FFF2-40B4-BE49-F238E27FC236}">
                  <a16:creationId xmlns:a16="http://schemas.microsoft.com/office/drawing/2014/main" id="{71E9E4D0-8129-46C6-9489-F79F2FD637B2}"/>
                </a:ext>
              </a:extLst>
            </xdr:cNvPr>
            <xdr:cNvCxnSpPr/>
          </xdr:nvCxnSpPr>
          <xdr:spPr>
            <a:xfrm flipV="1">
              <a:off x="1971283" y="3840501"/>
              <a:ext cx="363831" cy="0"/>
            </a:xfrm>
            <a:prstGeom prst="line">
              <a:avLst/>
            </a:prstGeom>
            <a:ln w="6350"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1CB5B332-F392-4138-9E66-80A0B25227EF}"/>
              </a:ext>
            </a:extLst>
          </xdr:cNvPr>
          <xdr:cNvCxnSpPr/>
        </xdr:nvCxnSpPr>
        <xdr:spPr>
          <a:xfrm flipV="1">
            <a:off x="1333857" y="406636"/>
            <a:ext cx="0" cy="363220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Text Box 250">
            <a:extLst>
              <a:ext uri="{FF2B5EF4-FFF2-40B4-BE49-F238E27FC236}">
                <a16:creationId xmlns:a16="http://schemas.microsoft.com/office/drawing/2014/main" id="{5098EBD2-8C1D-46A6-ACA6-58FD1BAB547A}"/>
              </a:ext>
            </a:extLst>
          </xdr:cNvPr>
          <xdr:cNvSpPr txBox="1"/>
        </xdr:nvSpPr>
        <xdr:spPr>
          <a:xfrm>
            <a:off x="708944" y="2542813"/>
            <a:ext cx="274320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C1E3B1AF-4B1D-45C9-BDE9-88DD425B29DD}"/>
              </a:ext>
            </a:extLst>
          </xdr:cNvPr>
          <xdr:cNvCxnSpPr/>
        </xdr:nvCxnSpPr>
        <xdr:spPr>
          <a:xfrm flipH="1">
            <a:off x="754655" y="2454884"/>
            <a:ext cx="338816" cy="464586"/>
          </a:xfrm>
          <a:prstGeom prst="line">
            <a:avLst/>
          </a:prstGeom>
          <a:ln w="6350"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Arrow: Bent-Up 120">
            <a:extLst>
              <a:ext uri="{FF2B5EF4-FFF2-40B4-BE49-F238E27FC236}">
                <a16:creationId xmlns:a16="http://schemas.microsoft.com/office/drawing/2014/main" id="{AEDFB600-C44D-4E80-8CBD-98A31244D6B0}"/>
              </a:ext>
            </a:extLst>
          </xdr:cNvPr>
          <xdr:cNvSpPr/>
        </xdr:nvSpPr>
        <xdr:spPr>
          <a:xfrm rot="16200000">
            <a:off x="1952084" y="2795994"/>
            <a:ext cx="139690" cy="85631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2" name="Arrow: Right 121">
            <a:extLst>
              <a:ext uri="{FF2B5EF4-FFF2-40B4-BE49-F238E27FC236}">
                <a16:creationId xmlns:a16="http://schemas.microsoft.com/office/drawing/2014/main" id="{9FCBBC7F-3CF4-44C9-91DF-B3CC39DB7858}"/>
              </a:ext>
            </a:extLst>
          </xdr:cNvPr>
          <xdr:cNvSpPr/>
        </xdr:nvSpPr>
        <xdr:spPr>
          <a:xfrm>
            <a:off x="149791" y="2147643"/>
            <a:ext cx="126116" cy="45669"/>
          </a:xfrm>
          <a:prstGeom prst="right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3" name="Text Box 250">
            <a:extLst>
              <a:ext uri="{FF2B5EF4-FFF2-40B4-BE49-F238E27FC236}">
                <a16:creationId xmlns:a16="http://schemas.microsoft.com/office/drawing/2014/main" id="{EBFAB7EB-A8FC-452A-9FFF-4920317E92A3}"/>
              </a:ext>
            </a:extLst>
          </xdr:cNvPr>
          <xdr:cNvSpPr txBox="1"/>
        </xdr:nvSpPr>
        <xdr:spPr>
          <a:xfrm>
            <a:off x="1946093" y="2920094"/>
            <a:ext cx="274955" cy="205740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L3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rrow: Bent-Up 123">
            <a:extLst>
              <a:ext uri="{FF2B5EF4-FFF2-40B4-BE49-F238E27FC236}">
                <a16:creationId xmlns:a16="http://schemas.microsoft.com/office/drawing/2014/main" id="{E22477DF-FE78-4567-AC53-AC0991E06474}"/>
              </a:ext>
            </a:extLst>
          </xdr:cNvPr>
          <xdr:cNvSpPr/>
        </xdr:nvSpPr>
        <xdr:spPr>
          <a:xfrm>
            <a:off x="834365" y="1800572"/>
            <a:ext cx="139065" cy="85090"/>
          </a:xfrm>
          <a:prstGeom prst="bentUpArrow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CA"/>
          </a:p>
        </xdr:txBody>
      </xdr:sp>
      <xdr:sp macro="" textlink="">
        <xdr:nvSpPr>
          <xdr:cNvPr id="125" name="Text Box 250">
            <a:extLst>
              <a:ext uri="{FF2B5EF4-FFF2-40B4-BE49-F238E27FC236}">
                <a16:creationId xmlns:a16="http://schemas.microsoft.com/office/drawing/2014/main" id="{C56EE6AC-84C4-4243-AA2E-CF744F860717}"/>
              </a:ext>
            </a:extLst>
          </xdr:cNvPr>
          <xdr:cNvSpPr txBox="1"/>
        </xdr:nvSpPr>
        <xdr:spPr>
          <a:xfrm>
            <a:off x="64323" y="1964554"/>
            <a:ext cx="274955" cy="20510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0" tIns="0" rIns="0" bIns="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600"/>
              </a:spcAft>
            </a:pPr>
            <a:r>
              <a:rPr lang="en-US" sz="1000" i="1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V</a:t>
            </a:r>
            <a:r>
              <a:rPr lang="en-US" sz="1000" i="1" baseline="-2500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T2</a:t>
            </a:r>
            <a:endParaRPr lang="en-CA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30BA-2A86-4E66-B83F-E283135B6D6C}">
  <dimension ref="K4:X34"/>
  <sheetViews>
    <sheetView topLeftCell="D4" workbookViewId="0">
      <selection activeCell="Q24" sqref="Q24"/>
    </sheetView>
  </sheetViews>
  <sheetFormatPr baseColWidth="10" defaultColWidth="8.83203125" defaultRowHeight="15" x14ac:dyDescent="0.2"/>
  <cols>
    <col min="14" max="14" width="4.1640625" customWidth="1"/>
    <col min="21" max="21" width="4.1640625" customWidth="1"/>
  </cols>
  <sheetData>
    <row r="4" spans="11:24" x14ac:dyDescent="0.2">
      <c r="O4" s="2" t="s">
        <v>98</v>
      </c>
      <c r="P4" s="2" t="s">
        <v>99</v>
      </c>
      <c r="Q4" s="2" t="s">
        <v>100</v>
      </c>
      <c r="R4" s="2" t="s">
        <v>101</v>
      </c>
      <c r="S4" s="2" t="s">
        <v>102</v>
      </c>
      <c r="T4" s="2" t="s">
        <v>112</v>
      </c>
    </row>
    <row r="5" spans="11:24" x14ac:dyDescent="0.2">
      <c r="L5" s="5" t="s">
        <v>122</v>
      </c>
      <c r="M5" s="7" t="b">
        <v>0</v>
      </c>
      <c r="O5" s="3">
        <v>16.54</v>
      </c>
      <c r="P5" s="3">
        <v>18.34</v>
      </c>
      <c r="Q5" s="4">
        <v>60</v>
      </c>
      <c r="R5" s="4">
        <v>3</v>
      </c>
      <c r="S5" s="4">
        <v>1</v>
      </c>
      <c r="T5" s="38">
        <v>20.3</v>
      </c>
      <c r="V5" s="41" t="b">
        <v>0</v>
      </c>
      <c r="W5" s="6" t="s">
        <v>123</v>
      </c>
    </row>
    <row r="6" spans="11:24" x14ac:dyDescent="0.2">
      <c r="L6" s="5" t="s">
        <v>103</v>
      </c>
      <c r="M6" s="3">
        <v>0</v>
      </c>
      <c r="V6" s="3">
        <v>0</v>
      </c>
      <c r="W6" s="6" t="s">
        <v>103</v>
      </c>
    </row>
    <row r="7" spans="11:24" x14ac:dyDescent="0.2">
      <c r="L7" s="5" t="s">
        <v>116</v>
      </c>
      <c r="M7" s="4">
        <v>16.760000000000002</v>
      </c>
      <c r="N7" s="8"/>
      <c r="O7" s="54">
        <v>1</v>
      </c>
      <c r="P7" s="54"/>
      <c r="Q7" s="54"/>
      <c r="R7" s="54"/>
      <c r="S7" s="54"/>
      <c r="T7" s="54"/>
      <c r="U7" s="9"/>
      <c r="V7" s="4">
        <v>15.12</v>
      </c>
      <c r="W7" s="6" t="s">
        <v>118</v>
      </c>
    </row>
    <row r="8" spans="11:24" x14ac:dyDescent="0.2">
      <c r="K8" s="2" t="s">
        <v>98</v>
      </c>
      <c r="L8" s="2"/>
      <c r="N8" s="12"/>
      <c r="O8" s="13"/>
      <c r="P8" s="13"/>
      <c r="Q8" s="13"/>
      <c r="R8" s="13"/>
      <c r="S8" s="13"/>
      <c r="T8" s="13"/>
      <c r="U8" s="14"/>
      <c r="X8" s="2" t="s">
        <v>98</v>
      </c>
    </row>
    <row r="9" spans="11:24" x14ac:dyDescent="0.2">
      <c r="K9" s="3">
        <v>11.86</v>
      </c>
      <c r="L9" s="15"/>
      <c r="N9" s="57">
        <v>2</v>
      </c>
      <c r="O9" s="13"/>
      <c r="P9" s="13"/>
      <c r="Q9" s="13"/>
      <c r="R9" s="13"/>
      <c r="S9" s="13"/>
      <c r="T9" s="13"/>
      <c r="U9" s="56">
        <v>4</v>
      </c>
      <c r="X9" s="3">
        <v>13.26</v>
      </c>
    </row>
    <row r="10" spans="11:24" x14ac:dyDescent="0.2">
      <c r="K10" s="2" t="s">
        <v>99</v>
      </c>
      <c r="L10" s="16"/>
      <c r="N10" s="57"/>
      <c r="O10" s="13"/>
      <c r="P10" s="13"/>
      <c r="Q10" s="13"/>
      <c r="R10" s="13"/>
      <c r="S10" s="13"/>
      <c r="T10" s="13"/>
      <c r="U10" s="56"/>
      <c r="X10" s="2" t="s">
        <v>99</v>
      </c>
    </row>
    <row r="11" spans="11:24" x14ac:dyDescent="0.2">
      <c r="K11" s="4">
        <v>18.46</v>
      </c>
      <c r="L11" s="17"/>
      <c r="N11" s="57"/>
      <c r="O11" s="13"/>
      <c r="P11" s="13"/>
      <c r="Q11" s="13"/>
      <c r="R11" s="13"/>
      <c r="S11" s="13"/>
      <c r="T11" s="13"/>
      <c r="U11" s="56"/>
      <c r="X11" s="4">
        <v>20.37</v>
      </c>
    </row>
    <row r="12" spans="11:24" x14ac:dyDescent="0.2">
      <c r="K12" s="2" t="s">
        <v>100</v>
      </c>
      <c r="L12" s="16"/>
      <c r="N12" s="57"/>
      <c r="O12" s="13"/>
      <c r="P12" s="13"/>
      <c r="Q12" s="13"/>
      <c r="R12" s="13"/>
      <c r="S12" s="13"/>
      <c r="T12" s="13"/>
      <c r="U12" s="56"/>
      <c r="X12" s="2" t="s">
        <v>100</v>
      </c>
    </row>
    <row r="13" spans="11:24" x14ac:dyDescent="0.2">
      <c r="K13" s="4">
        <v>40</v>
      </c>
      <c r="L13" s="17"/>
      <c r="N13" s="57"/>
      <c r="O13" s="13"/>
      <c r="P13" s="13"/>
      <c r="Q13" s="13"/>
      <c r="R13" s="13"/>
      <c r="S13" s="13"/>
      <c r="T13" s="13"/>
      <c r="U13" s="56"/>
      <c r="X13" s="4">
        <v>50</v>
      </c>
    </row>
    <row r="14" spans="11:24" x14ac:dyDescent="0.2">
      <c r="K14" s="2" t="s">
        <v>101</v>
      </c>
      <c r="L14" s="16"/>
      <c r="N14" s="57"/>
      <c r="O14" s="13"/>
      <c r="P14" s="13"/>
      <c r="Q14" s="13"/>
      <c r="R14" s="13"/>
      <c r="S14" s="13"/>
      <c r="T14" s="13"/>
      <c r="U14" s="56"/>
      <c r="X14" s="2" t="s">
        <v>101</v>
      </c>
    </row>
    <row r="15" spans="11:24" x14ac:dyDescent="0.2">
      <c r="K15" s="4">
        <v>3</v>
      </c>
      <c r="L15" s="17"/>
      <c r="N15" s="57"/>
      <c r="O15" s="13"/>
      <c r="P15" s="13"/>
      <c r="Q15" s="13"/>
      <c r="R15" s="13"/>
      <c r="S15" s="13"/>
      <c r="T15" s="13"/>
      <c r="U15" s="56"/>
      <c r="X15" s="4">
        <v>3</v>
      </c>
    </row>
    <row r="16" spans="11:24" x14ac:dyDescent="0.2">
      <c r="K16" s="2" t="s">
        <v>102</v>
      </c>
      <c r="L16" s="16"/>
      <c r="N16" s="57"/>
      <c r="O16" s="13"/>
      <c r="P16" s="13"/>
      <c r="Q16" s="13"/>
      <c r="R16" s="13"/>
      <c r="S16" s="13"/>
      <c r="T16" s="13"/>
      <c r="U16" s="56"/>
      <c r="X16" s="2" t="s">
        <v>102</v>
      </c>
    </row>
    <row r="17" spans="11:24" x14ac:dyDescent="0.2">
      <c r="K17" s="4">
        <v>1</v>
      </c>
      <c r="L17" s="17"/>
      <c r="N17" s="57"/>
      <c r="O17" s="13"/>
      <c r="P17" s="13"/>
      <c r="Q17" s="13"/>
      <c r="R17" s="13"/>
      <c r="S17" s="13"/>
      <c r="T17" s="13"/>
      <c r="U17" s="56"/>
      <c r="X17" s="4">
        <v>1</v>
      </c>
    </row>
    <row r="18" spans="11:24" x14ac:dyDescent="0.2">
      <c r="K18" s="2" t="s">
        <v>112</v>
      </c>
      <c r="L18" s="16"/>
      <c r="N18" s="57"/>
      <c r="O18" s="13"/>
      <c r="P18" s="13"/>
      <c r="Q18" s="13"/>
      <c r="R18" s="13"/>
      <c r="S18" s="13"/>
      <c r="T18" s="13"/>
      <c r="U18" s="56"/>
      <c r="X18" s="2" t="s">
        <v>112</v>
      </c>
    </row>
    <row r="19" spans="11:24" x14ac:dyDescent="0.2">
      <c r="K19" s="4">
        <v>25.52</v>
      </c>
      <c r="L19" s="17"/>
      <c r="N19" s="12"/>
      <c r="O19" s="13"/>
      <c r="P19" s="13"/>
      <c r="Q19" s="13"/>
      <c r="R19" s="13"/>
      <c r="S19" s="13"/>
      <c r="T19" s="13"/>
      <c r="U19" s="14"/>
      <c r="X19" s="3">
        <v>23.25</v>
      </c>
    </row>
    <row r="20" spans="11:24" x14ac:dyDescent="0.2">
      <c r="L20" s="5" t="s">
        <v>117</v>
      </c>
      <c r="M20" s="3">
        <v>14.25</v>
      </c>
      <c r="N20" s="10"/>
      <c r="O20" s="55">
        <v>3</v>
      </c>
      <c r="P20" s="55"/>
      <c r="Q20" s="55"/>
      <c r="R20" s="55"/>
      <c r="S20" s="55"/>
      <c r="T20" s="55"/>
      <c r="U20" s="11"/>
      <c r="V20" s="3">
        <v>13.37</v>
      </c>
      <c r="W20" s="6" t="s">
        <v>119</v>
      </c>
    </row>
    <row r="21" spans="11:24" x14ac:dyDescent="0.2">
      <c r="L21" s="5" t="s">
        <v>103</v>
      </c>
      <c r="M21" s="3">
        <v>0</v>
      </c>
      <c r="V21" s="3">
        <v>0</v>
      </c>
      <c r="W21" s="6" t="s">
        <v>103</v>
      </c>
    </row>
    <row r="22" spans="11:24" x14ac:dyDescent="0.2">
      <c r="L22" s="5" t="s">
        <v>121</v>
      </c>
      <c r="M22" s="41" t="b">
        <v>0</v>
      </c>
      <c r="O22" s="2" t="s">
        <v>98</v>
      </c>
      <c r="P22" s="2" t="s">
        <v>99</v>
      </c>
      <c r="Q22" s="2" t="s">
        <v>100</v>
      </c>
      <c r="R22" s="2" t="s">
        <v>101</v>
      </c>
      <c r="S22" s="2" t="s">
        <v>102</v>
      </c>
      <c r="T22" s="2" t="s">
        <v>112</v>
      </c>
      <c r="V22" s="41" t="b">
        <v>0</v>
      </c>
      <c r="W22" s="6" t="s">
        <v>120</v>
      </c>
    </row>
    <row r="23" spans="11:24" x14ac:dyDescent="0.2">
      <c r="O23" s="3">
        <v>19.64</v>
      </c>
      <c r="P23" s="3">
        <v>20.100000000000001</v>
      </c>
      <c r="Q23" s="4">
        <v>60</v>
      </c>
      <c r="R23" s="4">
        <v>3</v>
      </c>
      <c r="S23" s="4">
        <v>1</v>
      </c>
      <c r="T23" s="4">
        <v>20.55</v>
      </c>
    </row>
    <row r="27" spans="11:24" x14ac:dyDescent="0.2">
      <c r="K27" t="s">
        <v>107</v>
      </c>
    </row>
    <row r="28" spans="11:24" x14ac:dyDescent="0.2">
      <c r="K28" t="s">
        <v>108</v>
      </c>
    </row>
    <row r="30" spans="11:24" x14ac:dyDescent="0.2">
      <c r="K30" t="s">
        <v>109</v>
      </c>
    </row>
    <row r="31" spans="11:24" x14ac:dyDescent="0.2">
      <c r="K31" t="s">
        <v>110</v>
      </c>
    </row>
    <row r="32" spans="11:24" x14ac:dyDescent="0.2">
      <c r="K32" t="s">
        <v>111</v>
      </c>
    </row>
    <row r="33" spans="11:12" x14ac:dyDescent="0.2">
      <c r="K33" t="s">
        <v>113</v>
      </c>
    </row>
    <row r="34" spans="11:12" x14ac:dyDescent="0.2">
      <c r="K34" t="s">
        <v>114</v>
      </c>
      <c r="L34" t="s">
        <v>115</v>
      </c>
    </row>
  </sheetData>
  <mergeCells count="4">
    <mergeCell ref="O7:T7"/>
    <mergeCell ref="O20:T20"/>
    <mergeCell ref="U9:U18"/>
    <mergeCell ref="N9:N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974C-E076-4F20-97DF-48B2AA26A494}">
  <dimension ref="I2:W28"/>
  <sheetViews>
    <sheetView topLeftCell="G3" workbookViewId="0">
      <selection activeCell="P24" sqref="P24"/>
    </sheetView>
  </sheetViews>
  <sheetFormatPr baseColWidth="10" defaultColWidth="8.83203125" defaultRowHeight="15" x14ac:dyDescent="0.2"/>
  <cols>
    <col min="9" max="11" width="9.1640625" style="20"/>
    <col min="12" max="12" width="4.1640625" customWidth="1"/>
    <col min="19" max="19" width="4.1640625" customWidth="1"/>
  </cols>
  <sheetData>
    <row r="2" spans="9:23" x14ac:dyDescent="0.2">
      <c r="L2" s="20"/>
      <c r="M2" s="20"/>
      <c r="N2" s="20"/>
      <c r="O2" s="20"/>
      <c r="P2" s="20"/>
      <c r="Q2" s="20"/>
      <c r="R2" s="20"/>
      <c r="S2" s="20"/>
      <c r="T2" s="20"/>
    </row>
    <row r="3" spans="9:23" x14ac:dyDescent="0.2">
      <c r="L3" s="20"/>
      <c r="M3" s="20"/>
      <c r="N3" s="20"/>
      <c r="O3" s="20"/>
      <c r="P3" s="20"/>
      <c r="Q3" s="20"/>
      <c r="R3" s="20"/>
      <c r="S3" s="20"/>
      <c r="T3" s="20"/>
    </row>
    <row r="4" spans="9:23" x14ac:dyDescent="0.2">
      <c r="L4" s="20" t="s">
        <v>153</v>
      </c>
      <c r="M4" s="52">
        <v>6</v>
      </c>
      <c r="N4" s="52">
        <v>35</v>
      </c>
      <c r="O4" s="52">
        <v>5</v>
      </c>
      <c r="P4" s="52" t="s">
        <v>154</v>
      </c>
      <c r="Q4" s="24"/>
      <c r="R4" s="24"/>
      <c r="S4" s="20"/>
      <c r="T4" s="20"/>
      <c r="U4" s="20"/>
      <c r="V4" s="20"/>
      <c r="W4" s="20"/>
    </row>
    <row r="5" spans="9:23" x14ac:dyDescent="0.2">
      <c r="J5" s="21"/>
      <c r="L5" s="20"/>
      <c r="M5" s="26" t="s">
        <v>104</v>
      </c>
      <c r="N5" s="26" t="s">
        <v>124</v>
      </c>
      <c r="O5" s="24" t="s">
        <v>105</v>
      </c>
      <c r="P5" s="24" t="s">
        <v>106</v>
      </c>
      <c r="Q5" s="23"/>
      <c r="R5" s="23"/>
      <c r="S5" s="20"/>
      <c r="T5" s="20"/>
      <c r="U5" s="25"/>
      <c r="V5" s="20"/>
      <c r="W5" s="20"/>
    </row>
    <row r="6" spans="9:23" x14ac:dyDescent="0.2">
      <c r="J6" s="21"/>
      <c r="K6" s="22"/>
      <c r="M6" s="4">
        <v>185</v>
      </c>
      <c r="N6" s="4">
        <v>543</v>
      </c>
      <c r="O6" s="4">
        <v>161</v>
      </c>
      <c r="P6" s="4">
        <v>14</v>
      </c>
      <c r="T6" s="22"/>
      <c r="U6" s="25"/>
      <c r="V6" s="20"/>
      <c r="W6" s="20"/>
    </row>
    <row r="7" spans="9:23" x14ac:dyDescent="0.2">
      <c r="J7" s="21"/>
      <c r="K7" s="23"/>
      <c r="L7" s="8"/>
      <c r="M7" s="54">
        <v>1</v>
      </c>
      <c r="N7" s="54"/>
      <c r="O7" s="54"/>
      <c r="P7" s="54"/>
      <c r="Q7" s="54"/>
      <c r="R7" s="54"/>
      <c r="S7" s="9"/>
      <c r="T7" s="23"/>
      <c r="U7" s="25"/>
      <c r="V7" s="20" t="s">
        <v>153</v>
      </c>
      <c r="W7" s="20"/>
    </row>
    <row r="8" spans="9:23" x14ac:dyDescent="0.2">
      <c r="I8" s="24"/>
      <c r="J8" s="24"/>
      <c r="L8" s="12"/>
      <c r="M8" s="13"/>
      <c r="N8" s="13"/>
      <c r="O8" s="13"/>
      <c r="P8" s="13"/>
      <c r="Q8" s="13"/>
      <c r="R8" s="13"/>
      <c r="S8" s="14"/>
      <c r="T8" s="4">
        <v>212</v>
      </c>
      <c r="U8" s="28" t="s">
        <v>104</v>
      </c>
      <c r="V8" s="52">
        <v>5</v>
      </c>
      <c r="W8" s="20"/>
    </row>
    <row r="9" spans="9:23" x14ac:dyDescent="0.2">
      <c r="I9" s="22"/>
      <c r="J9" s="15"/>
      <c r="L9" s="57">
        <v>2</v>
      </c>
      <c r="M9" s="13"/>
      <c r="N9" s="13"/>
      <c r="O9" s="13"/>
      <c r="P9" s="13"/>
      <c r="Q9" s="13"/>
      <c r="R9" s="13"/>
      <c r="S9" s="56">
        <v>4</v>
      </c>
      <c r="T9" s="4">
        <v>521</v>
      </c>
      <c r="U9" s="28" t="s">
        <v>124</v>
      </c>
      <c r="V9" s="53">
        <v>32</v>
      </c>
      <c r="W9" s="20"/>
    </row>
    <row r="10" spans="9:23" x14ac:dyDescent="0.2">
      <c r="I10" s="24"/>
      <c r="J10" s="16"/>
      <c r="L10" s="57"/>
      <c r="M10" s="13"/>
      <c r="N10" s="13"/>
      <c r="O10" s="13"/>
      <c r="P10" s="13"/>
      <c r="Q10" s="13"/>
      <c r="R10" s="13"/>
      <c r="S10" s="56"/>
      <c r="T10" s="4">
        <v>47</v>
      </c>
      <c r="U10" s="28" t="s">
        <v>105</v>
      </c>
      <c r="V10" s="52">
        <v>0</v>
      </c>
      <c r="W10" s="20"/>
    </row>
    <row r="11" spans="9:23" x14ac:dyDescent="0.2">
      <c r="I11" s="23"/>
      <c r="J11" s="17"/>
      <c r="L11" s="57"/>
      <c r="M11" s="13"/>
      <c r="N11" s="13"/>
      <c r="O11" s="13"/>
      <c r="P11" s="13"/>
      <c r="Q11" s="13"/>
      <c r="R11" s="13"/>
      <c r="S11" s="56"/>
      <c r="T11" s="4">
        <v>17</v>
      </c>
      <c r="U11" s="28" t="s">
        <v>106</v>
      </c>
      <c r="V11" s="23" t="s">
        <v>154</v>
      </c>
      <c r="W11" s="20"/>
    </row>
    <row r="12" spans="9:23" x14ac:dyDescent="0.2">
      <c r="I12" s="24"/>
      <c r="J12" s="16"/>
      <c r="L12" s="57"/>
      <c r="M12" s="13"/>
      <c r="N12" s="13"/>
      <c r="O12" s="13"/>
      <c r="P12" s="13"/>
      <c r="Q12" s="13"/>
      <c r="R12" s="13"/>
      <c r="S12" s="56"/>
      <c r="T12" s="20"/>
      <c r="U12" s="20"/>
      <c r="V12" s="24"/>
      <c r="W12" s="20"/>
    </row>
    <row r="13" spans="9:23" x14ac:dyDescent="0.2">
      <c r="I13" s="23"/>
      <c r="L13" s="57"/>
      <c r="M13" s="13"/>
      <c r="N13" s="13"/>
      <c r="O13" s="13"/>
      <c r="P13" s="13"/>
      <c r="Q13" s="13"/>
      <c r="R13" s="13"/>
      <c r="S13" s="56"/>
      <c r="T13" s="20"/>
      <c r="U13" s="20"/>
      <c r="V13" s="23"/>
      <c r="W13" s="20"/>
    </row>
    <row r="14" spans="9:23" x14ac:dyDescent="0.2">
      <c r="I14" s="24" t="s">
        <v>153</v>
      </c>
      <c r="L14" s="57"/>
      <c r="M14" s="13"/>
      <c r="N14" s="13"/>
      <c r="O14" s="13"/>
      <c r="P14" s="13"/>
      <c r="Q14" s="13"/>
      <c r="R14" s="13"/>
      <c r="S14" s="56"/>
      <c r="T14" s="20"/>
      <c r="U14" s="20"/>
      <c r="V14" s="24"/>
      <c r="W14" s="20"/>
    </row>
    <row r="15" spans="9:23" x14ac:dyDescent="0.2">
      <c r="I15" s="52" t="s">
        <v>154</v>
      </c>
      <c r="J15" s="27" t="s">
        <v>106</v>
      </c>
      <c r="K15" s="4">
        <v>19</v>
      </c>
      <c r="L15" s="57"/>
      <c r="M15" s="13"/>
      <c r="N15" s="13"/>
      <c r="O15" s="13"/>
      <c r="P15" s="13"/>
      <c r="Q15" s="13"/>
      <c r="R15" s="13"/>
      <c r="S15" s="56"/>
      <c r="T15" s="20"/>
      <c r="U15" s="20"/>
      <c r="V15" s="23"/>
      <c r="W15" s="20"/>
    </row>
    <row r="16" spans="9:23" x14ac:dyDescent="0.2">
      <c r="I16" s="52">
        <v>13</v>
      </c>
      <c r="J16" s="27" t="s">
        <v>105</v>
      </c>
      <c r="K16" s="4">
        <v>182</v>
      </c>
      <c r="L16" s="57"/>
      <c r="M16" s="13"/>
      <c r="N16" s="13"/>
      <c r="O16" s="13"/>
      <c r="P16" s="13"/>
      <c r="Q16" s="13"/>
      <c r="R16" s="13"/>
      <c r="S16" s="56"/>
      <c r="T16" s="20"/>
      <c r="U16" s="20"/>
      <c r="V16" s="24"/>
      <c r="W16" s="20"/>
    </row>
    <row r="17" spans="9:23" x14ac:dyDescent="0.2">
      <c r="I17" s="52">
        <v>32</v>
      </c>
      <c r="J17" s="27" t="s">
        <v>124</v>
      </c>
      <c r="K17" s="4">
        <v>582</v>
      </c>
      <c r="L17" s="57"/>
      <c r="M17" s="13"/>
      <c r="N17" s="13"/>
      <c r="O17" s="13"/>
      <c r="P17" s="13"/>
      <c r="Q17" s="13"/>
      <c r="R17" s="13"/>
      <c r="S17" s="56"/>
      <c r="T17" s="20"/>
      <c r="U17" s="20"/>
      <c r="V17" s="23"/>
      <c r="W17" s="20"/>
    </row>
    <row r="18" spans="9:23" x14ac:dyDescent="0.2">
      <c r="I18" s="52">
        <v>6</v>
      </c>
      <c r="J18" s="27" t="s">
        <v>104</v>
      </c>
      <c r="K18" s="4">
        <v>99</v>
      </c>
      <c r="L18" s="57"/>
      <c r="M18" s="13"/>
      <c r="N18" s="13"/>
      <c r="O18" s="13"/>
      <c r="P18" s="13"/>
      <c r="Q18" s="13"/>
      <c r="R18" s="13"/>
      <c r="S18" s="56"/>
      <c r="T18" s="20"/>
      <c r="U18" s="20"/>
      <c r="V18" s="24"/>
      <c r="W18" s="20"/>
    </row>
    <row r="19" spans="9:23" x14ac:dyDescent="0.2">
      <c r="I19" s="23"/>
      <c r="J19" s="17"/>
      <c r="L19" s="12"/>
      <c r="M19" s="13"/>
      <c r="N19" s="13"/>
      <c r="O19" s="13"/>
      <c r="P19" s="13"/>
      <c r="Q19" s="13"/>
      <c r="R19" s="13"/>
      <c r="S19" s="14"/>
      <c r="T19" s="20"/>
      <c r="U19" s="20"/>
      <c r="V19" s="22"/>
      <c r="W19" s="20"/>
    </row>
    <row r="20" spans="9:23" x14ac:dyDescent="0.2">
      <c r="J20" s="21"/>
      <c r="K20" s="22"/>
      <c r="L20" s="10"/>
      <c r="M20" s="55">
        <v>3</v>
      </c>
      <c r="N20" s="55"/>
      <c r="O20" s="55"/>
      <c r="P20" s="55"/>
      <c r="Q20" s="55"/>
      <c r="R20" s="55"/>
      <c r="S20" s="11"/>
      <c r="T20" s="22"/>
      <c r="U20" s="25"/>
      <c r="V20" s="20"/>
      <c r="W20" s="20"/>
    </row>
    <row r="21" spans="9:23" x14ac:dyDescent="0.2">
      <c r="J21" s="21"/>
      <c r="K21" s="22"/>
      <c r="O21" s="29">
        <v>20</v>
      </c>
      <c r="P21" s="29">
        <v>125</v>
      </c>
      <c r="Q21" s="29">
        <v>1018</v>
      </c>
      <c r="R21" s="29">
        <v>75</v>
      </c>
      <c r="T21" s="22"/>
      <c r="U21" s="25"/>
      <c r="V21" s="20"/>
      <c r="W21" s="20"/>
    </row>
    <row r="22" spans="9:23" x14ac:dyDescent="0.2">
      <c r="J22" s="21"/>
      <c r="L22" s="20"/>
      <c r="M22" s="24"/>
      <c r="N22" s="24"/>
      <c r="O22" s="24" t="s">
        <v>106</v>
      </c>
      <c r="P22" s="24" t="s">
        <v>105</v>
      </c>
      <c r="Q22" s="24" t="s">
        <v>124</v>
      </c>
      <c r="R22" s="24" t="s">
        <v>104</v>
      </c>
      <c r="S22" s="20"/>
      <c r="T22" s="20"/>
      <c r="U22" s="25"/>
      <c r="V22" s="20"/>
      <c r="W22" s="20"/>
    </row>
    <row r="23" spans="9:23" x14ac:dyDescent="0.2">
      <c r="L23" s="20"/>
      <c r="M23" s="22"/>
      <c r="N23" s="22" t="s">
        <v>153</v>
      </c>
      <c r="O23" s="23" t="s">
        <v>154</v>
      </c>
      <c r="P23" s="23">
        <v>7</v>
      </c>
      <c r="Q23" s="23">
        <v>68</v>
      </c>
      <c r="R23" s="23">
        <v>4</v>
      </c>
      <c r="S23" s="20"/>
      <c r="T23" s="20"/>
      <c r="U23" s="20"/>
      <c r="V23" s="20"/>
      <c r="W23" s="20"/>
    </row>
    <row r="24" spans="9:23" x14ac:dyDescent="0.2">
      <c r="L24" s="20"/>
      <c r="M24" s="20"/>
      <c r="N24" s="20"/>
      <c r="O24" s="20"/>
      <c r="P24" s="20"/>
      <c r="Q24" s="20"/>
      <c r="R24" s="20"/>
      <c r="S24" s="20"/>
    </row>
    <row r="25" spans="9:23" x14ac:dyDescent="0.2">
      <c r="L25" s="20"/>
      <c r="M25" s="20"/>
      <c r="N25" s="20"/>
      <c r="O25" s="20"/>
      <c r="P25" s="20"/>
      <c r="Q25" s="20"/>
      <c r="R25" s="20"/>
      <c r="S25" s="20"/>
    </row>
    <row r="26" spans="9:23" x14ac:dyDescent="0.2">
      <c r="L26" s="20"/>
      <c r="M26" s="20"/>
      <c r="N26" s="20"/>
      <c r="O26" s="20"/>
      <c r="P26" s="20"/>
      <c r="Q26" s="20"/>
      <c r="R26" s="20"/>
      <c r="S26" s="20"/>
    </row>
    <row r="27" spans="9:23" x14ac:dyDescent="0.2">
      <c r="L27" s="20"/>
      <c r="M27" s="20"/>
      <c r="N27" s="20"/>
      <c r="O27" s="20"/>
      <c r="P27" s="20"/>
      <c r="Q27" s="20"/>
      <c r="R27" s="20"/>
      <c r="S27" s="20"/>
    </row>
    <row r="28" spans="9:23" x14ac:dyDescent="0.2">
      <c r="L28" s="20"/>
      <c r="M28" s="20"/>
      <c r="N28" s="20"/>
      <c r="O28" s="20"/>
      <c r="P28" s="20"/>
      <c r="Q28" s="20"/>
      <c r="R28" s="20"/>
      <c r="S28" s="20"/>
    </row>
  </sheetData>
  <mergeCells count="4">
    <mergeCell ref="M7:R7"/>
    <mergeCell ref="L9:L18"/>
    <mergeCell ref="S9:S18"/>
    <mergeCell ref="M20:R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E290-A5AD-4E8F-8F86-4345B2EFC22C}">
  <dimension ref="H1:AI36"/>
  <sheetViews>
    <sheetView tabSelected="1" topLeftCell="A14" workbookViewId="0">
      <selection activeCell="G39" sqref="G39"/>
    </sheetView>
  </sheetViews>
  <sheetFormatPr baseColWidth="10" defaultColWidth="8.83203125" defaultRowHeight="15" x14ac:dyDescent="0.2"/>
  <cols>
    <col min="9" max="13" width="9.1640625" style="20"/>
    <col min="14" max="14" width="4.1640625" customWidth="1"/>
    <col min="16" max="16" width="10.6640625" bestFit="1" customWidth="1"/>
    <col min="21" max="21" width="4.1640625" customWidth="1"/>
  </cols>
  <sheetData>
    <row r="1" spans="9:35" x14ac:dyDescent="0.2">
      <c r="R1" s="44" t="s">
        <v>135</v>
      </c>
      <c r="S1" s="44" t="s">
        <v>105</v>
      </c>
    </row>
    <row r="2" spans="9:35" x14ac:dyDescent="0.2">
      <c r="O2" s="43" t="s">
        <v>145</v>
      </c>
      <c r="P2" s="39">
        <v>0</v>
      </c>
      <c r="Q2" s="43" t="s">
        <v>141</v>
      </c>
      <c r="R2" s="39">
        <v>7</v>
      </c>
      <c r="S2" s="39">
        <v>0</v>
      </c>
      <c r="X2" s="40" t="s">
        <v>149</v>
      </c>
      <c r="Y2" s="49">
        <f>Q33+S7+K16+X24+P26+K8</f>
        <v>140</v>
      </c>
      <c r="AI2" t="s">
        <v>131</v>
      </c>
    </row>
    <row r="3" spans="9:35" x14ac:dyDescent="0.2">
      <c r="N3" s="20"/>
      <c r="O3" s="20"/>
      <c r="Q3" s="43" t="s">
        <v>133</v>
      </c>
      <c r="R3" s="39">
        <v>35</v>
      </c>
      <c r="S3" s="39">
        <v>0</v>
      </c>
      <c r="T3" s="20"/>
      <c r="U3" s="20"/>
      <c r="V3" s="20"/>
      <c r="X3" s="40" t="s">
        <v>150</v>
      </c>
      <c r="Y3" s="49">
        <f>R7+R33+L16+W24+P2+W16</f>
        <v>140</v>
      </c>
      <c r="AI3" s="32" t="s">
        <v>59</v>
      </c>
    </row>
    <row r="4" spans="9:35" x14ac:dyDescent="0.2">
      <c r="N4" s="20"/>
      <c r="O4" s="20"/>
      <c r="Q4" s="43" t="s">
        <v>146</v>
      </c>
      <c r="R4" s="39">
        <v>53.5</v>
      </c>
      <c r="S4" s="39">
        <v>8</v>
      </c>
      <c r="T4" s="20"/>
      <c r="U4" s="20"/>
      <c r="V4" s="20"/>
      <c r="AI4" s="32" t="s">
        <v>62</v>
      </c>
    </row>
    <row r="5" spans="9:35" x14ac:dyDescent="0.2">
      <c r="N5" s="20"/>
      <c r="O5" s="20"/>
      <c r="Q5" s="43" t="s">
        <v>134</v>
      </c>
      <c r="R5" s="39">
        <v>4.5</v>
      </c>
      <c r="S5" s="39">
        <v>3</v>
      </c>
      <c r="T5" s="20"/>
      <c r="U5" s="20"/>
      <c r="V5" s="20"/>
      <c r="AI5" s="32" t="s">
        <v>64</v>
      </c>
    </row>
    <row r="6" spans="9:35" x14ac:dyDescent="0.2">
      <c r="N6" s="20"/>
      <c r="O6" s="20"/>
      <c r="Q6" s="43" t="s">
        <v>147</v>
      </c>
      <c r="R6" s="39">
        <v>3</v>
      </c>
      <c r="S6" s="48">
        <v>1</v>
      </c>
      <c r="T6" s="20"/>
      <c r="U6" s="20"/>
      <c r="V6" s="20"/>
    </row>
    <row r="7" spans="9:35" x14ac:dyDescent="0.2">
      <c r="N7" s="20"/>
      <c r="P7" s="36"/>
      <c r="Q7" s="43" t="s">
        <v>148</v>
      </c>
      <c r="R7" s="46">
        <f>R6+R5+R4</f>
        <v>61</v>
      </c>
      <c r="S7" s="46">
        <f>S6+S5+S4</f>
        <v>12</v>
      </c>
      <c r="T7" s="24"/>
      <c r="U7" s="20"/>
      <c r="V7" s="20"/>
      <c r="W7" s="20"/>
      <c r="X7" s="20"/>
    </row>
    <row r="8" spans="9:35" x14ac:dyDescent="0.2">
      <c r="J8" s="43" t="s">
        <v>145</v>
      </c>
      <c r="K8" s="39">
        <v>0</v>
      </c>
      <c r="L8" s="21"/>
      <c r="N8" s="20"/>
      <c r="O8" s="24" t="s">
        <v>129</v>
      </c>
      <c r="P8" s="2" t="s">
        <v>130</v>
      </c>
      <c r="Q8" s="24"/>
      <c r="R8" s="24"/>
      <c r="T8" s="23"/>
      <c r="U8" s="20"/>
      <c r="V8" s="20"/>
      <c r="W8" s="25"/>
      <c r="X8" s="20"/>
      <c r="AC8" s="58" t="s">
        <v>140</v>
      </c>
      <c r="AD8" s="58"/>
      <c r="AE8" s="58"/>
      <c r="AF8" s="58"/>
    </row>
    <row r="9" spans="9:35" x14ac:dyDescent="0.2">
      <c r="L9" s="21"/>
      <c r="M9" s="22"/>
      <c r="O9" s="4" t="b">
        <v>1</v>
      </c>
      <c r="P9" s="7" t="s">
        <v>64</v>
      </c>
      <c r="Q9" s="23"/>
      <c r="R9" s="23"/>
      <c r="V9" s="22"/>
      <c r="W9" s="25"/>
      <c r="X9" s="20"/>
      <c r="AC9" s="37" t="s">
        <v>136</v>
      </c>
      <c r="AD9" s="37" t="s">
        <v>137</v>
      </c>
      <c r="AE9" s="37" t="s">
        <v>138</v>
      </c>
      <c r="AF9" s="37" t="s">
        <v>139</v>
      </c>
    </row>
    <row r="10" spans="9:35" x14ac:dyDescent="0.2">
      <c r="K10" s="44" t="s">
        <v>135</v>
      </c>
      <c r="L10" s="44" t="s">
        <v>105</v>
      </c>
      <c r="M10" s="23"/>
      <c r="N10" s="8"/>
      <c r="O10" s="54" t="s">
        <v>126</v>
      </c>
      <c r="P10" s="54"/>
      <c r="Q10" s="54"/>
      <c r="R10" s="54"/>
      <c r="S10" s="54"/>
      <c r="T10" s="54"/>
      <c r="U10" s="9"/>
      <c r="V10" s="23"/>
      <c r="W10" s="25"/>
      <c r="X10" s="20"/>
      <c r="AB10" s="43" t="s">
        <v>142</v>
      </c>
      <c r="AC10" s="49">
        <f>R4+R5+R6-1</f>
        <v>60</v>
      </c>
      <c r="AD10" s="49">
        <f>K13+K14+K15-1</f>
        <v>54</v>
      </c>
      <c r="AE10" s="49">
        <f>Q30+Q31+Q32-1</f>
        <v>60</v>
      </c>
      <c r="AF10" s="49">
        <f>W21+W22+W23-1</f>
        <v>54</v>
      </c>
    </row>
    <row r="11" spans="9:35" x14ac:dyDescent="0.2">
      <c r="I11" s="24"/>
      <c r="J11" s="43" t="s">
        <v>141</v>
      </c>
      <c r="K11" s="39">
        <v>7</v>
      </c>
      <c r="L11" s="39">
        <v>0</v>
      </c>
      <c r="N11" s="12"/>
      <c r="O11" s="13"/>
      <c r="P11" s="13"/>
      <c r="Q11" s="13"/>
      <c r="R11" s="13"/>
      <c r="S11" s="13"/>
      <c r="T11" s="13"/>
      <c r="U11" s="14"/>
      <c r="V11" s="24" t="s">
        <v>129</v>
      </c>
      <c r="W11" s="28"/>
      <c r="X11" s="24"/>
      <c r="AB11" s="43" t="s">
        <v>143</v>
      </c>
      <c r="AC11" s="49">
        <f>$Y$2-AC10</f>
        <v>80</v>
      </c>
      <c r="AD11" s="49">
        <f t="shared" ref="AD11:AF11" si="0">$Y$2-AD10</f>
        <v>86</v>
      </c>
      <c r="AE11" s="49">
        <f t="shared" si="0"/>
        <v>80</v>
      </c>
      <c r="AF11" s="49">
        <f t="shared" si="0"/>
        <v>86</v>
      </c>
    </row>
    <row r="12" spans="9:35" x14ac:dyDescent="0.2">
      <c r="I12" s="22"/>
      <c r="J12" s="43" t="s">
        <v>133</v>
      </c>
      <c r="K12" s="39">
        <v>39</v>
      </c>
      <c r="L12" s="39">
        <v>0</v>
      </c>
      <c r="N12" s="59" t="s">
        <v>128</v>
      </c>
      <c r="O12" s="13"/>
      <c r="P12" s="13"/>
      <c r="Q12" s="13"/>
      <c r="R12" s="13"/>
      <c r="S12" s="13"/>
      <c r="T12" s="13"/>
      <c r="U12" s="60" t="s">
        <v>127</v>
      </c>
      <c r="V12" s="4" t="b">
        <v>1</v>
      </c>
      <c r="X12" s="22"/>
      <c r="AB12" s="40" t="s">
        <v>144</v>
      </c>
      <c r="AC12" s="49">
        <f>S4+S5+S6-1</f>
        <v>11</v>
      </c>
      <c r="AD12" s="49">
        <f>L13+L14+L15-1</f>
        <v>11</v>
      </c>
      <c r="AE12" s="49">
        <f>R30+R31+R32-1</f>
        <v>11</v>
      </c>
      <c r="AF12" s="49">
        <f>X21+X22+X23-1</f>
        <v>11</v>
      </c>
    </row>
    <row r="13" spans="9:35" x14ac:dyDescent="0.2">
      <c r="I13" s="24"/>
      <c r="J13" s="43" t="s">
        <v>146</v>
      </c>
      <c r="K13" s="39">
        <v>47.5</v>
      </c>
      <c r="L13" s="39">
        <v>8</v>
      </c>
      <c r="N13" s="59"/>
      <c r="O13" s="13"/>
      <c r="P13" s="13"/>
      <c r="Q13" s="13"/>
      <c r="R13" s="13"/>
      <c r="S13" s="13"/>
      <c r="T13" s="13"/>
      <c r="U13" s="60"/>
      <c r="V13" s="2" t="s">
        <v>130</v>
      </c>
      <c r="X13" s="24"/>
      <c r="AB13" s="43" t="s">
        <v>151</v>
      </c>
      <c r="AC13" s="49">
        <f>MIN(R2,Q28)</f>
        <v>7</v>
      </c>
      <c r="AD13" s="49">
        <f>MIN(K11,W19)</f>
        <v>7</v>
      </c>
      <c r="AE13" s="49">
        <f>MIN(R2,Q28)</f>
        <v>7</v>
      </c>
      <c r="AF13" s="49">
        <f>MIN(K11,W19)</f>
        <v>7</v>
      </c>
    </row>
    <row r="14" spans="9:35" x14ac:dyDescent="0.2">
      <c r="I14" s="23"/>
      <c r="J14" s="43" t="s">
        <v>134</v>
      </c>
      <c r="K14" s="39">
        <v>4</v>
      </c>
      <c r="L14" s="39">
        <v>3</v>
      </c>
      <c r="N14" s="59"/>
      <c r="O14" s="13"/>
      <c r="P14" s="13"/>
      <c r="Q14" s="13"/>
      <c r="R14" s="13"/>
      <c r="S14" s="13"/>
      <c r="T14" s="13"/>
      <c r="U14" s="60"/>
      <c r="V14" s="7" t="s">
        <v>64</v>
      </c>
      <c r="X14" s="23"/>
      <c r="AB14" s="43" t="s">
        <v>133</v>
      </c>
      <c r="AC14" s="49">
        <f>MIN(R3,Q29)</f>
        <v>35</v>
      </c>
      <c r="AD14" s="49">
        <f>MIN(K12,W20)</f>
        <v>39</v>
      </c>
      <c r="AE14" s="49">
        <f>MIN(R3,Q29)</f>
        <v>35</v>
      </c>
      <c r="AF14" s="49">
        <f>MIN(K12,W20)</f>
        <v>39</v>
      </c>
    </row>
    <row r="15" spans="9:35" x14ac:dyDescent="0.2">
      <c r="I15" s="24"/>
      <c r="J15" s="43" t="s">
        <v>147</v>
      </c>
      <c r="K15" s="48">
        <v>3.5</v>
      </c>
      <c r="L15" s="48">
        <v>1</v>
      </c>
      <c r="N15" s="59"/>
      <c r="O15" s="13"/>
      <c r="P15" s="13"/>
      <c r="Q15" s="13"/>
      <c r="R15" s="13"/>
      <c r="S15" s="13"/>
      <c r="T15" s="13"/>
      <c r="U15" s="60"/>
      <c r="X15" s="24"/>
      <c r="AB15" s="43" t="s">
        <v>145</v>
      </c>
      <c r="AC15" s="49">
        <f>P2</f>
        <v>0</v>
      </c>
      <c r="AD15" s="49">
        <f>K8</f>
        <v>0</v>
      </c>
      <c r="AE15" s="49">
        <f>P26</f>
        <v>0</v>
      </c>
      <c r="AF15" s="49">
        <f>W16</f>
        <v>0</v>
      </c>
    </row>
    <row r="16" spans="9:35" x14ac:dyDescent="0.2">
      <c r="I16" s="23"/>
      <c r="J16" s="43" t="s">
        <v>148</v>
      </c>
      <c r="K16" s="46">
        <f>K15+K14+K13</f>
        <v>55</v>
      </c>
      <c r="L16" s="46">
        <f>L15+L14+L13</f>
        <v>12</v>
      </c>
      <c r="N16" s="59"/>
      <c r="O16" s="13"/>
      <c r="P16" s="13"/>
      <c r="Q16" s="13"/>
      <c r="R16" s="13"/>
      <c r="S16" s="13"/>
      <c r="T16" s="13"/>
      <c r="U16" s="60"/>
      <c r="V16" s="20"/>
      <c r="W16" s="39">
        <v>0</v>
      </c>
      <c r="X16" s="45" t="s">
        <v>145</v>
      </c>
    </row>
    <row r="17" spans="8:25" x14ac:dyDescent="0.2">
      <c r="I17" s="24"/>
      <c r="K17" s="47"/>
      <c r="L17" s="42"/>
      <c r="N17" s="59"/>
      <c r="O17" s="13"/>
      <c r="P17" s="13"/>
      <c r="Q17" s="13"/>
      <c r="R17" s="13"/>
      <c r="S17" s="13"/>
      <c r="T17" s="13"/>
      <c r="U17" s="60"/>
      <c r="V17" s="20"/>
    </row>
    <row r="18" spans="8:25" x14ac:dyDescent="0.2">
      <c r="I18" s="23"/>
      <c r="M18" s="2" t="s">
        <v>130</v>
      </c>
      <c r="N18" s="59"/>
      <c r="O18" s="13"/>
      <c r="P18" s="13"/>
      <c r="Q18" s="13"/>
      <c r="R18" s="13"/>
      <c r="S18" s="13"/>
      <c r="T18" s="13"/>
      <c r="U18" s="60"/>
      <c r="V18" s="20"/>
      <c r="W18" s="44" t="s">
        <v>135</v>
      </c>
      <c r="X18" s="44" t="s">
        <v>105</v>
      </c>
    </row>
    <row r="19" spans="8:25" x14ac:dyDescent="0.2">
      <c r="I19" s="24"/>
      <c r="J19" s="24"/>
      <c r="K19" s="24"/>
      <c r="M19" s="34" t="s">
        <v>64</v>
      </c>
      <c r="N19" s="59"/>
      <c r="O19" s="13"/>
      <c r="P19" s="13"/>
      <c r="Q19" s="13"/>
      <c r="R19" s="13"/>
      <c r="S19" s="13"/>
      <c r="T19" s="13"/>
      <c r="U19" s="60"/>
      <c r="V19" s="20"/>
      <c r="W19" s="39">
        <v>7</v>
      </c>
      <c r="X19" s="39">
        <v>0</v>
      </c>
      <c r="Y19" s="45" t="s">
        <v>141</v>
      </c>
    </row>
    <row r="20" spans="8:25" x14ac:dyDescent="0.2">
      <c r="I20" s="23"/>
      <c r="J20" s="23"/>
      <c r="K20" s="23"/>
      <c r="M20" s="24" t="s">
        <v>129</v>
      </c>
      <c r="N20" s="59"/>
      <c r="O20" s="13"/>
      <c r="P20" s="13"/>
      <c r="Q20" s="13"/>
      <c r="R20" s="13"/>
      <c r="S20" s="13"/>
      <c r="T20" s="13"/>
      <c r="U20" s="60"/>
      <c r="V20" s="20"/>
      <c r="W20" s="39">
        <v>39</v>
      </c>
      <c r="X20" s="39">
        <v>0</v>
      </c>
      <c r="Y20" s="45" t="s">
        <v>133</v>
      </c>
    </row>
    <row r="21" spans="8:25" x14ac:dyDescent="0.2">
      <c r="I21" s="24"/>
      <c r="J21" s="24"/>
      <c r="K21" s="24"/>
      <c r="M21" s="4" t="b">
        <v>1</v>
      </c>
      <c r="N21" s="59"/>
      <c r="O21" s="13"/>
      <c r="P21" s="13"/>
      <c r="Q21" s="13"/>
      <c r="R21" s="13"/>
      <c r="S21" s="13"/>
      <c r="T21" s="13"/>
      <c r="U21" s="60"/>
      <c r="V21" s="20"/>
      <c r="W21" s="39">
        <v>47.5</v>
      </c>
      <c r="X21" s="39">
        <v>8</v>
      </c>
      <c r="Y21" s="45" t="s">
        <v>146</v>
      </c>
    </row>
    <row r="22" spans="8:25" x14ac:dyDescent="0.2">
      <c r="I22" s="23"/>
      <c r="J22" s="23"/>
      <c r="K22" s="23"/>
      <c r="L22" s="17"/>
      <c r="N22" s="12"/>
      <c r="O22" s="13"/>
      <c r="P22" s="13"/>
      <c r="Q22" s="13"/>
      <c r="R22" s="13"/>
      <c r="S22" s="13"/>
      <c r="T22" s="13"/>
      <c r="U22" s="14"/>
      <c r="V22" s="20"/>
      <c r="W22" s="39">
        <v>4</v>
      </c>
      <c r="X22" s="39">
        <v>3</v>
      </c>
      <c r="Y22" s="45" t="s">
        <v>134</v>
      </c>
    </row>
    <row r="23" spans="8:25" x14ac:dyDescent="0.2">
      <c r="L23" s="21"/>
      <c r="M23" s="22"/>
      <c r="N23" s="10"/>
      <c r="O23" s="55" t="s">
        <v>125</v>
      </c>
      <c r="P23" s="55"/>
      <c r="Q23" s="55"/>
      <c r="R23" s="55"/>
      <c r="S23" s="55"/>
      <c r="T23" s="55"/>
      <c r="U23" s="11"/>
      <c r="V23" s="22"/>
      <c r="W23" s="48">
        <v>3.5</v>
      </c>
      <c r="X23" s="48">
        <v>1</v>
      </c>
      <c r="Y23" s="45" t="s">
        <v>147</v>
      </c>
    </row>
    <row r="24" spans="8:25" x14ac:dyDescent="0.2">
      <c r="L24" s="21"/>
      <c r="M24" s="22"/>
      <c r="Q24" s="31"/>
      <c r="R24" s="31"/>
      <c r="S24" s="34" t="s">
        <v>64</v>
      </c>
      <c r="T24" s="4" t="b">
        <v>1</v>
      </c>
      <c r="V24" s="22"/>
      <c r="W24" s="46">
        <f>W23+W22+W21</f>
        <v>55</v>
      </c>
      <c r="X24" s="46">
        <f>X23+X22+X21</f>
        <v>12</v>
      </c>
      <c r="Y24" s="45" t="s">
        <v>148</v>
      </c>
    </row>
    <row r="25" spans="8:25" x14ac:dyDescent="0.2">
      <c r="L25" s="21"/>
      <c r="N25" s="20"/>
      <c r="O25" s="24"/>
      <c r="P25" s="24"/>
      <c r="Q25" s="24"/>
      <c r="R25" s="24"/>
      <c r="S25" s="2" t="s">
        <v>130</v>
      </c>
      <c r="T25" s="24" t="s">
        <v>129</v>
      </c>
      <c r="U25" s="20"/>
      <c r="V25" s="20"/>
      <c r="W25" s="25"/>
      <c r="X25" s="20"/>
    </row>
    <row r="26" spans="8:25" x14ac:dyDescent="0.2">
      <c r="N26" s="20"/>
      <c r="O26" s="43" t="s">
        <v>145</v>
      </c>
      <c r="P26" s="39">
        <v>0</v>
      </c>
      <c r="Q26" s="23"/>
      <c r="R26" s="23"/>
      <c r="U26" s="20"/>
      <c r="V26" s="20"/>
      <c r="W26" s="20"/>
      <c r="X26" s="20"/>
    </row>
    <row r="27" spans="8:25" x14ac:dyDescent="0.2">
      <c r="N27" s="20"/>
      <c r="O27" s="51"/>
      <c r="P27" s="20"/>
      <c r="Q27" s="44" t="s">
        <v>135</v>
      </c>
      <c r="R27" s="44" t="s">
        <v>105</v>
      </c>
      <c r="S27" s="20"/>
      <c r="T27" s="20"/>
      <c r="U27" s="20"/>
    </row>
    <row r="28" spans="8:25" x14ac:dyDescent="0.2">
      <c r="N28" s="20"/>
      <c r="O28" s="20"/>
      <c r="P28" s="43" t="s">
        <v>141</v>
      </c>
      <c r="Q28" s="39">
        <v>7</v>
      </c>
      <c r="R28" s="39">
        <v>0</v>
      </c>
      <c r="S28" s="20"/>
      <c r="T28" s="20"/>
      <c r="U28" s="20"/>
    </row>
    <row r="29" spans="8:25" x14ac:dyDescent="0.2">
      <c r="N29" s="20"/>
      <c r="O29" s="20"/>
      <c r="P29" s="43" t="s">
        <v>133</v>
      </c>
      <c r="Q29" s="39">
        <v>35</v>
      </c>
      <c r="R29" s="39">
        <v>0</v>
      </c>
      <c r="S29" s="20"/>
      <c r="T29" s="20"/>
      <c r="U29" s="20"/>
    </row>
    <row r="30" spans="8:25" x14ac:dyDescent="0.2">
      <c r="H30" s="20" t="s">
        <v>129</v>
      </c>
      <c r="I30" s="20" t="s">
        <v>115</v>
      </c>
      <c r="N30" s="20"/>
      <c r="O30" s="20"/>
      <c r="P30" s="43" t="s">
        <v>146</v>
      </c>
      <c r="Q30" s="39">
        <v>53.5</v>
      </c>
      <c r="R30" s="39">
        <v>8</v>
      </c>
      <c r="S30" s="20"/>
      <c r="T30" s="20"/>
      <c r="U30" s="20"/>
    </row>
    <row r="31" spans="8:25" x14ac:dyDescent="0.2">
      <c r="H31" t="s">
        <v>132</v>
      </c>
      <c r="N31" s="20"/>
      <c r="O31" s="20"/>
      <c r="P31" s="43" t="s">
        <v>134</v>
      </c>
      <c r="Q31" s="39">
        <v>4.5</v>
      </c>
      <c r="R31" s="39">
        <v>3</v>
      </c>
      <c r="S31" s="20"/>
      <c r="T31" s="20"/>
      <c r="U31" s="20"/>
    </row>
    <row r="32" spans="8:25" x14ac:dyDescent="0.2">
      <c r="H32" t="s">
        <v>152</v>
      </c>
      <c r="P32" s="43" t="s">
        <v>147</v>
      </c>
      <c r="Q32" s="39">
        <v>3</v>
      </c>
      <c r="R32" s="39">
        <v>1</v>
      </c>
    </row>
    <row r="33" spans="16:18" x14ac:dyDescent="0.2">
      <c r="P33" s="43" t="s">
        <v>148</v>
      </c>
      <c r="Q33" s="35">
        <f>Q32+Q31+Q30</f>
        <v>61</v>
      </c>
      <c r="R33" s="46">
        <f>R32+R31+R30</f>
        <v>12</v>
      </c>
    </row>
    <row r="34" spans="16:18" x14ac:dyDescent="0.2">
      <c r="Q34" s="1"/>
    </row>
    <row r="35" spans="16:18" x14ac:dyDescent="0.2">
      <c r="Q35" s="1"/>
    </row>
    <row r="36" spans="16:18" x14ac:dyDescent="0.2">
      <c r="Q36" s="1"/>
    </row>
  </sheetData>
  <mergeCells count="5">
    <mergeCell ref="AC8:AF8"/>
    <mergeCell ref="O10:T10"/>
    <mergeCell ref="N12:N21"/>
    <mergeCell ref="U12:U21"/>
    <mergeCell ref="O23:T23"/>
  </mergeCells>
  <dataValidations count="1">
    <dataValidation type="list" allowBlank="1" showInputMessage="1" showErrorMessage="1" sqref="P9 M19 S24 V14" xr:uid="{4398A7C4-38C1-45CB-A2DF-2D945A966FF0}">
      <formula1>$AI$3:$AI$5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3636-49CC-47C9-8B71-972220C4F4AD}">
  <dimension ref="A1:B94"/>
  <sheetViews>
    <sheetView workbookViewId="0">
      <selection activeCell="B85" sqref="B85"/>
    </sheetView>
  </sheetViews>
  <sheetFormatPr baseColWidth="10" defaultColWidth="8.83203125" defaultRowHeight="15" x14ac:dyDescent="0.2"/>
  <cols>
    <col min="1" max="1" width="25" bestFit="1" customWidth="1"/>
    <col min="2" max="2" width="20.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2</v>
      </c>
      <c r="B2" s="18">
        <f>InputGeom!O5</f>
        <v>16.54</v>
      </c>
    </row>
    <row r="3" spans="1:2" x14ac:dyDescent="0.2">
      <c r="A3" t="s">
        <v>3</v>
      </c>
      <c r="B3" s="18">
        <f>InputGeom!K9</f>
        <v>11.86</v>
      </c>
    </row>
    <row r="4" spans="1:2" x14ac:dyDescent="0.2">
      <c r="A4" t="s">
        <v>4</v>
      </c>
      <c r="B4" s="18">
        <f>InputGeom!O23</f>
        <v>19.64</v>
      </c>
    </row>
    <row r="5" spans="1:2" x14ac:dyDescent="0.2">
      <c r="A5" t="s">
        <v>5</v>
      </c>
      <c r="B5" s="18">
        <f>InputGeom!X9</f>
        <v>13.26</v>
      </c>
    </row>
    <row r="6" spans="1:2" x14ac:dyDescent="0.2">
      <c r="A6" t="s">
        <v>6</v>
      </c>
      <c r="B6" s="18">
        <f>InputGeom!P5</f>
        <v>18.34</v>
      </c>
    </row>
    <row r="7" spans="1:2" x14ac:dyDescent="0.2">
      <c r="A7" t="s">
        <v>7</v>
      </c>
      <c r="B7" s="19">
        <f>InputGeom!K11</f>
        <v>18.46</v>
      </c>
    </row>
    <row r="8" spans="1:2" x14ac:dyDescent="0.2">
      <c r="A8" t="s">
        <v>8</v>
      </c>
      <c r="B8" s="18">
        <f>InputGeom!P23</f>
        <v>20.100000000000001</v>
      </c>
    </row>
    <row r="9" spans="1:2" x14ac:dyDescent="0.2">
      <c r="A9" t="s">
        <v>9</v>
      </c>
      <c r="B9" s="19">
        <f>InputGeom!X11</f>
        <v>20.37</v>
      </c>
    </row>
    <row r="10" spans="1:2" x14ac:dyDescent="0.2">
      <c r="A10" t="s">
        <v>10</v>
      </c>
      <c r="B10" s="18">
        <f>InputGeom!M6</f>
        <v>0</v>
      </c>
    </row>
    <row r="11" spans="1:2" x14ac:dyDescent="0.2">
      <c r="A11" t="s">
        <v>11</v>
      </c>
      <c r="B11" s="18">
        <f>InputGeom!M21</f>
        <v>0</v>
      </c>
    </row>
    <row r="12" spans="1:2" x14ac:dyDescent="0.2">
      <c r="A12" t="s">
        <v>12</v>
      </c>
      <c r="B12" s="18">
        <f>InputGeom!V21</f>
        <v>0</v>
      </c>
    </row>
    <row r="13" spans="1:2" x14ac:dyDescent="0.2">
      <c r="A13" t="s">
        <v>13</v>
      </c>
      <c r="B13" s="18">
        <f>InputGeom!V6</f>
        <v>0</v>
      </c>
    </row>
    <row r="14" spans="1:2" x14ac:dyDescent="0.2">
      <c r="A14" t="s">
        <v>14</v>
      </c>
      <c r="B14" s="18">
        <f>InputGeom!M21</f>
        <v>0</v>
      </c>
    </row>
    <row r="15" spans="1:2" x14ac:dyDescent="0.2">
      <c r="A15" t="s">
        <v>15</v>
      </c>
      <c r="B15" s="18">
        <f>InputGeom!V21</f>
        <v>0</v>
      </c>
    </row>
    <row r="16" spans="1:2" x14ac:dyDescent="0.2">
      <c r="A16" t="s">
        <v>16</v>
      </c>
      <c r="B16" s="18">
        <f>InputGeom!V6</f>
        <v>0</v>
      </c>
    </row>
    <row r="17" spans="1:2" x14ac:dyDescent="0.2">
      <c r="A17" t="s">
        <v>17</v>
      </c>
      <c r="B17" s="18">
        <f>InputGeom!M6</f>
        <v>0</v>
      </c>
    </row>
    <row r="18" spans="1:2" x14ac:dyDescent="0.2">
      <c r="A18" t="s">
        <v>18</v>
      </c>
      <c r="B18" s="30">
        <f>InputVolume!P6</f>
        <v>14</v>
      </c>
    </row>
    <row r="19" spans="1:2" x14ac:dyDescent="0.2">
      <c r="A19" t="s">
        <v>19</v>
      </c>
      <c r="B19" s="30">
        <f>InputVolume!K15</f>
        <v>19</v>
      </c>
    </row>
    <row r="20" spans="1:2" x14ac:dyDescent="0.2">
      <c r="A20" t="s">
        <v>20</v>
      </c>
      <c r="B20" s="30">
        <f>InputVolume!O21</f>
        <v>20</v>
      </c>
    </row>
    <row r="21" spans="1:2" x14ac:dyDescent="0.2">
      <c r="A21" t="s">
        <v>21</v>
      </c>
      <c r="B21" s="30">
        <f>InputVolume!T11</f>
        <v>17</v>
      </c>
    </row>
    <row r="22" spans="1:2" x14ac:dyDescent="0.2">
      <c r="A22" t="s">
        <v>22</v>
      </c>
      <c r="B22" s="30">
        <f>InputVolume!N6</f>
        <v>543</v>
      </c>
    </row>
    <row r="23" spans="1:2" x14ac:dyDescent="0.2">
      <c r="A23" t="s">
        <v>23</v>
      </c>
      <c r="B23" s="30">
        <f>InputVolume!K17</f>
        <v>582</v>
      </c>
    </row>
    <row r="24" spans="1:2" x14ac:dyDescent="0.2">
      <c r="A24" t="s">
        <v>24</v>
      </c>
      <c r="B24" s="30">
        <f>InputVolume!Q21</f>
        <v>1018</v>
      </c>
    </row>
    <row r="25" spans="1:2" x14ac:dyDescent="0.2">
      <c r="A25" t="s">
        <v>25</v>
      </c>
      <c r="B25" s="30">
        <f>InputVolume!T9</f>
        <v>521</v>
      </c>
    </row>
    <row r="26" spans="1:2" x14ac:dyDescent="0.2">
      <c r="A26" t="s">
        <v>26</v>
      </c>
      <c r="B26" s="30">
        <f>InputVolume!M6</f>
        <v>185</v>
      </c>
    </row>
    <row r="27" spans="1:2" x14ac:dyDescent="0.2">
      <c r="A27" t="s">
        <v>27</v>
      </c>
      <c r="B27" s="30">
        <f>InputVolume!K18</f>
        <v>99</v>
      </c>
    </row>
    <row r="28" spans="1:2" x14ac:dyDescent="0.2">
      <c r="A28" t="s">
        <v>28</v>
      </c>
      <c r="B28" s="30">
        <f>InputVolume!R21</f>
        <v>75</v>
      </c>
    </row>
    <row r="29" spans="1:2" x14ac:dyDescent="0.2">
      <c r="A29" t="s">
        <v>29</v>
      </c>
      <c r="B29" s="30">
        <f>InputVolume!T8</f>
        <v>212</v>
      </c>
    </row>
    <row r="30" spans="1:2" x14ac:dyDescent="0.2">
      <c r="A30" t="s">
        <v>30</v>
      </c>
      <c r="B30" s="30">
        <f>InputVolume!O6</f>
        <v>161</v>
      </c>
    </row>
    <row r="31" spans="1:2" x14ac:dyDescent="0.2">
      <c r="A31" t="s">
        <v>31</v>
      </c>
      <c r="B31" s="30">
        <f>InputVolume!K16</f>
        <v>182</v>
      </c>
    </row>
    <row r="32" spans="1:2" x14ac:dyDescent="0.2">
      <c r="A32" t="s">
        <v>32</v>
      </c>
      <c r="B32" s="30">
        <f>InputVolume!P21</f>
        <v>125</v>
      </c>
    </row>
    <row r="33" spans="1:2" x14ac:dyDescent="0.2">
      <c r="A33" t="s">
        <v>33</v>
      </c>
      <c r="B33" s="30">
        <f>InputVolume!T10</f>
        <v>47</v>
      </c>
    </row>
    <row r="34" spans="1:2" x14ac:dyDescent="0.2">
      <c r="A34" t="s">
        <v>34</v>
      </c>
      <c r="B34" s="19">
        <f>InputGeom!Q5</f>
        <v>60</v>
      </c>
    </row>
    <row r="35" spans="1:2" x14ac:dyDescent="0.2">
      <c r="A35" t="s">
        <v>35</v>
      </c>
      <c r="B35" s="19">
        <f>InputGeom!K13</f>
        <v>40</v>
      </c>
    </row>
    <row r="36" spans="1:2" x14ac:dyDescent="0.2">
      <c r="A36" t="s">
        <v>36</v>
      </c>
      <c r="B36" s="19">
        <f>InputGeom!Q23</f>
        <v>60</v>
      </c>
    </row>
    <row r="37" spans="1:2" x14ac:dyDescent="0.2">
      <c r="A37" t="s">
        <v>37</v>
      </c>
      <c r="B37" s="19">
        <f>InputGeom!X13</f>
        <v>50</v>
      </c>
    </row>
    <row r="38" spans="1:2" x14ac:dyDescent="0.2">
      <c r="A38" t="s">
        <v>38</v>
      </c>
      <c r="B38" s="19">
        <f>InputGeom!M7</f>
        <v>16.760000000000002</v>
      </c>
    </row>
    <row r="39" spans="1:2" x14ac:dyDescent="0.2">
      <c r="A39" t="s">
        <v>39</v>
      </c>
      <c r="B39" s="18">
        <f>InputGeom!M20</f>
        <v>14.25</v>
      </c>
    </row>
    <row r="40" spans="1:2" x14ac:dyDescent="0.2">
      <c r="A40" t="s">
        <v>40</v>
      </c>
      <c r="B40" s="18">
        <f>InputGeom!V20</f>
        <v>13.37</v>
      </c>
    </row>
    <row r="41" spans="1:2" x14ac:dyDescent="0.2">
      <c r="A41" t="s">
        <v>41</v>
      </c>
      <c r="B41" s="19">
        <f>InputGeom!V7</f>
        <v>15.12</v>
      </c>
    </row>
    <row r="42" spans="1:2" x14ac:dyDescent="0.2">
      <c r="A42" t="s">
        <v>42</v>
      </c>
      <c r="B42" s="19">
        <f>InputGeom!T5</f>
        <v>20.3</v>
      </c>
    </row>
    <row r="43" spans="1:2" x14ac:dyDescent="0.2">
      <c r="A43" t="s">
        <v>43</v>
      </c>
      <c r="B43" s="19">
        <f>InputGeom!K19</f>
        <v>25.52</v>
      </c>
    </row>
    <row r="44" spans="1:2" x14ac:dyDescent="0.2">
      <c r="A44" t="s">
        <v>44</v>
      </c>
      <c r="B44" s="19">
        <f>InputGeom!T23</f>
        <v>20.55</v>
      </c>
    </row>
    <row r="45" spans="1:2" x14ac:dyDescent="0.2">
      <c r="A45" t="s">
        <v>45</v>
      </c>
      <c r="B45" s="18">
        <f>InputGeom!X19</f>
        <v>23.25</v>
      </c>
    </row>
    <row r="46" spans="1:2" x14ac:dyDescent="0.2">
      <c r="A46" t="s">
        <v>46</v>
      </c>
      <c r="B46" s="19" t="b">
        <f>InputGeom!M5</f>
        <v>0</v>
      </c>
    </row>
    <row r="47" spans="1:2" x14ac:dyDescent="0.2">
      <c r="A47" t="s">
        <v>47</v>
      </c>
      <c r="B47" s="19" t="b">
        <f>InputGeom!M22</f>
        <v>0</v>
      </c>
    </row>
    <row r="48" spans="1:2" x14ac:dyDescent="0.2">
      <c r="A48" t="s">
        <v>48</v>
      </c>
      <c r="B48" s="19" t="b">
        <f>InputGeom!V22</f>
        <v>0</v>
      </c>
    </row>
    <row r="49" spans="1:2" x14ac:dyDescent="0.2">
      <c r="A49" t="s">
        <v>49</v>
      </c>
      <c r="B49" s="19" t="b">
        <f>InputGeom!V5</f>
        <v>0</v>
      </c>
    </row>
    <row r="50" spans="1:2" x14ac:dyDescent="0.2">
      <c r="A50" t="s">
        <v>50</v>
      </c>
      <c r="B50" s="19">
        <f>InputGeom!S5</f>
        <v>1</v>
      </c>
    </row>
    <row r="51" spans="1:2" x14ac:dyDescent="0.2">
      <c r="A51" t="s">
        <v>51</v>
      </c>
      <c r="B51" s="19">
        <f>InputGeom!K17</f>
        <v>1</v>
      </c>
    </row>
    <row r="52" spans="1:2" x14ac:dyDescent="0.2">
      <c r="A52" t="s">
        <v>52</v>
      </c>
      <c r="B52" s="19">
        <f>InputGeom!S23</f>
        <v>1</v>
      </c>
    </row>
    <row r="53" spans="1:2" x14ac:dyDescent="0.2">
      <c r="A53" t="s">
        <v>53</v>
      </c>
      <c r="B53" s="19">
        <f>InputGeom!X17</f>
        <v>1</v>
      </c>
    </row>
    <row r="54" spans="1:2" x14ac:dyDescent="0.2">
      <c r="A54" t="s">
        <v>54</v>
      </c>
      <c r="B54" s="33" t="b">
        <f>InputSignalPlan!O9</f>
        <v>1</v>
      </c>
    </row>
    <row r="55" spans="1:2" x14ac:dyDescent="0.2">
      <c r="A55" t="s">
        <v>55</v>
      </c>
      <c r="B55" s="33" t="b">
        <f>InputSignalPlan!M21</f>
        <v>1</v>
      </c>
    </row>
    <row r="56" spans="1:2" x14ac:dyDescent="0.2">
      <c r="A56" t="s">
        <v>56</v>
      </c>
      <c r="B56" s="33" t="b">
        <f>InputSignalPlan!T24</f>
        <v>1</v>
      </c>
    </row>
    <row r="57" spans="1:2" x14ac:dyDescent="0.2">
      <c r="A57" t="s">
        <v>57</v>
      </c>
      <c r="B57" s="33" t="b">
        <f>InputSignalPlan!V12</f>
        <v>1</v>
      </c>
    </row>
    <row r="58" spans="1:2" x14ac:dyDescent="0.2">
      <c r="A58" t="s">
        <v>58</v>
      </c>
      <c r="B58" s="33" t="str">
        <f>InputSignalPlan!P9</f>
        <v>permissive-protected</v>
      </c>
    </row>
    <row r="59" spans="1:2" x14ac:dyDescent="0.2">
      <c r="A59" t="s">
        <v>60</v>
      </c>
      <c r="B59" s="33" t="str">
        <f>InputSignalPlan!M19</f>
        <v>permissive-protected</v>
      </c>
    </row>
    <row r="60" spans="1:2" x14ac:dyDescent="0.2">
      <c r="A60" t="s">
        <v>61</v>
      </c>
      <c r="B60" s="33" t="str">
        <f>InputSignalPlan!S24</f>
        <v>permissive-protected</v>
      </c>
    </row>
    <row r="61" spans="1:2" x14ac:dyDescent="0.2">
      <c r="A61" t="s">
        <v>63</v>
      </c>
      <c r="B61" s="33" t="str">
        <f>InputSignalPlan!V14</f>
        <v>permissive-protected</v>
      </c>
    </row>
    <row r="62" spans="1:2" x14ac:dyDescent="0.2">
      <c r="A62" t="s">
        <v>65</v>
      </c>
      <c r="B62" s="19">
        <f>InputGeom!R5</f>
        <v>3</v>
      </c>
    </row>
    <row r="63" spans="1:2" x14ac:dyDescent="0.2">
      <c r="A63" t="s">
        <v>66</v>
      </c>
      <c r="B63" s="19">
        <f>InputGeom!K15</f>
        <v>3</v>
      </c>
    </row>
    <row r="64" spans="1:2" x14ac:dyDescent="0.2">
      <c r="A64" t="s">
        <v>67</v>
      </c>
      <c r="B64" s="19">
        <f>InputGeom!R23</f>
        <v>3</v>
      </c>
    </row>
    <row r="65" spans="1:2" x14ac:dyDescent="0.2">
      <c r="A65" t="s">
        <v>68</v>
      </c>
      <c r="B65" s="19">
        <f>InputGeom!X15</f>
        <v>3</v>
      </c>
    </row>
    <row r="66" spans="1:2" x14ac:dyDescent="0.2">
      <c r="A66" t="s">
        <v>69</v>
      </c>
      <c r="B66" s="50">
        <f>InputSignalPlan!AC15</f>
        <v>0</v>
      </c>
    </row>
    <row r="67" spans="1:2" x14ac:dyDescent="0.2">
      <c r="A67" t="s">
        <v>70</v>
      </c>
      <c r="B67" s="50">
        <f>InputSignalPlan!AD15</f>
        <v>0</v>
      </c>
    </row>
    <row r="68" spans="1:2" x14ac:dyDescent="0.2">
      <c r="A68" t="s">
        <v>71</v>
      </c>
      <c r="B68" s="50">
        <f>InputSignalPlan!AE15</f>
        <v>0</v>
      </c>
    </row>
    <row r="69" spans="1:2" x14ac:dyDescent="0.2">
      <c r="A69" t="s">
        <v>72</v>
      </c>
      <c r="B69" s="50">
        <f>InputSignalPlan!AF15</f>
        <v>0</v>
      </c>
    </row>
    <row r="70" spans="1:2" x14ac:dyDescent="0.2">
      <c r="A70" t="s">
        <v>73</v>
      </c>
      <c r="B70" s="50">
        <f>InputSignalPlan!AC11</f>
        <v>80</v>
      </c>
    </row>
    <row r="71" spans="1:2" x14ac:dyDescent="0.2">
      <c r="A71" t="s">
        <v>74</v>
      </c>
      <c r="B71" s="50">
        <f>InputSignalPlan!AD11</f>
        <v>86</v>
      </c>
    </row>
    <row r="72" spans="1:2" x14ac:dyDescent="0.2">
      <c r="A72" t="s">
        <v>75</v>
      </c>
      <c r="B72" s="50">
        <f>InputSignalPlan!AE11</f>
        <v>80</v>
      </c>
    </row>
    <row r="73" spans="1:2" x14ac:dyDescent="0.2">
      <c r="A73" t="s">
        <v>76</v>
      </c>
      <c r="B73" s="50">
        <f>InputSignalPlan!AF11</f>
        <v>86</v>
      </c>
    </row>
    <row r="74" spans="1:2" x14ac:dyDescent="0.2">
      <c r="A74" t="s">
        <v>77</v>
      </c>
      <c r="B74" s="50">
        <f>InputSignalPlan!AC10</f>
        <v>60</v>
      </c>
    </row>
    <row r="75" spans="1:2" x14ac:dyDescent="0.2">
      <c r="A75" t="s">
        <v>78</v>
      </c>
      <c r="B75" s="50">
        <f>InputSignalPlan!AD10</f>
        <v>54</v>
      </c>
    </row>
    <row r="76" spans="1:2" x14ac:dyDescent="0.2">
      <c r="A76" t="s">
        <v>79</v>
      </c>
      <c r="B76" s="50">
        <f>InputSignalPlan!AE10</f>
        <v>60</v>
      </c>
    </row>
    <row r="77" spans="1:2" x14ac:dyDescent="0.2">
      <c r="A77" t="s">
        <v>80</v>
      </c>
      <c r="B77" s="50">
        <f>InputSignalPlan!AF10</f>
        <v>54</v>
      </c>
    </row>
    <row r="78" spans="1:2" x14ac:dyDescent="0.2">
      <c r="A78" t="s">
        <v>81</v>
      </c>
      <c r="B78" s="50">
        <f>InputSignalPlan!AC13</f>
        <v>7</v>
      </c>
    </row>
    <row r="79" spans="1:2" x14ac:dyDescent="0.2">
      <c r="A79" t="s">
        <v>82</v>
      </c>
      <c r="B79" s="50">
        <f>InputSignalPlan!AD13</f>
        <v>7</v>
      </c>
    </row>
    <row r="80" spans="1:2" x14ac:dyDescent="0.2">
      <c r="A80" t="s">
        <v>83</v>
      </c>
      <c r="B80" s="50">
        <f>InputSignalPlan!AE13</f>
        <v>7</v>
      </c>
    </row>
    <row r="81" spans="1:2" x14ac:dyDescent="0.2">
      <c r="A81" t="s">
        <v>84</v>
      </c>
      <c r="B81" s="50">
        <f>InputSignalPlan!AF13</f>
        <v>7</v>
      </c>
    </row>
    <row r="82" spans="1:2" x14ac:dyDescent="0.2">
      <c r="A82" t="s">
        <v>85</v>
      </c>
      <c r="B82" s="50">
        <f>InputSignalPlan!AC14</f>
        <v>35</v>
      </c>
    </row>
    <row r="83" spans="1:2" x14ac:dyDescent="0.2">
      <c r="A83" t="s">
        <v>86</v>
      </c>
      <c r="B83" s="50">
        <f>InputSignalPlan!AD14</f>
        <v>39</v>
      </c>
    </row>
    <row r="84" spans="1:2" x14ac:dyDescent="0.2">
      <c r="A84" t="s">
        <v>87</v>
      </c>
      <c r="B84" s="50">
        <f>InputSignalPlan!AE14</f>
        <v>35</v>
      </c>
    </row>
    <row r="85" spans="1:2" x14ac:dyDescent="0.2">
      <c r="A85" t="s">
        <v>88</v>
      </c>
      <c r="B85" s="50">
        <f>InputSignalPlan!AF14</f>
        <v>39</v>
      </c>
    </row>
    <row r="86" spans="1:2" x14ac:dyDescent="0.2">
      <c r="A86" t="s">
        <v>89</v>
      </c>
      <c r="B86" s="50">
        <f>InputSignalPlan!AC12</f>
        <v>11</v>
      </c>
    </row>
    <row r="87" spans="1:2" x14ac:dyDescent="0.2">
      <c r="A87" t="s">
        <v>90</v>
      </c>
      <c r="B87" s="50">
        <f>InputSignalPlan!AD12</f>
        <v>11</v>
      </c>
    </row>
    <row r="88" spans="1:2" x14ac:dyDescent="0.2">
      <c r="A88" t="s">
        <v>91</v>
      </c>
      <c r="B88" s="50">
        <f>InputSignalPlan!AE12</f>
        <v>11</v>
      </c>
    </row>
    <row r="89" spans="1:2" x14ac:dyDescent="0.2">
      <c r="A89" t="s">
        <v>92</v>
      </c>
      <c r="B89" s="50">
        <f>InputSignalPlan!AF12</f>
        <v>11</v>
      </c>
    </row>
    <row r="90" spans="1:2" x14ac:dyDescent="0.2">
      <c r="A90" t="s">
        <v>93</v>
      </c>
      <c r="B90" s="1">
        <v>1</v>
      </c>
    </row>
    <row r="91" spans="1:2" x14ac:dyDescent="0.2">
      <c r="A91" t="s">
        <v>94</v>
      </c>
      <c r="B91" s="1">
        <v>0.49</v>
      </c>
    </row>
    <row r="92" spans="1:2" x14ac:dyDescent="0.2">
      <c r="A92" t="s">
        <v>95</v>
      </c>
      <c r="B92" s="1">
        <v>10645</v>
      </c>
    </row>
    <row r="93" spans="1:2" x14ac:dyDescent="0.2">
      <c r="A93" t="s">
        <v>96</v>
      </c>
      <c r="B93" s="1">
        <v>1800</v>
      </c>
    </row>
    <row r="94" spans="1:2" x14ac:dyDescent="0.2">
      <c r="A94" t="s">
        <v>97</v>
      </c>
      <c r="B94" s="50">
        <f>InputSignalPlan!Y2</f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06CC9049031459678A92E19693BFA" ma:contentTypeVersion="8" ma:contentTypeDescription="Create a new document." ma:contentTypeScope="" ma:versionID="0a3342b86cfa1fd979c5d7bf9ce630d1">
  <xsd:schema xmlns:xsd="http://www.w3.org/2001/XMLSchema" xmlns:xs="http://www.w3.org/2001/XMLSchema" xmlns:p="http://schemas.microsoft.com/office/2006/metadata/properties" xmlns:ns2="79268b00-37fa-4762-acfa-7d7664a48cb6" targetNamespace="http://schemas.microsoft.com/office/2006/metadata/properties" ma:root="true" ma:fieldsID="791a1e53f269a238b057fb784f33a9fa" ns2:_="">
    <xsd:import namespace="79268b00-37fa-4762-acfa-7d7664a48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68b00-37fa-4762-acfa-7d7664a48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576BE-8724-4782-ABC4-B35A70B33613}">
  <ds:schemaRefs>
    <ds:schemaRef ds:uri="http://purl.org/dc/terms/"/>
    <ds:schemaRef ds:uri="http://schemas.microsoft.com/office/2006/metadata/properties"/>
    <ds:schemaRef ds:uri="http://purl.org/dc/elements/1.1/"/>
    <ds:schemaRef ds:uri="79268b00-37fa-4762-acfa-7d7664a48cb6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0FB1A3-076F-4197-B8FA-53BB6735C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268b00-37fa-4762-acfa-7d7664a48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AA64A4-66FE-45A0-89E2-AAE343E842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InputGeom</vt:lpstr>
      <vt:lpstr>InputVolume</vt:lpstr>
      <vt:lpstr>InputSignalPlan</vt:lpstr>
      <vt:lpstr>SummaryInput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Tito</dc:creator>
  <cp:lastModifiedBy>Mohammad Zarei</cp:lastModifiedBy>
  <dcterms:created xsi:type="dcterms:W3CDTF">2022-03-01T15:07:33Z</dcterms:created>
  <dcterms:modified xsi:type="dcterms:W3CDTF">2022-03-03T17:27:57Z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0x01010096206CC9049031459678A92E19693BFA</vt:lpwstr>
  </property>
</Properties>
</file>