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tables/table6.xml" ContentType="application/vnd.openxmlformats-officedocument.spreadsheetml.table+xml"/>
  <Override PartName="/xl/pivotTables/pivotTable2.xml" ContentType="application/vnd.openxmlformats-officedocument.spreadsheetml.pivot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ZEN-PROJECT\mabaiz\komputer\"/>
    </mc:Choice>
  </mc:AlternateContent>
  <xr:revisionPtr revIDLastSave="0" documentId="13_ncr:20001_{8E23B251-666C-4456-A190-443D7DF41232}" xr6:coauthVersionLast="47" xr6:coauthVersionMax="47" xr10:uidLastSave="{00000000-0000-0000-0000-000000000000}"/>
  <bookViews>
    <workbookView xWindow="-120" yWindow="-120" windowWidth="29040" windowHeight="15990" firstSheet="3" activeTab="4" xr2:uid="{00000000-000D-0000-FFFF-FFFF00000000}"/>
  </bookViews>
  <sheets>
    <sheet name="umur" sheetId="4" r:id="rId1"/>
    <sheet name="jatuh tempo" sheetId="5" r:id="rId2"/>
    <sheet name="laporan penjualan" sheetId="6" r:id="rId3"/>
    <sheet name="vlookup" sheetId="7" r:id="rId4"/>
    <sheet name="Sheet1" sheetId="20" r:id="rId5"/>
    <sheet name="pivot table" sheetId="8" r:id="rId6"/>
    <sheet name="pivot table - hasil" sheetId="9" r:id="rId7"/>
    <sheet name="textjoin" sheetId="10" r:id="rId8"/>
    <sheet name="penjumlahan" sheetId="11" r:id="rId9"/>
    <sheet name="hari" sheetId="12" r:id="rId10"/>
    <sheet name="gabung nama" sheetId="13" r:id="rId11"/>
    <sheet name="memisahkan judul film" sheetId="14" r:id="rId12"/>
    <sheet name="belanja" sheetId="15" r:id="rId13"/>
    <sheet name="ranking" sheetId="16" r:id="rId14"/>
    <sheet name="tempat tanggal lahir" sheetId="17" r:id="rId15"/>
    <sheet name="nama tengah" sheetId="19" r:id="rId16"/>
  </sheets>
  <calcPr calcId="191029"/>
  <pivotCaches>
    <pivotCache cacheId="3" r:id="rId17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1" l="1"/>
  <c r="B3" i="12"/>
  <c r="B4" i="12"/>
  <c r="B5" i="12"/>
  <c r="B6" i="12"/>
  <c r="B7" i="12"/>
  <c r="B8" i="12"/>
  <c r="B9" i="12"/>
  <c r="B10" i="12"/>
  <c r="B11" i="12"/>
  <c r="C6" i="16"/>
  <c r="C5" i="16"/>
  <c r="C4" i="16"/>
  <c r="C3" i="16"/>
  <c r="C2" i="16"/>
  <c r="B7" i="15"/>
  <c r="B2" i="12"/>
  <c r="E6" i="11"/>
  <c r="E5" i="11"/>
  <c r="E4" i="11"/>
  <c r="E3" i="11"/>
  <c r="A3" i="11"/>
  <c r="A4" i="11" s="1"/>
  <c r="A5" i="11" s="1"/>
  <c r="A6" i="11" s="1"/>
  <c r="E2" i="11"/>
  <c r="E11" i="10"/>
  <c r="E10" i="10"/>
  <c r="E9" i="10"/>
  <c r="E8" i="10"/>
  <c r="E7" i="10"/>
  <c r="E6" i="10"/>
  <c r="E5" i="10"/>
  <c r="E4" i="10"/>
  <c r="E3" i="10"/>
  <c r="E2" i="10"/>
  <c r="G4" i="7"/>
  <c r="G3" i="7"/>
  <c r="G2" i="7"/>
  <c r="D5" i="6"/>
  <c r="C5" i="6"/>
  <c r="B5" i="6"/>
  <c r="E4" i="6"/>
  <c r="E3" i="6"/>
  <c r="E2" i="6"/>
  <c r="D11" i="5"/>
  <c r="D10" i="5"/>
  <c r="D9" i="5"/>
  <c r="D8" i="5"/>
  <c r="D7" i="5"/>
  <c r="D6" i="5"/>
  <c r="D5" i="5"/>
  <c r="D4" i="5"/>
  <c r="D3" i="5"/>
  <c r="D2" i="5"/>
  <c r="C11" i="4"/>
  <c r="C10" i="4"/>
  <c r="C9" i="4"/>
  <c r="C8" i="4"/>
  <c r="C7" i="4"/>
  <c r="C6" i="4"/>
  <c r="C5" i="4"/>
  <c r="C4" i="4"/>
  <c r="C3" i="4"/>
  <c r="C2" i="4"/>
</calcChain>
</file>

<file path=xl/sharedStrings.xml><?xml version="1.0" encoding="utf-8"?>
<sst xmlns="http://schemas.openxmlformats.org/spreadsheetml/2006/main" count="272" uniqueCount="191">
  <si>
    <t>Nama</t>
  </si>
  <si>
    <t>Tanggal Lahir</t>
  </si>
  <si>
    <t>Umur</t>
  </si>
  <si>
    <t>Rudi</t>
  </si>
  <si>
    <t>Umar</t>
  </si>
  <si>
    <t>Siti</t>
  </si>
  <si>
    <t>Budi</t>
  </si>
  <si>
    <t>Ani</t>
  </si>
  <si>
    <t>Dedi</t>
  </si>
  <si>
    <t>Fajar</t>
  </si>
  <si>
    <t>Tika</t>
  </si>
  <si>
    <t>Maya</t>
  </si>
  <si>
    <t>Lani</t>
  </si>
  <si>
    <t>Nominal</t>
  </si>
  <si>
    <t>Tanggal Jatuh Tempo</t>
  </si>
  <si>
    <t>Jatuh Tempo</t>
  </si>
  <si>
    <t>Nanda</t>
  </si>
  <si>
    <t>Nama Barang</t>
  </si>
  <si>
    <t>Januari</t>
  </si>
  <si>
    <t>Februari</t>
  </si>
  <si>
    <t>Maret</t>
  </si>
  <si>
    <t>Total</t>
  </si>
  <si>
    <t>Songkok</t>
  </si>
  <si>
    <t>Baju</t>
  </si>
  <si>
    <t>Tasbih</t>
  </si>
  <si>
    <t>Total per Bulan</t>
  </si>
  <si>
    <t>Nama Panggilan</t>
  </si>
  <si>
    <t>Nama Lengkap</t>
  </si>
  <si>
    <t>Tanggal</t>
  </si>
  <si>
    <t>Pelanggaran</t>
  </si>
  <si>
    <t>Yoko</t>
  </si>
  <si>
    <t>Nur Khairiah</t>
  </si>
  <si>
    <t>12 tahun</t>
  </si>
  <si>
    <t>Keluar Asrama</t>
  </si>
  <si>
    <t>Mia</t>
  </si>
  <si>
    <t>Mia Satriani</t>
  </si>
  <si>
    <t>60 tahun</t>
  </si>
  <si>
    <t>Dodi</t>
  </si>
  <si>
    <t>Beli es teh</t>
  </si>
  <si>
    <t>Rudi Santoso</t>
  </si>
  <si>
    <t>35 tahun</t>
  </si>
  <si>
    <t>Beni</t>
  </si>
  <si>
    <t>Ambil uang tanpa izin</t>
  </si>
  <si>
    <t>Tia</t>
  </si>
  <si>
    <t>Tia Ardiani</t>
  </si>
  <si>
    <t>25 tahun</t>
  </si>
  <si>
    <t>Beni Pratama</t>
  </si>
  <si>
    <t>40 tahun</t>
  </si>
  <si>
    <t>Lia</t>
  </si>
  <si>
    <t>Lia Suryani</t>
  </si>
  <si>
    <t>32 tahun</t>
  </si>
  <si>
    <t>Andi</t>
  </si>
  <si>
    <t>Andi Wirawan</t>
  </si>
  <si>
    <t>45 tahun</t>
  </si>
  <si>
    <t>Sari</t>
  </si>
  <si>
    <t>Sari Indah</t>
  </si>
  <si>
    <t>28 tahun</t>
  </si>
  <si>
    <t>Dodi Mulyadi</t>
  </si>
  <si>
    <t>50 tahun</t>
  </si>
  <si>
    <t>Rina</t>
  </si>
  <si>
    <t>Rina Susanti</t>
  </si>
  <si>
    <t>22 tahun</t>
  </si>
  <si>
    <t>Bulan</t>
  </si>
  <si>
    <t>Jenis Barang</t>
  </si>
  <si>
    <t>Keuntungan</t>
  </si>
  <si>
    <t>Peci</t>
  </si>
  <si>
    <t>Siwak</t>
  </si>
  <si>
    <t>Habbatussauda</t>
  </si>
  <si>
    <t>Sum of Keuntungan</t>
  </si>
  <si>
    <t>Grand Total</t>
  </si>
  <si>
    <t>Alamat</t>
  </si>
  <si>
    <t>Kelas</t>
  </si>
  <si>
    <t>Bulan Diterima</t>
  </si>
  <si>
    <t>ID</t>
  </si>
  <si>
    <t>SMD</t>
  </si>
  <si>
    <t>IV</t>
  </si>
  <si>
    <t>JAN</t>
  </si>
  <si>
    <t>Yaya</t>
  </si>
  <si>
    <t>BPN</t>
  </si>
  <si>
    <t>I</t>
  </si>
  <si>
    <t>MAR</t>
  </si>
  <si>
    <t>JKT</t>
  </si>
  <si>
    <t>II</t>
  </si>
  <si>
    <t>FEB</t>
  </si>
  <si>
    <t>BDG</t>
  </si>
  <si>
    <t>III</t>
  </si>
  <si>
    <t>APR</t>
  </si>
  <si>
    <t>MLG</t>
  </si>
  <si>
    <t>MEI</t>
  </si>
  <si>
    <t>SBY</t>
  </si>
  <si>
    <t>V</t>
  </si>
  <si>
    <t>JUN</t>
  </si>
  <si>
    <t>SMG</t>
  </si>
  <si>
    <t>VI</t>
  </si>
  <si>
    <t>JUL</t>
  </si>
  <si>
    <t>DIY</t>
  </si>
  <si>
    <t>VII</t>
  </si>
  <si>
    <t>AGU</t>
  </si>
  <si>
    <t>SMR</t>
  </si>
  <si>
    <t>VIII</t>
  </si>
  <si>
    <t>SEP</t>
  </si>
  <si>
    <t>JOG</t>
  </si>
  <si>
    <t>IX</t>
  </si>
  <si>
    <t>OKT</t>
  </si>
  <si>
    <t>Nomor</t>
  </si>
  <si>
    <t>Jumlah</t>
  </si>
  <si>
    <t>Harga Satuan</t>
  </si>
  <si>
    <t>Jumlah Harga</t>
  </si>
  <si>
    <t>Beras</t>
  </si>
  <si>
    <t>Air Mineral</t>
  </si>
  <si>
    <t>Gula</t>
  </si>
  <si>
    <t>Minyak Goreng</t>
  </si>
  <si>
    <t>Garam</t>
  </si>
  <si>
    <t>Hari</t>
  </si>
  <si>
    <t>Nama Depan</t>
  </si>
  <si>
    <t>Nama Belakang</t>
  </si>
  <si>
    <t>Muhammad</t>
  </si>
  <si>
    <t>Muhammad Budi</t>
  </si>
  <si>
    <t>Rio</t>
  </si>
  <si>
    <t>Satria</t>
  </si>
  <si>
    <t>Rio Satria</t>
  </si>
  <si>
    <t>Lestari</t>
  </si>
  <si>
    <t>Ani Lestari</t>
  </si>
  <si>
    <t>Santoso</t>
  </si>
  <si>
    <t>Budi Santoso</t>
  </si>
  <si>
    <t>Nurhayati</t>
  </si>
  <si>
    <t>Siti Nurhayati</t>
  </si>
  <si>
    <t>Wijaya</t>
  </si>
  <si>
    <t>Andi Wijaya</t>
  </si>
  <si>
    <t>Maya Sari</t>
  </si>
  <si>
    <t>Pakai Ctrl e</t>
  </si>
  <si>
    <t>Pratama</t>
  </si>
  <si>
    <t>Dedi Pratama</t>
  </si>
  <si>
    <t>Fitriani</t>
  </si>
  <si>
    <t>Tika Fitriani</t>
  </si>
  <si>
    <t>Mulyadi</t>
  </si>
  <si>
    <t>Fajar Mulyadi</t>
  </si>
  <si>
    <t>Judul Film</t>
  </si>
  <si>
    <t>Judulnya Aja</t>
  </si>
  <si>
    <t>Tahun</t>
  </si>
  <si>
    <t>Mengenang (2014)</t>
  </si>
  <si>
    <t>Mengenang</t>
  </si>
  <si>
    <t>Percaya (2023)</t>
  </si>
  <si>
    <t>Percaya</t>
  </si>
  <si>
    <t>Cinta Abadi (2016)</t>
  </si>
  <si>
    <t>Cinta Abadi</t>
  </si>
  <si>
    <t>Harapan Baru (2021)</t>
  </si>
  <si>
    <t>Harapan Baru</t>
  </si>
  <si>
    <t>Cahaya Purnama (2018)</t>
  </si>
  <si>
    <t>Cahaya Purnama</t>
  </si>
  <si>
    <t>Langit Biru (2020)</t>
  </si>
  <si>
    <t>Langit Biru</t>
  </si>
  <si>
    <t>Kenangan Manis (2015)</t>
  </si>
  <si>
    <t>Kenangan Manis</t>
  </si>
  <si>
    <t>Rindu yang Hilang (2019)</t>
  </si>
  <si>
    <t>Rindu yang Hilang</t>
  </si>
  <si>
    <t>Senja di Ujung Jalan (2022)</t>
  </si>
  <si>
    <t>Senja di Ujung Jalan</t>
  </si>
  <si>
    <t>Kisah Tanpa Akhir (2017)</t>
  </si>
  <si>
    <t>Kisah Tanpa Akhir</t>
  </si>
  <si>
    <t>Barang</t>
  </si>
  <si>
    <t>Banyaknya</t>
  </si>
  <si>
    <t>Tahu</t>
  </si>
  <si>
    <t>Tempe</t>
  </si>
  <si>
    <t>Kedelai</t>
  </si>
  <si>
    <t>Kacang</t>
  </si>
  <si>
    <t>Kelapa</t>
  </si>
  <si>
    <t>Nilai</t>
  </si>
  <si>
    <t>Ranking</t>
  </si>
  <si>
    <t>Lisa</t>
  </si>
  <si>
    <t>Wendi</t>
  </si>
  <si>
    <t>Aira</t>
  </si>
  <si>
    <t>Maryam</t>
  </si>
  <si>
    <t>Tempat</t>
  </si>
  <si>
    <t>Tempat Tanggal Lahir</t>
  </si>
  <si>
    <t>Samarinda</t>
  </si>
  <si>
    <t>Samarinda, 12 September 2022</t>
  </si>
  <si>
    <t>Tenggarong</t>
  </si>
  <si>
    <t>Tenggarong, 01 Januari 2002</t>
  </si>
  <si>
    <t>Balikpapan</t>
  </si>
  <si>
    <t>Balikpapan, 17 Desember 2023</t>
  </si>
  <si>
    <t>Nama Tengah</t>
  </si>
  <si>
    <t>Rudi Satria Wahono</t>
  </si>
  <si>
    <t>Alex Palew Shino</t>
  </si>
  <si>
    <t>Palew</t>
  </si>
  <si>
    <t>Yuli Ayu Suci</t>
  </si>
  <si>
    <t>Ayu</t>
  </si>
  <si>
    <t>Kurapika Gon Yoshiyo</t>
  </si>
  <si>
    <t>Gon</t>
  </si>
  <si>
    <t>Column Labels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</si>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</sst>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&quot;Rp&quot;* #,##0_-;\-&quot;Rp&quot;* #,##0_-;_-&quot;Rp&quot;* &quot;-&quot;_-;_-@_-"/>
    <numFmt numFmtId="165" formatCode="_-&quot;Rp&quot;* #,##0_-;\-&quot;Rp&quot;* #,##0_-;_-&quot;Rp&quot;* &quot;-&quot;??_-;_-@_-"/>
    <numFmt numFmtId="167" formatCode="@\ * &quot;:&quot;"/>
    <numFmt numFmtId="168" formatCode="[$-421]dddd&quot;, &quot;dd\ mmmm\ yyyy"/>
    <numFmt numFmtId="169" formatCode="General\ &quot;biji&quot;"/>
    <numFmt numFmtId="173" formatCode="[$-421]dddd\,\ dd\ mmmm\ yyyy;@"/>
    <numFmt numFmtId="174" formatCode="[$-421]dd\ mmmm\ yyyy;@"/>
    <numFmt numFmtId="175" formatCode="_-[$Rp-421]* #,##0_-;\-[$Rp-421]* #,##0_-;_-[$Rp-421]* &quot;-&quot;_-;_-@_-"/>
  </numFmts>
  <fonts count="3" x14ac:knownFonts="1">
    <font>
      <sz val="11"/>
      <color theme="1"/>
      <name val="Calibri"/>
      <charset val="1"/>
      <scheme val="minor"/>
    </font>
    <font>
      <b/>
      <sz val="11"/>
      <color theme="1"/>
      <name val="Calibri"/>
      <charset val="1"/>
      <scheme val="minor"/>
    </font>
    <font>
      <b/>
      <i/>
      <strike/>
      <u/>
      <sz val="11"/>
      <color theme="1"/>
      <name val="Calibri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NumberFormat="1"/>
    <xf numFmtId="168" fontId="0" fillId="0" borderId="0" xfId="0" applyNumberFormat="1"/>
    <xf numFmtId="169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67" fontId="0" fillId="0" borderId="0" xfId="0" applyNumberFormat="1" applyAlignment="1">
      <alignment horizontal="left"/>
    </xf>
    <xf numFmtId="14" fontId="0" fillId="0" borderId="0" xfId="0" applyNumberFormat="1"/>
    <xf numFmtId="165" fontId="0" fillId="0" borderId="0" xfId="0" applyNumberFormat="1"/>
    <xf numFmtId="0" fontId="1" fillId="0" borderId="0" xfId="0" applyFont="1"/>
    <xf numFmtId="0" fontId="0" fillId="0" borderId="0" xfId="0" applyFont="1" applyAlignment="1">
      <alignment wrapText="1"/>
    </xf>
    <xf numFmtId="168" fontId="0" fillId="0" borderId="0" xfId="0" applyNumberFormat="1" applyAlignment="1">
      <alignment horizontal="left"/>
    </xf>
    <xf numFmtId="0" fontId="2" fillId="0" borderId="0" xfId="0" applyFont="1"/>
    <xf numFmtId="164" fontId="0" fillId="0" borderId="0" xfId="0" applyNumberFormat="1"/>
    <xf numFmtId="164" fontId="0" fillId="0" borderId="0" xfId="0" applyNumberFormat="1" applyAlignment="1">
      <alignment wrapText="1"/>
    </xf>
    <xf numFmtId="168" fontId="0" fillId="0" borderId="0" xfId="0" applyNumberFormat="1" applyAlignment="1">
      <alignment horizontal="left" wrapText="1"/>
    </xf>
    <xf numFmtId="173" fontId="0" fillId="0" borderId="0" xfId="0" applyNumberFormat="1"/>
    <xf numFmtId="174" fontId="0" fillId="0" borderId="0" xfId="0" applyNumberFormat="1"/>
    <xf numFmtId="174" fontId="0" fillId="0" borderId="0" xfId="0" applyNumberFormat="1" applyAlignment="1">
      <alignment wrapText="1"/>
    </xf>
    <xf numFmtId="17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2">
    <dxf>
      <numFmt numFmtId="174" formatCode="[$-421]dd\ mmmm\ yyyy;@"/>
      <alignment wrapText="1"/>
    </dxf>
    <dxf>
      <numFmt numFmtId="0" formatCode="General"/>
    </dxf>
    <dxf>
      <numFmt numFmtId="0" formatCode="General"/>
    </dxf>
    <dxf>
      <numFmt numFmtId="168" formatCode="[$-421]dddd&quot;, &quot;dd\ mmmm\ yyyy"/>
    </dxf>
    <dxf>
      <numFmt numFmtId="169" formatCode="General\ &quot;biji&quot;"/>
      <alignment horizontal="center"/>
    </dxf>
    <dxf>
      <alignment wrapText="1"/>
    </dxf>
    <dxf>
      <numFmt numFmtId="0" formatCode="General"/>
    </dxf>
    <dxf>
      <numFmt numFmtId="0" formatCode="General"/>
    </dxf>
    <dxf>
      <alignment wrapText="1"/>
    </dxf>
    <dxf>
      <numFmt numFmtId="0" formatCode="General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65" formatCode="_-&quot;Rp&quot;* #,##0_-;\-&quot;Rp&quot;* #,##0_-;_-&quot;Rp&quot;* &quot;-&quot;??_-;_-@_-"/>
    </dxf>
    <dxf>
      <numFmt numFmtId="165" formatCode="_-&quot;Rp&quot;* #,##0_-;\-&quot;Rp&quot;* #,##0_-;_-&quot;Rp&quot;* &quot;-&quot;??_-;_-@_-"/>
    </dxf>
    <dxf>
      <alignment wrapText="1"/>
    </dxf>
    <dxf>
      <alignment wrapText="1"/>
    </dxf>
    <dxf>
      <alignment wrapText="1"/>
    </dxf>
    <dxf>
      <numFmt numFmtId="168" formatCode="[$-421]dddd&quot;, &quot;dd\ mmmm\ yyyy"/>
      <alignment horizontal="left"/>
    </dxf>
    <dxf>
      <numFmt numFmtId="165" formatCode="_-&quot;Rp&quot;* #,##0_-;\-&quot;Rp&quot;* #,##0_-;_-&quot;Rp&quot;* &quot;-&quot;??_-;_-@_-"/>
    </dxf>
    <dxf>
      <numFmt numFmtId="165" formatCode="_-&quot;Rp&quot;* #,##0_-;\-&quot;Rp&quot;* #,##0_-;_-&quot;Rp&quot;* &quot;-&quot;??_-;_-@_-"/>
    </dxf>
    <dxf>
      <numFmt numFmtId="165" formatCode="_-&quot;Rp&quot;* #,##0_-;\-&quot;Rp&quot;* #,##0_-;_-&quot;Rp&quot;* &quot;-&quot;??_-;_-@_-"/>
    </dxf>
    <dxf>
      <numFmt numFmtId="165" formatCode="_-&quot;Rp&quot;* #,##0_-;\-&quot;Rp&quot;* #,##0_-;_-&quot;Rp&quot;* &quot;-&quot;??_-;_-@_-"/>
    </dxf>
    <dxf>
      <numFmt numFmtId="168" formatCode="[$-421]dddd&quot;, &quot;dd\ mmmm\ yyyy"/>
      <alignment horizontal="left" wrapText="1"/>
    </dxf>
    <dxf>
      <numFmt numFmtId="164" formatCode="_-&quot;Rp&quot;* #,##0_-;\-&quot;Rp&quot;* #,##0_-;_-&quot;Rp&quot;* &quot;-&quot;_-;_-@_-"/>
      <alignment wrapText="1"/>
    </dxf>
    <dxf>
      <alignment wrapText="1"/>
    </dxf>
    <dxf>
      <font>
        <color rgb="FF9C0006"/>
      </font>
      <fill>
        <patternFill patternType="solid">
          <bgColor rgb="FFFFC7CE"/>
        </patternFill>
      </fill>
    </dxf>
    <dxf>
      <numFmt numFmtId="168" formatCode="[$-421]dddd&quot;, &quot;dd\ mmmm\ yyyy"/>
      <alignment horizontal="left"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en" refreshedDate="45490.942974537" createdVersion="5" refreshedVersion="5" minRefreshableVersion="3" recordCount="9" xr:uid="{00000000-000A-0000-FFFF-FFFF00000000}">
  <cacheSource type="worksheet">
    <worksheetSource name="Table12"/>
  </cacheSource>
  <cacheFields count="3">
    <cacheField name="Bulan" numFmtId="0">
      <sharedItems count="3">
        <s v="Januari"/>
        <s v="Februari"/>
        <s v="Maret"/>
      </sharedItems>
    </cacheField>
    <cacheField name="Jenis Barang" numFmtId="0">
      <sharedItems count="3">
        <s v="Peci"/>
        <s v="Siwak"/>
        <s v="Habbatussauda"/>
      </sharedItems>
    </cacheField>
    <cacheField name="Keuntungan" numFmtId="165">
      <sharedItems containsSemiMixedTypes="0" containsString="0" containsNumber="1" containsInteger="1" minValue="0" maxValue="23000" count="8">
        <n v="3000"/>
        <n v="15000"/>
        <n v="23000"/>
        <n v="12000"/>
        <n v="10000"/>
        <n v="5000"/>
        <n v="1000"/>
        <n v="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x v="0"/>
  </r>
  <r>
    <x v="0"/>
    <x v="1"/>
    <x v="1"/>
  </r>
  <r>
    <x v="0"/>
    <x v="2"/>
    <x v="2"/>
  </r>
  <r>
    <x v="1"/>
    <x v="0"/>
    <x v="3"/>
  </r>
  <r>
    <x v="1"/>
    <x v="1"/>
    <x v="4"/>
  </r>
  <r>
    <x v="1"/>
    <x v="2"/>
    <x v="5"/>
  </r>
  <r>
    <x v="2"/>
    <x v="0"/>
    <x v="6"/>
  </r>
  <r>
    <x v="2"/>
    <x v="1"/>
    <x v="7"/>
  </r>
  <r>
    <x v="2"/>
    <x v="2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85CFE5-B797-4D8D-8343-D41B3448ED6F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5" indent="0" outline="1" outlineData="1" multipleFieldFilters="0">
  <location ref="A3:E8" firstHeaderRow="1" firstDataRow="2" firstDataCol="1"/>
  <pivotFields count="3">
    <pivotField axis="axisCol" showAll="0">
      <items count="4">
        <item x="1"/>
        <item x="0"/>
        <item x="2"/>
        <item t="default"/>
      </items>
    </pivotField>
    <pivotField axis="axisRow" showAll="0">
      <items count="4">
        <item x="2"/>
        <item x="0"/>
        <item x="1"/>
        <item t="default"/>
      </items>
    </pivotField>
    <pivotField dataField="1" numFmtId="165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Keuntungan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1" cacheId="3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>
  <location ref="A3:E8" firstHeaderRow="1" firstDataRow="2" firstDataCol="1"/>
  <pivotFields count="3">
    <pivotField axis="axisCol" compact="0" showAll="0">
      <items count="4">
        <item x="0"/>
        <item x="1"/>
        <item x="2"/>
        <item t="default"/>
      </items>
    </pivotField>
    <pivotField axis="axisRow" compact="0" showAll="0">
      <items count="4">
        <item x="2"/>
        <item x="0"/>
        <item x="1"/>
        <item t="default"/>
      </items>
    </pivotField>
    <pivotField dataField="1" compact="0" numFmtId="165" showAll="0">
      <items count="9">
        <item x="7"/>
        <item x="6"/>
        <item x="0"/>
        <item x="5"/>
        <item x="4"/>
        <item x="3"/>
        <item x="1"/>
        <item x="2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Keuntungan" fld="2" baseField="0" baseItem="0"/>
  </dataFields>
  <formats count="1">
    <format dxfId="16">
      <pivotArea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C11" totalsRowShown="0">
  <autoFilter ref="A1:C11" xr:uid="{00000000-0009-0000-0100-000002000000}"/>
  <tableColumns count="3">
    <tableColumn id="1" xr3:uid="{00000000-0010-0000-0000-000001000000}" name="Nama" dataDxfId="31"/>
    <tableColumn id="2" xr3:uid="{00000000-0010-0000-0000-000002000000}" name="Tanggal Lahir" dataDxfId="30"/>
    <tableColumn id="3" xr3:uid="{00000000-0010-0000-0000-000003000000}" name="Umur">
      <calculatedColumnFormula>DATEDIF(B2,TODAY(),"y")&amp;" tahun"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9000000}" name="Table17" displayName="Table17" ref="A1:C11" totalsRowShown="0">
  <autoFilter ref="A1:C11" xr:uid="{00000000-0009-0000-0100-000011000000}"/>
  <tableColumns count="3">
    <tableColumn id="1" xr3:uid="{00000000-0010-0000-0900-000001000000}" name="Nama Depan" dataDxfId="11"/>
    <tableColumn id="2" xr3:uid="{00000000-0010-0000-0900-000002000000}" name="Nama Belakang" dataDxfId="10"/>
    <tableColumn id="3" xr3:uid="{00000000-0010-0000-0900-000003000000}" name="Nama Lengkap" dataDxfId="9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A000000}" name="Table18" displayName="Table18" ref="A1:C11" totalsRowShown="0">
  <autoFilter ref="A1:C11" xr:uid="{00000000-0009-0000-0100-000012000000}"/>
  <tableColumns count="3">
    <tableColumn id="1" xr3:uid="{00000000-0010-0000-0A00-000001000000}" name="Judul Film" dataDxfId="8"/>
    <tableColumn id="2" xr3:uid="{00000000-0010-0000-0A00-000002000000}" name="Judulnya Aja" dataDxfId="7"/>
    <tableColumn id="3" xr3:uid="{00000000-0010-0000-0A00-000003000000}" name="Tahun" dataDxfId="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B000000}" name="Table19" displayName="Table19" ref="A1:B7" totalsRowShown="0">
  <autoFilter ref="A1:B7" xr:uid="{00000000-0009-0000-0100-000013000000}"/>
  <tableColumns count="2">
    <tableColumn id="1" xr3:uid="{00000000-0010-0000-0B00-000001000000}" name="Barang" dataDxfId="5"/>
    <tableColumn id="2" xr3:uid="{00000000-0010-0000-0B00-000002000000}" name="Banyaknya" dataDxfId="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C000000}" name="Table20" displayName="Table20" ref="A1:C6" totalsRowShown="0">
  <autoFilter ref="A1:C6" xr:uid="{00000000-0009-0000-0100-000014000000}"/>
  <tableColumns count="3">
    <tableColumn id="1" xr3:uid="{00000000-0010-0000-0C00-000001000000}" name="Nama"/>
    <tableColumn id="2" xr3:uid="{00000000-0010-0000-0C00-000002000000}" name="Nilai"/>
    <tableColumn id="3" xr3:uid="{00000000-0010-0000-0C00-000003000000}" name="Ranking">
      <calculatedColumnFormula>RANK(B2,$B$2:$B$6,0)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0D000000}" name="Table21" displayName="Table21" ref="A1:C4" totalsRowShown="0">
  <autoFilter ref="A1:C4" xr:uid="{00000000-0009-0000-0100-000015000000}"/>
  <tableColumns count="3">
    <tableColumn id="1" xr3:uid="{00000000-0010-0000-0D00-000001000000}" name="Tempat"/>
    <tableColumn id="2" xr3:uid="{00000000-0010-0000-0D00-000002000000}" name="Tanggal Lahir" dataDxfId="3"/>
    <tableColumn id="3" xr3:uid="{00000000-0010-0000-0D00-000003000000}" name="Tempat Tanggal Lahir" dataDxfId="2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0E000000}" name="Table24" displayName="Table24" ref="A1:B5" totalsRowShown="0">
  <autoFilter ref="A1:B5" xr:uid="{00000000-0009-0000-0100-000018000000}"/>
  <tableColumns count="2">
    <tableColumn id="1" xr3:uid="{00000000-0010-0000-0E00-000001000000}" name="Nama Lengkap"/>
    <tableColumn id="2" xr3:uid="{00000000-0010-0000-0E00-000002000000}" name="Nama Tengah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D11" totalsRowShown="0">
  <autoFilter ref="A1:D11" xr:uid="{00000000-0009-0000-0100-000001000000}"/>
  <tableColumns count="4">
    <tableColumn id="1" xr3:uid="{00000000-0010-0000-0100-000001000000}" name="Nama" dataDxfId="28"/>
    <tableColumn id="2" xr3:uid="{00000000-0010-0000-0100-000002000000}" name="Nominal" dataDxfId="27"/>
    <tableColumn id="3" xr3:uid="{00000000-0010-0000-0100-000003000000}" name="Tanggal Jatuh Tempo" dataDxfId="26"/>
    <tableColumn id="4" xr3:uid="{00000000-0010-0000-0100-000004000000}" name="Jatuh Tempo">
      <calculatedColumnFormula>_xlfn.DAYS(C2,TODAY())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A1:E5" totalsRowShown="0">
  <autoFilter ref="A1:E5" xr:uid="{00000000-0009-0000-0100-000005000000}"/>
  <tableColumns count="5">
    <tableColumn id="1" xr3:uid="{00000000-0010-0000-0200-000001000000}" name="Nama Barang"/>
    <tableColumn id="2" xr3:uid="{00000000-0010-0000-0200-000002000000}" name="Januari" dataDxfId="25"/>
    <tableColumn id="3" xr3:uid="{00000000-0010-0000-0200-000003000000}" name="Februari" dataDxfId="24"/>
    <tableColumn id="4" xr3:uid="{00000000-0010-0000-0200-000004000000}" name="Maret" dataDxfId="23"/>
    <tableColumn id="5" xr3:uid="{00000000-0010-0000-0200-000005000000}" name="Total" dataDxfId="2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3000000}" name="Table10" displayName="Table10" ref="E1:H4" totalsRowShown="0">
  <autoFilter ref="E1:H4" xr:uid="{00000000-0009-0000-0100-00000A000000}"/>
  <tableColumns count="4">
    <tableColumn id="1" xr3:uid="{00000000-0010-0000-0300-000001000000}" name="Tanggal" dataDxfId="21"/>
    <tableColumn id="2" xr3:uid="{00000000-0010-0000-0300-000002000000}" name="Nama Panggilan"/>
    <tableColumn id="3" xr3:uid="{00000000-0010-0000-0300-000003000000}" name="Nama Lengkap">
      <calculatedColumnFormula>VLOOKUP(F2,$A$1:$C$11,2,FALSE)</calculatedColumnFormula>
    </tableColumn>
    <tableColumn id="4" xr3:uid="{00000000-0010-0000-0300-000004000000}" name="Pelanggara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4000000}" name="Table11" displayName="Table11" ref="A1:C11" totalsRowShown="0">
  <autoFilter ref="A1:C11" xr:uid="{00000000-0009-0000-0100-00000B000000}"/>
  <tableColumns count="3">
    <tableColumn id="1" xr3:uid="{00000000-0010-0000-0400-000001000000}" name="Nama Panggilan" dataDxfId="20"/>
    <tableColumn id="2" xr3:uid="{00000000-0010-0000-0400-000002000000}" name="Nama Lengkap" dataDxfId="19"/>
    <tableColumn id="3" xr3:uid="{00000000-0010-0000-0400-000003000000}" name="Umur" dataDxfId="1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5000000}" name="Table12" displayName="Table12" ref="A1:C10" totalsRowShown="0">
  <autoFilter ref="A1:C10" xr:uid="{00000000-0009-0000-0100-00000C000000}"/>
  <tableColumns count="3">
    <tableColumn id="1" xr3:uid="{00000000-0010-0000-0500-000001000000}" name="Bulan"/>
    <tableColumn id="2" xr3:uid="{00000000-0010-0000-0500-000002000000}" name="Jenis Barang"/>
    <tableColumn id="3" xr3:uid="{00000000-0010-0000-0500-000003000000}" name="Keuntungan" dataDxfId="1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6000000}" name="Table14" displayName="Table14" ref="A1:E11" totalsRowShown="0">
  <autoFilter ref="A1:E11" xr:uid="{00000000-0009-0000-0100-00000E000000}"/>
  <tableColumns count="5">
    <tableColumn id="1" xr3:uid="{00000000-0010-0000-0600-000001000000}" name="Nama" dataDxfId="15"/>
    <tableColumn id="2" xr3:uid="{00000000-0010-0000-0600-000002000000}" name="Alamat" dataDxfId="14"/>
    <tableColumn id="3" xr3:uid="{00000000-0010-0000-0600-000003000000}" name="Kelas" dataDxfId="13"/>
    <tableColumn id="4" xr3:uid="{00000000-0010-0000-0600-000004000000}" name="Bulan Diterima" dataDxfId="12"/>
    <tableColumn id="5" xr3:uid="{00000000-0010-0000-0600-000005000000}" name="ID">
      <calculatedColumnFormula>_xlfn.TEXTJOIN("-",TRUE,B2:D2)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7000000}" name="Table15" displayName="Table15" ref="A1:E7" totalsRowShown="0">
  <autoFilter ref="A1:E7" xr:uid="{00000000-0009-0000-0100-00000F000000}"/>
  <tableColumns count="5">
    <tableColumn id="1" xr3:uid="{00000000-0010-0000-0700-000001000000}" name="Nomor"/>
    <tableColumn id="2" xr3:uid="{00000000-0010-0000-0700-000002000000}" name="Nama Barang"/>
    <tableColumn id="3" xr3:uid="{00000000-0010-0000-0700-000003000000}" name="Jumlah"/>
    <tableColumn id="4" xr3:uid="{00000000-0010-0000-0700-000004000000}" name="Harga Satuan"/>
    <tableColumn id="5" xr3:uid="{00000000-0010-0000-0700-000005000000}" name="Jumlah Harga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8000000}" name="Table16" displayName="Table16" ref="A1:B11" totalsRowShown="0">
  <autoFilter ref="A1:B11" xr:uid="{00000000-0009-0000-0100-000010000000}"/>
  <tableColumns count="2">
    <tableColumn id="1" xr3:uid="{00000000-0010-0000-0800-000001000000}" name="Tanggal" dataDxfId="0"/>
    <tableColumn id="2" xr3:uid="{00000000-0010-0000-0800-000002000000}" name="Hari">
      <calculatedColumnFormula>TEXT(A2,"dddd")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workbookViewId="0">
      <selection sqref="A1:C11"/>
    </sheetView>
  </sheetViews>
  <sheetFormatPr defaultColWidth="8.85546875" defaultRowHeight="15" x14ac:dyDescent="0.25"/>
  <cols>
    <col min="1" max="1" width="8.42578125" bestFit="1" customWidth="1"/>
    <col min="2" max="2" width="24.42578125" bestFit="1" customWidth="1"/>
    <col min="3" max="3" width="8.5703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s="11">
        <v>33116</v>
      </c>
      <c r="C2" t="str">
        <f t="shared" ref="C2:C11" ca="1" si="0">DATEDIF(B2,TODAY(),"y")&amp;" tahun"</f>
        <v>33 tahun</v>
      </c>
    </row>
    <row r="3" spans="1:3" x14ac:dyDescent="0.25">
      <c r="A3" t="s">
        <v>4</v>
      </c>
      <c r="B3" s="11">
        <v>36537</v>
      </c>
      <c r="C3" t="str">
        <f t="shared" ca="1" si="0"/>
        <v>24 tahun</v>
      </c>
    </row>
    <row r="4" spans="1:3" x14ac:dyDescent="0.25">
      <c r="A4" s="4" t="s">
        <v>5</v>
      </c>
      <c r="B4" s="15">
        <v>31142</v>
      </c>
      <c r="C4" t="str">
        <f t="shared" ca="1" si="0"/>
        <v>39 tahun</v>
      </c>
    </row>
    <row r="5" spans="1:3" x14ac:dyDescent="0.25">
      <c r="A5" s="4" t="s">
        <v>6</v>
      </c>
      <c r="B5" s="15">
        <v>33931</v>
      </c>
      <c r="C5" t="str">
        <f t="shared" ca="1" si="0"/>
        <v>31 tahun</v>
      </c>
    </row>
    <row r="6" spans="1:3" x14ac:dyDescent="0.25">
      <c r="A6" s="4" t="s">
        <v>7</v>
      </c>
      <c r="B6" s="15">
        <v>35963</v>
      </c>
      <c r="C6" t="str">
        <f t="shared" ca="1" si="0"/>
        <v>26 tahun</v>
      </c>
    </row>
    <row r="7" spans="1:3" x14ac:dyDescent="0.25">
      <c r="A7" s="4" t="s">
        <v>8</v>
      </c>
      <c r="B7" s="15">
        <v>31818</v>
      </c>
      <c r="C7" t="str">
        <f t="shared" ca="1" si="0"/>
        <v>37 tahun</v>
      </c>
    </row>
    <row r="8" spans="1:3" x14ac:dyDescent="0.25">
      <c r="A8" s="4" t="s">
        <v>9</v>
      </c>
      <c r="B8" s="15">
        <v>34964</v>
      </c>
      <c r="C8" t="str">
        <f t="shared" ca="1" si="0"/>
        <v>28 tahun</v>
      </c>
    </row>
    <row r="9" spans="1:3" x14ac:dyDescent="0.25">
      <c r="A9" s="4" t="s">
        <v>10</v>
      </c>
      <c r="B9" s="15">
        <v>37233</v>
      </c>
      <c r="C9" t="str">
        <f t="shared" ca="1" si="0"/>
        <v>22 tahun</v>
      </c>
    </row>
    <row r="10" spans="1:3" x14ac:dyDescent="0.25">
      <c r="A10" s="4" t="s">
        <v>11</v>
      </c>
      <c r="B10" s="15">
        <v>34058</v>
      </c>
      <c r="C10" t="str">
        <f t="shared" ca="1" si="0"/>
        <v>31 tahun</v>
      </c>
    </row>
    <row r="11" spans="1:3" x14ac:dyDescent="0.25">
      <c r="A11" s="4" t="s">
        <v>12</v>
      </c>
      <c r="B11" s="15">
        <v>32704</v>
      </c>
      <c r="C11" t="str">
        <f t="shared" ca="1" si="0"/>
        <v>35 tahun</v>
      </c>
    </row>
  </sheetData>
  <pageMargins left="0.75" right="0.75" top="1" bottom="1" header="0.5" footer="0.5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3"/>
  <sheetViews>
    <sheetView workbookViewId="0">
      <selection activeCell="B2" sqref="B2"/>
    </sheetView>
  </sheetViews>
  <sheetFormatPr defaultColWidth="8.85546875" defaultRowHeight="15" x14ac:dyDescent="0.25"/>
  <cols>
    <col min="1" max="1" width="18" bestFit="1" customWidth="1"/>
    <col min="2" max="2" width="11.42578125" bestFit="1" customWidth="1"/>
  </cols>
  <sheetData>
    <row r="1" spans="1:2" x14ac:dyDescent="0.25">
      <c r="A1" t="s">
        <v>28</v>
      </c>
      <c r="B1" t="s">
        <v>113</v>
      </c>
    </row>
    <row r="2" spans="1:2" x14ac:dyDescent="0.25">
      <c r="A2" s="17">
        <v>45363</v>
      </c>
      <c r="B2" t="str">
        <f t="shared" ref="B2:B11" si="0">TEXT(A2,"dddd")</f>
        <v>Tuesday</v>
      </c>
    </row>
    <row r="3" spans="1:2" x14ac:dyDescent="0.25">
      <c r="A3" s="17">
        <v>44196</v>
      </c>
      <c r="B3" t="str">
        <f t="shared" si="0"/>
        <v>Thursday</v>
      </c>
    </row>
    <row r="4" spans="1:2" x14ac:dyDescent="0.25">
      <c r="A4" s="18">
        <v>44941</v>
      </c>
      <c r="B4" t="str">
        <f t="shared" si="0"/>
        <v>Sunday</v>
      </c>
    </row>
    <row r="5" spans="1:2" x14ac:dyDescent="0.25">
      <c r="A5" s="18">
        <v>44387</v>
      </c>
      <c r="B5" t="str">
        <f t="shared" si="0"/>
        <v>Saturday</v>
      </c>
    </row>
    <row r="6" spans="1:2" x14ac:dyDescent="0.25">
      <c r="A6" s="18">
        <v>44827</v>
      </c>
      <c r="B6" t="str">
        <f t="shared" si="0"/>
        <v>Friday</v>
      </c>
    </row>
    <row r="7" spans="1:2" x14ac:dyDescent="0.25">
      <c r="A7" s="18">
        <v>45782</v>
      </c>
      <c r="B7" t="str">
        <f t="shared" si="0"/>
        <v>Monday</v>
      </c>
    </row>
    <row r="8" spans="1:2" x14ac:dyDescent="0.25">
      <c r="A8" s="18">
        <v>44153</v>
      </c>
      <c r="B8" t="str">
        <f t="shared" si="0"/>
        <v>Wednesday</v>
      </c>
    </row>
    <row r="9" spans="1:2" x14ac:dyDescent="0.25">
      <c r="A9" s="18">
        <v>45351</v>
      </c>
      <c r="B9" t="str">
        <f t="shared" si="0"/>
        <v>Thursday</v>
      </c>
    </row>
    <row r="10" spans="1:2" x14ac:dyDescent="0.25">
      <c r="A10" s="18">
        <v>45155</v>
      </c>
      <c r="B10" t="str">
        <f t="shared" si="0"/>
        <v>Thursday</v>
      </c>
    </row>
    <row r="11" spans="1:2" x14ac:dyDescent="0.25">
      <c r="A11" s="18">
        <v>44713</v>
      </c>
      <c r="B11" t="str">
        <f t="shared" si="0"/>
        <v>Wednesday</v>
      </c>
    </row>
    <row r="13" spans="1:2" x14ac:dyDescent="0.25">
      <c r="A13" s="7"/>
    </row>
  </sheetData>
  <pageMargins left="0.75" right="0.75" top="1" bottom="1" header="0.5" footer="0.5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1"/>
  <sheetViews>
    <sheetView workbookViewId="0">
      <selection activeCell="F19" sqref="F19"/>
    </sheetView>
  </sheetViews>
  <sheetFormatPr defaultColWidth="8.85546875" defaultRowHeight="15" x14ac:dyDescent="0.25"/>
  <cols>
    <col min="1" max="1" width="14.5703125" bestFit="1" customWidth="1"/>
    <col min="2" max="2" width="17" bestFit="1" customWidth="1"/>
    <col min="3" max="3" width="16.28515625" bestFit="1" customWidth="1"/>
    <col min="5" max="5" width="10.85546875" bestFit="1" customWidth="1"/>
  </cols>
  <sheetData>
    <row r="1" spans="1:5" x14ac:dyDescent="0.25">
      <c r="A1" t="s">
        <v>114</v>
      </c>
      <c r="B1" t="s">
        <v>115</v>
      </c>
      <c r="C1" t="s">
        <v>27</v>
      </c>
    </row>
    <row r="2" spans="1:5" x14ac:dyDescent="0.25">
      <c r="A2" t="s">
        <v>116</v>
      </c>
      <c r="B2" t="s">
        <v>6</v>
      </c>
      <c r="C2" t="s">
        <v>117</v>
      </c>
    </row>
    <row r="3" spans="1:5" x14ac:dyDescent="0.25">
      <c r="A3" t="s">
        <v>118</v>
      </c>
      <c r="B3" t="s">
        <v>119</v>
      </c>
      <c r="C3" t="s">
        <v>120</v>
      </c>
    </row>
    <row r="4" spans="1:5" x14ac:dyDescent="0.25">
      <c r="A4" s="4" t="s">
        <v>7</v>
      </c>
      <c r="B4" s="4" t="s">
        <v>121</v>
      </c>
      <c r="C4" t="s">
        <v>122</v>
      </c>
    </row>
    <row r="5" spans="1:5" x14ac:dyDescent="0.25">
      <c r="A5" s="4" t="s">
        <v>6</v>
      </c>
      <c r="B5" s="4" t="s">
        <v>123</v>
      </c>
      <c r="C5" t="s">
        <v>124</v>
      </c>
    </row>
    <row r="6" spans="1:5" x14ac:dyDescent="0.25">
      <c r="A6" s="4" t="s">
        <v>5</v>
      </c>
      <c r="B6" s="4" t="s">
        <v>125</v>
      </c>
      <c r="C6" t="s">
        <v>126</v>
      </c>
    </row>
    <row r="7" spans="1:5" x14ac:dyDescent="0.25">
      <c r="A7" s="4" t="s">
        <v>51</v>
      </c>
      <c r="B7" s="4" t="s">
        <v>127</v>
      </c>
      <c r="C7" t="s">
        <v>128</v>
      </c>
    </row>
    <row r="8" spans="1:5" x14ac:dyDescent="0.25">
      <c r="A8" s="4" t="s">
        <v>11</v>
      </c>
      <c r="B8" s="4" t="s">
        <v>54</v>
      </c>
      <c r="C8" t="s">
        <v>129</v>
      </c>
      <c r="E8" t="s">
        <v>130</v>
      </c>
    </row>
    <row r="9" spans="1:5" x14ac:dyDescent="0.25">
      <c r="A9" s="4" t="s">
        <v>8</v>
      </c>
      <c r="B9" s="4" t="s">
        <v>131</v>
      </c>
      <c r="C9" t="s">
        <v>132</v>
      </c>
    </row>
    <row r="10" spans="1:5" x14ac:dyDescent="0.25">
      <c r="A10" s="4" t="s">
        <v>10</v>
      </c>
      <c r="B10" s="4" t="s">
        <v>133</v>
      </c>
      <c r="C10" t="s">
        <v>134</v>
      </c>
    </row>
    <row r="11" spans="1:5" x14ac:dyDescent="0.25">
      <c r="A11" s="4" t="s">
        <v>9</v>
      </c>
      <c r="B11" s="4" t="s">
        <v>135</v>
      </c>
      <c r="C11" t="s">
        <v>136</v>
      </c>
    </row>
  </sheetData>
  <pageMargins left="0.75" right="0.75" top="1" bottom="1" header="0.5" footer="0.5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1"/>
  <sheetViews>
    <sheetView workbookViewId="0">
      <selection sqref="A1:C11"/>
    </sheetView>
  </sheetViews>
  <sheetFormatPr defaultColWidth="8.85546875" defaultRowHeight="15" x14ac:dyDescent="0.25"/>
  <cols>
    <col min="1" max="1" width="24.7109375" bestFit="1" customWidth="1"/>
    <col min="2" max="2" width="18.7109375" bestFit="1" customWidth="1"/>
    <col min="3" max="3" width="8.7109375" bestFit="1" customWidth="1"/>
  </cols>
  <sheetData>
    <row r="1" spans="1:3" x14ac:dyDescent="0.25">
      <c r="A1" t="s">
        <v>137</v>
      </c>
      <c r="B1" t="s">
        <v>138</v>
      </c>
      <c r="C1" t="s">
        <v>139</v>
      </c>
    </row>
    <row r="2" spans="1:3" x14ac:dyDescent="0.25">
      <c r="A2" t="s">
        <v>140</v>
      </c>
      <c r="B2" t="s">
        <v>141</v>
      </c>
      <c r="C2">
        <v>2014</v>
      </c>
    </row>
    <row r="3" spans="1:3" x14ac:dyDescent="0.25">
      <c r="A3" t="s">
        <v>142</v>
      </c>
      <c r="B3" s="1" t="s">
        <v>143</v>
      </c>
      <c r="C3" s="1">
        <v>2023</v>
      </c>
    </row>
    <row r="4" spans="1:3" x14ac:dyDescent="0.25">
      <c r="A4" s="4" t="s">
        <v>144</v>
      </c>
      <c r="B4" s="1" t="s">
        <v>145</v>
      </c>
      <c r="C4" s="1">
        <v>2016</v>
      </c>
    </row>
    <row r="5" spans="1:3" x14ac:dyDescent="0.25">
      <c r="A5" s="4" t="s">
        <v>146</v>
      </c>
      <c r="B5" s="1" t="s">
        <v>147</v>
      </c>
      <c r="C5" s="1">
        <v>2021</v>
      </c>
    </row>
    <row r="6" spans="1:3" x14ac:dyDescent="0.25">
      <c r="A6" s="4" t="s">
        <v>148</v>
      </c>
      <c r="B6" s="1" t="s">
        <v>149</v>
      </c>
      <c r="C6" s="1">
        <v>2018</v>
      </c>
    </row>
    <row r="7" spans="1:3" x14ac:dyDescent="0.25">
      <c r="A7" s="4" t="s">
        <v>150</v>
      </c>
      <c r="B7" s="1" t="s">
        <v>151</v>
      </c>
      <c r="C7" s="1">
        <v>2020</v>
      </c>
    </row>
    <row r="8" spans="1:3" x14ac:dyDescent="0.25">
      <c r="A8" s="4" t="s">
        <v>152</v>
      </c>
      <c r="B8" s="1" t="s">
        <v>153</v>
      </c>
      <c r="C8" s="1">
        <v>2015</v>
      </c>
    </row>
    <row r="9" spans="1:3" x14ac:dyDescent="0.25">
      <c r="A9" s="4" t="s">
        <v>154</v>
      </c>
      <c r="B9" s="1" t="s">
        <v>155</v>
      </c>
      <c r="C9" s="1">
        <v>2019</v>
      </c>
    </row>
    <row r="10" spans="1:3" x14ac:dyDescent="0.25">
      <c r="A10" s="4" t="s">
        <v>156</v>
      </c>
      <c r="B10" s="1" t="s">
        <v>157</v>
      </c>
      <c r="C10" s="1">
        <v>2022</v>
      </c>
    </row>
    <row r="11" spans="1:3" x14ac:dyDescent="0.25">
      <c r="A11" s="4" t="s">
        <v>158</v>
      </c>
      <c r="B11" s="1" t="s">
        <v>159</v>
      </c>
      <c r="C11" s="1">
        <v>2017</v>
      </c>
    </row>
  </sheetData>
  <pageMargins left="0.75" right="0.75" top="1" bottom="1" header="0.5" footer="0.5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1"/>
  <sheetViews>
    <sheetView workbookViewId="0">
      <selection activeCell="B2" sqref="B2:B7"/>
    </sheetView>
  </sheetViews>
  <sheetFormatPr defaultColWidth="8.85546875" defaultRowHeight="15" x14ac:dyDescent="0.25"/>
  <cols>
    <col min="1" max="1" width="9.28515625" bestFit="1" customWidth="1"/>
    <col min="2" max="2" width="12.7109375" bestFit="1" customWidth="1"/>
  </cols>
  <sheetData>
    <row r="1" spans="1:2" x14ac:dyDescent="0.25">
      <c r="A1" t="s">
        <v>160</v>
      </c>
      <c r="B1" t="s">
        <v>161</v>
      </c>
    </row>
    <row r="2" spans="1:2" x14ac:dyDescent="0.25">
      <c r="A2" t="s">
        <v>162</v>
      </c>
      <c r="B2" s="3">
        <v>10</v>
      </c>
    </row>
    <row r="3" spans="1:2" x14ac:dyDescent="0.25">
      <c r="A3" t="s">
        <v>163</v>
      </c>
      <c r="B3" s="3">
        <v>2</v>
      </c>
    </row>
    <row r="4" spans="1:2" x14ac:dyDescent="0.25">
      <c r="A4" t="s">
        <v>164</v>
      </c>
      <c r="B4" s="3">
        <v>4</v>
      </c>
    </row>
    <row r="5" spans="1:2" x14ac:dyDescent="0.25">
      <c r="A5" s="4" t="s">
        <v>165</v>
      </c>
      <c r="B5" s="3">
        <v>12</v>
      </c>
    </row>
    <row r="6" spans="1:2" x14ac:dyDescent="0.25">
      <c r="A6" s="4" t="s">
        <v>166</v>
      </c>
      <c r="B6" s="3">
        <v>6</v>
      </c>
    </row>
    <row r="7" spans="1:2" x14ac:dyDescent="0.25">
      <c r="A7" s="5" t="s">
        <v>21</v>
      </c>
      <c r="B7" s="3">
        <f>SUM(B2:B6)</f>
        <v>34</v>
      </c>
    </row>
    <row r="8" spans="1:2" x14ac:dyDescent="0.25">
      <c r="A8" s="4"/>
    </row>
    <row r="9" spans="1:2" x14ac:dyDescent="0.25">
      <c r="A9" s="4"/>
      <c r="B9" s="6"/>
    </row>
    <row r="10" spans="1:2" x14ac:dyDescent="0.25">
      <c r="A10" s="4"/>
      <c r="B10" s="6"/>
    </row>
    <row r="11" spans="1:2" x14ac:dyDescent="0.25">
      <c r="A11" s="4"/>
      <c r="B11" s="6"/>
    </row>
  </sheetData>
  <pageMargins left="0.75" right="0.75" top="1" bottom="1" header="0.5" footer="0.5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6"/>
  <sheetViews>
    <sheetView workbookViewId="0">
      <selection activeCell="C2" sqref="C2"/>
    </sheetView>
  </sheetViews>
  <sheetFormatPr defaultColWidth="8.85546875" defaultRowHeight="15" x14ac:dyDescent="0.25"/>
  <cols>
    <col min="1" max="1" width="8.42578125" bestFit="1" customWidth="1"/>
    <col min="2" max="2" width="7.42578125" bestFit="1" customWidth="1"/>
    <col min="3" max="3" width="10.28515625" bestFit="1" customWidth="1"/>
  </cols>
  <sheetData>
    <row r="1" spans="1:3" x14ac:dyDescent="0.25">
      <c r="A1" t="s">
        <v>0</v>
      </c>
      <c r="B1" t="s">
        <v>167</v>
      </c>
      <c r="C1" t="s">
        <v>168</v>
      </c>
    </row>
    <row r="2" spans="1:3" x14ac:dyDescent="0.25">
      <c r="A2" t="s">
        <v>3</v>
      </c>
      <c r="B2">
        <v>89</v>
      </c>
      <c r="C2">
        <f>RANK(B2,$B$2:$B$6,0)</f>
        <v>4</v>
      </c>
    </row>
    <row r="3" spans="1:3" x14ac:dyDescent="0.25">
      <c r="A3" t="s">
        <v>169</v>
      </c>
      <c r="B3">
        <v>90</v>
      </c>
      <c r="C3">
        <f>RANK(B3,$B$2:$B$6,0)</f>
        <v>3</v>
      </c>
    </row>
    <row r="4" spans="1:3" x14ac:dyDescent="0.25">
      <c r="A4" t="s">
        <v>170</v>
      </c>
      <c r="B4">
        <v>80</v>
      </c>
      <c r="C4">
        <f>RANK(B4,$B$2:$B$6,0)</f>
        <v>5</v>
      </c>
    </row>
    <row r="5" spans="1:3" x14ac:dyDescent="0.25">
      <c r="A5" t="s">
        <v>171</v>
      </c>
      <c r="B5">
        <v>99</v>
      </c>
      <c r="C5">
        <f>RANK(B5,$B$2:$B$6,0)</f>
        <v>1</v>
      </c>
    </row>
    <row r="6" spans="1:3" x14ac:dyDescent="0.25">
      <c r="A6" t="s">
        <v>172</v>
      </c>
      <c r="B6">
        <v>97</v>
      </c>
      <c r="C6">
        <f>RANK(B6,$B$2:$B$6,0)</f>
        <v>2</v>
      </c>
    </row>
  </sheetData>
  <pageMargins left="0.75" right="0.75" top="1" bottom="1" header="0.5" footer="0.5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8"/>
  <sheetViews>
    <sheetView workbookViewId="0">
      <selection sqref="A1:C4"/>
    </sheetView>
  </sheetViews>
  <sheetFormatPr defaultColWidth="8.85546875" defaultRowHeight="15" x14ac:dyDescent="0.25"/>
  <cols>
    <col min="1" max="1" width="11.28515625" bestFit="1" customWidth="1"/>
    <col min="2" max="2" width="25" bestFit="1" customWidth="1"/>
    <col min="3" max="3" width="28.5703125" bestFit="1" customWidth="1"/>
  </cols>
  <sheetData>
    <row r="1" spans="1:3" x14ac:dyDescent="0.25">
      <c r="A1" t="s">
        <v>173</v>
      </c>
      <c r="B1" t="s">
        <v>1</v>
      </c>
      <c r="C1" t="s">
        <v>174</v>
      </c>
    </row>
    <row r="2" spans="1:3" x14ac:dyDescent="0.25">
      <c r="A2" t="s">
        <v>175</v>
      </c>
      <c r="B2" s="2">
        <v>44816</v>
      </c>
      <c r="C2" t="s">
        <v>176</v>
      </c>
    </row>
    <row r="3" spans="1:3" x14ac:dyDescent="0.25">
      <c r="A3" t="s">
        <v>177</v>
      </c>
      <c r="B3" s="2">
        <v>37257</v>
      </c>
      <c r="C3" s="1" t="s">
        <v>178</v>
      </c>
    </row>
    <row r="4" spans="1:3" x14ac:dyDescent="0.25">
      <c r="A4" t="s">
        <v>179</v>
      </c>
      <c r="B4" s="2">
        <v>45277</v>
      </c>
      <c r="C4" s="1" t="s">
        <v>180</v>
      </c>
    </row>
    <row r="8" spans="1:3" x14ac:dyDescent="0.25">
      <c r="B8" s="16"/>
    </row>
  </sheetData>
  <pageMargins left="0.75" right="0.75" top="1" bottom="1" header="0.5" footer="0.5"/>
  <pageSetup paperSize="9" orientation="portrait" horizontalDpi="0" verticalDpi="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5"/>
  <sheetViews>
    <sheetView workbookViewId="0">
      <selection sqref="A1:B5"/>
    </sheetView>
  </sheetViews>
  <sheetFormatPr defaultColWidth="8.85546875" defaultRowHeight="15" x14ac:dyDescent="0.25"/>
  <cols>
    <col min="1" max="1" width="20.28515625" bestFit="1" customWidth="1"/>
    <col min="2" max="2" width="15.42578125" bestFit="1" customWidth="1"/>
  </cols>
  <sheetData>
    <row r="1" spans="1:2" x14ac:dyDescent="0.25">
      <c r="A1" t="s">
        <v>27</v>
      </c>
      <c r="B1" t="s">
        <v>181</v>
      </c>
    </row>
    <row r="2" spans="1:2" x14ac:dyDescent="0.25">
      <c r="A2" t="s">
        <v>182</v>
      </c>
      <c r="B2" t="s">
        <v>119</v>
      </c>
    </row>
    <row r="3" spans="1:2" x14ac:dyDescent="0.25">
      <c r="A3" t="s">
        <v>183</v>
      </c>
      <c r="B3" s="1" t="s">
        <v>184</v>
      </c>
    </row>
    <row r="4" spans="1:2" x14ac:dyDescent="0.25">
      <c r="A4" t="s">
        <v>185</v>
      </c>
      <c r="B4" s="1" t="s">
        <v>186</v>
      </c>
    </row>
    <row r="5" spans="1:2" x14ac:dyDescent="0.25">
      <c r="A5" t="s">
        <v>187</v>
      </c>
      <c r="B5" s="1" t="s">
        <v>188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workbookViewId="0">
      <selection activeCell="D9" sqref="D9"/>
    </sheetView>
  </sheetViews>
  <sheetFormatPr defaultColWidth="8.85546875" defaultRowHeight="15" x14ac:dyDescent="0.25"/>
  <cols>
    <col min="1" max="1" width="8.42578125" bestFit="1" customWidth="1"/>
    <col min="2" max="2" width="26.7109375" customWidth="1"/>
    <col min="3" max="3" width="25.85546875" bestFit="1" customWidth="1"/>
    <col min="4" max="4" width="14.5703125" bestFit="1" customWidth="1"/>
  </cols>
  <sheetData>
    <row r="1" spans="1:4" x14ac:dyDescent="0.25">
      <c r="A1" t="s">
        <v>0</v>
      </c>
      <c r="B1" t="s">
        <v>13</v>
      </c>
      <c r="C1" t="s">
        <v>14</v>
      </c>
      <c r="D1" t="s">
        <v>15</v>
      </c>
    </row>
    <row r="2" spans="1:4" x14ac:dyDescent="0.25">
      <c r="A2" t="s">
        <v>3</v>
      </c>
      <c r="B2" s="19">
        <v>300000</v>
      </c>
      <c r="C2" s="11">
        <v>45535</v>
      </c>
      <c r="D2">
        <f t="shared" ref="D2:D11" ca="1" si="0">_xlfn.DAYS(C2,TODAY())</f>
        <v>43</v>
      </c>
    </row>
    <row r="3" spans="1:4" x14ac:dyDescent="0.25">
      <c r="A3" t="s">
        <v>16</v>
      </c>
      <c r="B3" s="13">
        <v>5000</v>
      </c>
      <c r="C3" s="11">
        <v>43994</v>
      </c>
      <c r="D3">
        <f t="shared" ca="1" si="0"/>
        <v>-1498</v>
      </c>
    </row>
    <row r="4" spans="1:4" x14ac:dyDescent="0.25">
      <c r="A4" s="4" t="s">
        <v>6</v>
      </c>
      <c r="B4" s="14">
        <v>150000</v>
      </c>
      <c r="C4" s="15">
        <v>45061</v>
      </c>
      <c r="D4">
        <f t="shared" ca="1" si="0"/>
        <v>-431</v>
      </c>
    </row>
    <row r="5" spans="1:4" x14ac:dyDescent="0.25">
      <c r="A5" s="4" t="s">
        <v>5</v>
      </c>
      <c r="B5" s="14">
        <v>75000</v>
      </c>
      <c r="C5" s="15">
        <v>45627</v>
      </c>
      <c r="D5">
        <f t="shared" ca="1" si="0"/>
        <v>135</v>
      </c>
    </row>
    <row r="6" spans="1:4" x14ac:dyDescent="0.25">
      <c r="A6" s="4" t="s">
        <v>8</v>
      </c>
      <c r="B6" s="14">
        <v>250000</v>
      </c>
      <c r="C6" s="15">
        <v>44854</v>
      </c>
      <c r="D6">
        <f t="shared" ca="1" si="0"/>
        <v>-638</v>
      </c>
    </row>
    <row r="7" spans="1:4" x14ac:dyDescent="0.25">
      <c r="A7" s="4" t="s">
        <v>7</v>
      </c>
      <c r="B7" s="14">
        <v>50000</v>
      </c>
      <c r="C7" s="15">
        <v>44407</v>
      </c>
      <c r="D7">
        <f t="shared" ca="1" si="0"/>
        <v>-1085</v>
      </c>
    </row>
    <row r="8" spans="1:4" x14ac:dyDescent="0.25">
      <c r="A8" s="4" t="s">
        <v>9</v>
      </c>
      <c r="B8" s="14">
        <v>100000</v>
      </c>
      <c r="C8" s="15">
        <v>44996</v>
      </c>
      <c r="D8">
        <f t="shared" ca="1" si="0"/>
        <v>-496</v>
      </c>
    </row>
    <row r="9" spans="1:4" x14ac:dyDescent="0.25">
      <c r="A9" s="4" t="s">
        <v>10</v>
      </c>
      <c r="B9" s="14">
        <v>200000</v>
      </c>
      <c r="C9" s="15">
        <v>45557</v>
      </c>
      <c r="D9">
        <f t="shared" ca="1" si="0"/>
        <v>65</v>
      </c>
    </row>
    <row r="10" spans="1:4" x14ac:dyDescent="0.25">
      <c r="A10" s="4" t="s">
        <v>11</v>
      </c>
      <c r="B10" s="14">
        <v>120000</v>
      </c>
      <c r="C10" s="15">
        <v>45235</v>
      </c>
      <c r="D10">
        <f t="shared" ca="1" si="0"/>
        <v>-257</v>
      </c>
    </row>
    <row r="11" spans="1:4" x14ac:dyDescent="0.25">
      <c r="A11" s="4" t="s">
        <v>12</v>
      </c>
      <c r="B11" s="14">
        <v>90000</v>
      </c>
      <c r="C11" s="15">
        <v>44580</v>
      </c>
      <c r="D11">
        <f t="shared" ca="1" si="0"/>
        <v>-912</v>
      </c>
    </row>
  </sheetData>
  <conditionalFormatting sqref="D2:D11">
    <cfRule type="cellIs" dxfId="29" priority="1" operator="lessThan">
      <formula>0</formula>
    </cfRule>
  </conditionalFormatting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"/>
  <sheetViews>
    <sheetView workbookViewId="0">
      <selection activeCell="B1" sqref="A1:E5"/>
    </sheetView>
  </sheetViews>
  <sheetFormatPr defaultColWidth="8.85546875" defaultRowHeight="15" x14ac:dyDescent="0.25"/>
  <cols>
    <col min="1" max="1" width="14.85546875" bestFit="1" customWidth="1"/>
    <col min="2" max="3" width="11.28515625" bestFit="1" customWidth="1"/>
    <col min="4" max="4" width="10.28515625" bestFit="1" customWidth="1"/>
    <col min="5" max="5" width="11.28515625" bestFit="1" customWidth="1"/>
  </cols>
  <sheetData>
    <row r="1" spans="1:5" x14ac:dyDescent="0.25">
      <c r="A1" t="s">
        <v>17</v>
      </c>
      <c r="B1" t="s">
        <v>18</v>
      </c>
      <c r="C1" t="s">
        <v>19</v>
      </c>
      <c r="D1" t="s">
        <v>20</v>
      </c>
      <c r="E1" t="s">
        <v>21</v>
      </c>
    </row>
    <row r="2" spans="1:5" x14ac:dyDescent="0.25">
      <c r="A2" t="s">
        <v>22</v>
      </c>
      <c r="B2" s="8">
        <v>200000</v>
      </c>
      <c r="C2" s="8">
        <v>100000</v>
      </c>
      <c r="D2" s="8">
        <v>50000</v>
      </c>
      <c r="E2" s="8">
        <f>SUM(B2:D2)</f>
        <v>350000</v>
      </c>
    </row>
    <row r="3" spans="1:5" x14ac:dyDescent="0.25">
      <c r="A3" t="s">
        <v>23</v>
      </c>
      <c r="B3" s="8">
        <v>12000</v>
      </c>
      <c r="C3" s="8">
        <v>35000</v>
      </c>
      <c r="D3" s="8">
        <v>20000</v>
      </c>
      <c r="E3" s="8">
        <f>SUM(B3:D3)</f>
        <v>67000</v>
      </c>
    </row>
    <row r="4" spans="1:5" x14ac:dyDescent="0.25">
      <c r="A4" t="s">
        <v>24</v>
      </c>
      <c r="B4" s="8">
        <v>10000</v>
      </c>
      <c r="C4" s="8">
        <v>23000</v>
      </c>
      <c r="D4" s="8">
        <v>500</v>
      </c>
      <c r="E4" s="8">
        <f>SUM(B4:D4)</f>
        <v>33500</v>
      </c>
    </row>
    <row r="5" spans="1:5" x14ac:dyDescent="0.25">
      <c r="A5" s="9" t="s">
        <v>25</v>
      </c>
      <c r="B5" s="8">
        <f>SUM(B2:B4)</f>
        <v>222000</v>
      </c>
      <c r="C5" s="8">
        <f>SUM(C2:C4)</f>
        <v>158000</v>
      </c>
      <c r="D5" s="8">
        <f>SUM(D2:D4)</f>
        <v>70500</v>
      </c>
      <c r="E5" s="8"/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"/>
  <sheetViews>
    <sheetView workbookViewId="0">
      <selection activeCell="E1" sqref="E1:H4"/>
    </sheetView>
  </sheetViews>
  <sheetFormatPr defaultColWidth="8.85546875" defaultRowHeight="15" x14ac:dyDescent="0.25"/>
  <cols>
    <col min="1" max="1" width="17.5703125" bestFit="1" customWidth="1"/>
    <col min="2" max="2" width="16.28515625" bestFit="1" customWidth="1"/>
    <col min="3" max="3" width="8.5703125" bestFit="1" customWidth="1"/>
    <col min="5" max="5" width="24.7109375" bestFit="1" customWidth="1"/>
    <col min="6" max="6" width="17.5703125" bestFit="1" customWidth="1"/>
    <col min="7" max="7" width="16.28515625" bestFit="1" customWidth="1"/>
    <col min="8" max="8" width="20.28515625" bestFit="1" customWidth="1"/>
  </cols>
  <sheetData>
    <row r="1" spans="1:8" x14ac:dyDescent="0.25">
      <c r="A1" t="s">
        <v>26</v>
      </c>
      <c r="B1" t="s">
        <v>27</v>
      </c>
      <c r="C1" t="s">
        <v>2</v>
      </c>
      <c r="E1" t="s">
        <v>28</v>
      </c>
      <c r="F1" t="s">
        <v>26</v>
      </c>
      <c r="G1" t="s">
        <v>27</v>
      </c>
      <c r="H1" t="s">
        <v>29</v>
      </c>
    </row>
    <row r="2" spans="1:8" x14ac:dyDescent="0.25">
      <c r="A2" t="s">
        <v>30</v>
      </c>
      <c r="B2" t="s">
        <v>31</v>
      </c>
      <c r="C2" t="s">
        <v>32</v>
      </c>
      <c r="E2" s="11">
        <v>44816</v>
      </c>
      <c r="F2" t="s">
        <v>3</v>
      </c>
      <c r="G2" t="str">
        <f>VLOOKUP(F2,$A$1:$C$11,2,FALSE)</f>
        <v>Rudi Santoso</v>
      </c>
      <c r="H2" t="s">
        <v>33</v>
      </c>
    </row>
    <row r="3" spans="1:8" x14ac:dyDescent="0.25">
      <c r="A3" t="s">
        <v>34</v>
      </c>
      <c r="B3" t="s">
        <v>35</v>
      </c>
      <c r="C3" t="s">
        <v>36</v>
      </c>
      <c r="E3" s="11">
        <v>44817</v>
      </c>
      <c r="F3" t="s">
        <v>37</v>
      </c>
      <c r="G3" t="str">
        <f>VLOOKUP(F3,$A$1:$C$11,2,FALSE)</f>
        <v>Dodi Mulyadi</v>
      </c>
      <c r="H3" t="s">
        <v>38</v>
      </c>
    </row>
    <row r="4" spans="1:8" x14ac:dyDescent="0.25">
      <c r="A4" s="4" t="s">
        <v>3</v>
      </c>
      <c r="B4" s="4" t="s">
        <v>39</v>
      </c>
      <c r="C4" s="4" t="s">
        <v>40</v>
      </c>
      <c r="E4" s="11">
        <v>45214</v>
      </c>
      <c r="F4" t="s">
        <v>41</v>
      </c>
      <c r="G4" t="str">
        <f>VLOOKUP(F4,$A$1:$C$11,2,FALSE)</f>
        <v>Beni Pratama</v>
      </c>
      <c r="H4" t="s">
        <v>42</v>
      </c>
    </row>
    <row r="5" spans="1:8" x14ac:dyDescent="0.25">
      <c r="A5" s="4" t="s">
        <v>43</v>
      </c>
      <c r="B5" s="4" t="s">
        <v>44</v>
      </c>
      <c r="C5" s="4" t="s">
        <v>45</v>
      </c>
    </row>
    <row r="6" spans="1:8" x14ac:dyDescent="0.25">
      <c r="A6" s="4" t="s">
        <v>41</v>
      </c>
      <c r="B6" s="4" t="s">
        <v>46</v>
      </c>
      <c r="C6" s="4" t="s">
        <v>47</v>
      </c>
    </row>
    <row r="7" spans="1:8" x14ac:dyDescent="0.25">
      <c r="A7" s="4" t="s">
        <v>48</v>
      </c>
      <c r="B7" s="4" t="s">
        <v>49</v>
      </c>
      <c r="C7" s="4" t="s">
        <v>50</v>
      </c>
    </row>
    <row r="8" spans="1:8" x14ac:dyDescent="0.25">
      <c r="A8" s="10" t="s">
        <v>51</v>
      </c>
      <c r="B8" s="4" t="s">
        <v>52</v>
      </c>
      <c r="C8" s="4" t="s">
        <v>53</v>
      </c>
      <c r="E8" s="12"/>
    </row>
    <row r="9" spans="1:8" x14ac:dyDescent="0.25">
      <c r="A9" s="4" t="s">
        <v>54</v>
      </c>
      <c r="B9" s="4" t="s">
        <v>55</v>
      </c>
      <c r="C9" s="4" t="s">
        <v>56</v>
      </c>
    </row>
    <row r="10" spans="1:8" x14ac:dyDescent="0.25">
      <c r="A10" s="4" t="s">
        <v>37</v>
      </c>
      <c r="B10" s="4" t="s">
        <v>57</v>
      </c>
      <c r="C10" s="4" t="s">
        <v>58</v>
      </c>
    </row>
    <row r="11" spans="1:8" x14ac:dyDescent="0.25">
      <c r="A11" s="4" t="s">
        <v>59</v>
      </c>
      <c r="B11" s="4" t="s">
        <v>60</v>
      </c>
      <c r="C11" s="4" t="s">
        <v>61</v>
      </c>
    </row>
  </sheetData>
  <pageMargins left="0.75" right="0.75" top="1" bottom="1" header="0.5" footer="0.5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83F5D-1822-4800-851A-AC3A66685935}">
  <dimension ref="A3:E8"/>
  <sheetViews>
    <sheetView tabSelected="1" workbookViewId="0">
      <selection activeCell="A3" sqref="A3"/>
    </sheetView>
  </sheetViews>
  <sheetFormatPr defaultRowHeight="15" x14ac:dyDescent="0.25"/>
  <cols>
    <col min="1" max="1" width="18.5703125" bestFit="1" customWidth="1"/>
    <col min="2" max="2" width="16.28515625" bestFit="1" customWidth="1"/>
    <col min="3" max="3" width="7.28515625" bestFit="1" customWidth="1"/>
    <col min="4" max="4" width="6.42578125" bestFit="1" customWidth="1"/>
    <col min="5" max="5" width="11.28515625" bestFit="1" customWidth="1"/>
  </cols>
  <sheetData>
    <row r="3" spans="1:5" x14ac:dyDescent="0.25">
      <c r="A3" s="20" t="s">
        <v>68</v>
      </c>
      <c r="B3" s="20" t="s">
        <v>189</v>
      </c>
    </row>
    <row r="4" spans="1:5" x14ac:dyDescent="0.25">
      <c r="A4" s="20" t="s">
        <v>190</v>
      </c>
      <c r="B4" t="s">
        <v>19</v>
      </c>
      <c r="C4" t="s">
        <v>18</v>
      </c>
      <c r="D4" t="s">
        <v>20</v>
      </c>
      <c r="E4" t="s">
        <v>69</v>
      </c>
    </row>
    <row r="5" spans="1:5" x14ac:dyDescent="0.25">
      <c r="A5" s="21" t="s">
        <v>67</v>
      </c>
      <c r="B5" s="1">
        <v>5000</v>
      </c>
      <c r="C5" s="1">
        <v>23000</v>
      </c>
      <c r="D5" s="1">
        <v>12000</v>
      </c>
      <c r="E5" s="1">
        <v>40000</v>
      </c>
    </row>
    <row r="6" spans="1:5" x14ac:dyDescent="0.25">
      <c r="A6" s="21" t="s">
        <v>65</v>
      </c>
      <c r="B6" s="1">
        <v>12000</v>
      </c>
      <c r="C6" s="1">
        <v>3000</v>
      </c>
      <c r="D6" s="1">
        <v>1000</v>
      </c>
      <c r="E6" s="1">
        <v>16000</v>
      </c>
    </row>
    <row r="7" spans="1:5" x14ac:dyDescent="0.25">
      <c r="A7" s="21" t="s">
        <v>66</v>
      </c>
      <c r="B7" s="1">
        <v>10000</v>
      </c>
      <c r="C7" s="1">
        <v>15000</v>
      </c>
      <c r="D7" s="1">
        <v>500</v>
      </c>
      <c r="E7" s="1">
        <v>25500</v>
      </c>
    </row>
    <row r="8" spans="1:5" x14ac:dyDescent="0.25">
      <c r="A8" s="21" t="s">
        <v>69</v>
      </c>
      <c r="B8" s="1">
        <v>27000</v>
      </c>
      <c r="C8" s="1">
        <v>41000</v>
      </c>
      <c r="D8" s="1">
        <v>13500</v>
      </c>
      <c r="E8" s="1">
        <v>81500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"/>
  <sheetViews>
    <sheetView workbookViewId="0">
      <selection sqref="A1:C10"/>
    </sheetView>
  </sheetViews>
  <sheetFormatPr defaultColWidth="8.85546875" defaultRowHeight="15" x14ac:dyDescent="0.25"/>
  <cols>
    <col min="1" max="1" width="8.42578125" bestFit="1" customWidth="1"/>
    <col min="2" max="2" width="14.5703125" bestFit="1" customWidth="1"/>
    <col min="3" max="3" width="14" bestFit="1" customWidth="1"/>
  </cols>
  <sheetData>
    <row r="1" spans="1:3" x14ac:dyDescent="0.25">
      <c r="A1" t="s">
        <v>62</v>
      </c>
      <c r="B1" t="s">
        <v>63</v>
      </c>
      <c r="C1" t="s">
        <v>64</v>
      </c>
    </row>
    <row r="2" spans="1:3" x14ac:dyDescent="0.25">
      <c r="A2" t="s">
        <v>18</v>
      </c>
      <c r="B2" t="s">
        <v>65</v>
      </c>
      <c r="C2" s="8">
        <v>3000</v>
      </c>
    </row>
    <row r="3" spans="1:3" x14ac:dyDescent="0.25">
      <c r="A3" t="s">
        <v>18</v>
      </c>
      <c r="B3" t="s">
        <v>66</v>
      </c>
      <c r="C3" s="8">
        <v>15000</v>
      </c>
    </row>
    <row r="4" spans="1:3" x14ac:dyDescent="0.25">
      <c r="A4" t="s">
        <v>18</v>
      </c>
      <c r="B4" t="s">
        <v>67</v>
      </c>
      <c r="C4" s="8">
        <v>23000</v>
      </c>
    </row>
    <row r="5" spans="1:3" x14ac:dyDescent="0.25">
      <c r="A5" t="s">
        <v>19</v>
      </c>
      <c r="B5" t="s">
        <v>65</v>
      </c>
      <c r="C5" s="8">
        <v>12000</v>
      </c>
    </row>
    <row r="6" spans="1:3" x14ac:dyDescent="0.25">
      <c r="A6" t="s">
        <v>19</v>
      </c>
      <c r="B6" t="s">
        <v>66</v>
      </c>
      <c r="C6" s="8">
        <v>10000</v>
      </c>
    </row>
    <row r="7" spans="1:3" x14ac:dyDescent="0.25">
      <c r="A7" t="s">
        <v>19</v>
      </c>
      <c r="B7" t="s">
        <v>67</v>
      </c>
      <c r="C7" s="8">
        <v>5000</v>
      </c>
    </row>
    <row r="8" spans="1:3" x14ac:dyDescent="0.25">
      <c r="A8" t="s">
        <v>20</v>
      </c>
      <c r="B8" t="s">
        <v>65</v>
      </c>
      <c r="C8" s="8">
        <v>1000</v>
      </c>
    </row>
    <row r="9" spans="1:3" x14ac:dyDescent="0.25">
      <c r="A9" t="s">
        <v>20</v>
      </c>
      <c r="B9" t="s">
        <v>66</v>
      </c>
      <c r="C9" s="8">
        <v>500</v>
      </c>
    </row>
    <row r="10" spans="1:3" x14ac:dyDescent="0.25">
      <c r="A10" t="s">
        <v>20</v>
      </c>
      <c r="B10" t="s">
        <v>67</v>
      </c>
      <c r="C10" s="8">
        <v>12000</v>
      </c>
    </row>
  </sheetData>
  <pageMargins left="0.75" right="0.75" top="1" bottom="1" header="0.5" footer="0.5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E8"/>
  <sheetViews>
    <sheetView workbookViewId="0">
      <selection activeCell="A3" sqref="A3:E8"/>
    </sheetView>
  </sheetViews>
  <sheetFormatPr defaultColWidth="8.85546875" defaultRowHeight="15" x14ac:dyDescent="0.25"/>
  <cols>
    <col min="1" max="1" width="18.5703125" bestFit="1" customWidth="1"/>
    <col min="2" max="4" width="10.28515625" bestFit="1" customWidth="1"/>
    <col min="5" max="5" width="11.28515625" customWidth="1"/>
  </cols>
  <sheetData>
    <row r="3" spans="1:5" x14ac:dyDescent="0.25">
      <c r="A3" t="s">
        <v>68</v>
      </c>
      <c r="B3" t="s">
        <v>62</v>
      </c>
    </row>
    <row r="4" spans="1:5" x14ac:dyDescent="0.25">
      <c r="A4" t="s">
        <v>63</v>
      </c>
      <c r="B4" t="s">
        <v>18</v>
      </c>
      <c r="C4" t="s">
        <v>19</v>
      </c>
      <c r="D4" t="s">
        <v>20</v>
      </c>
      <c r="E4" t="s">
        <v>69</v>
      </c>
    </row>
    <row r="5" spans="1:5" x14ac:dyDescent="0.25">
      <c r="A5" t="s">
        <v>67</v>
      </c>
      <c r="B5" s="8">
        <v>23000</v>
      </c>
      <c r="C5" s="8">
        <v>5000</v>
      </c>
      <c r="D5" s="8">
        <v>12000</v>
      </c>
      <c r="E5" s="8">
        <v>40000</v>
      </c>
    </row>
    <row r="6" spans="1:5" x14ac:dyDescent="0.25">
      <c r="A6" t="s">
        <v>65</v>
      </c>
      <c r="B6" s="8">
        <v>3000</v>
      </c>
      <c r="C6" s="8">
        <v>12000</v>
      </c>
      <c r="D6" s="8">
        <v>1000</v>
      </c>
      <c r="E6" s="8">
        <v>16000</v>
      </c>
    </row>
    <row r="7" spans="1:5" x14ac:dyDescent="0.25">
      <c r="A7" t="s">
        <v>66</v>
      </c>
      <c r="B7" s="8">
        <v>15000</v>
      </c>
      <c r="C7" s="8">
        <v>10000</v>
      </c>
      <c r="D7" s="8">
        <v>500</v>
      </c>
      <c r="E7" s="8">
        <v>25500</v>
      </c>
    </row>
    <row r="8" spans="1:5" x14ac:dyDescent="0.25">
      <c r="A8" t="s">
        <v>69</v>
      </c>
      <c r="B8" s="8">
        <v>41000</v>
      </c>
      <c r="C8" s="8">
        <v>27000</v>
      </c>
      <c r="D8" s="8">
        <v>13500</v>
      </c>
      <c r="E8" s="8">
        <v>81500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1"/>
  <sheetViews>
    <sheetView workbookViewId="0">
      <selection activeCell="E2" sqref="E2"/>
    </sheetView>
  </sheetViews>
  <sheetFormatPr defaultColWidth="8.85546875" defaultRowHeight="15" x14ac:dyDescent="0.25"/>
  <cols>
    <col min="1" max="1" width="8.42578125" bestFit="1" customWidth="1"/>
    <col min="2" max="2" width="9.5703125" bestFit="1" customWidth="1"/>
    <col min="3" max="3" width="8" bestFit="1" customWidth="1"/>
    <col min="4" max="4" width="16.5703125" bestFit="1" customWidth="1"/>
    <col min="5" max="5" width="12.42578125" bestFit="1" customWidth="1"/>
  </cols>
  <sheetData>
    <row r="1" spans="1:5" x14ac:dyDescent="0.25">
      <c r="A1" t="s">
        <v>0</v>
      </c>
      <c r="B1" t="s">
        <v>70</v>
      </c>
      <c r="C1" t="s">
        <v>71</v>
      </c>
      <c r="D1" t="s">
        <v>72</v>
      </c>
      <c r="E1" t="s">
        <v>73</v>
      </c>
    </row>
    <row r="2" spans="1:5" x14ac:dyDescent="0.25">
      <c r="A2" t="s">
        <v>3</v>
      </c>
      <c r="B2" t="s">
        <v>74</v>
      </c>
      <c r="C2" t="s">
        <v>75</v>
      </c>
      <c r="D2" t="s">
        <v>76</v>
      </c>
      <c r="E2" t="str">
        <f t="shared" ref="E2:E11" si="0">_xlfn.TEXTJOIN("-",TRUE,B2:D2)</f>
        <v>SMD-IV-JAN</v>
      </c>
    </row>
    <row r="3" spans="1:5" x14ac:dyDescent="0.25">
      <c r="A3" t="s">
        <v>77</v>
      </c>
      <c r="B3" t="s">
        <v>78</v>
      </c>
      <c r="C3" t="s">
        <v>79</v>
      </c>
      <c r="D3" t="s">
        <v>80</v>
      </c>
      <c r="E3" t="str">
        <f t="shared" si="0"/>
        <v>BPN-I-MAR</v>
      </c>
    </row>
    <row r="4" spans="1:5" x14ac:dyDescent="0.25">
      <c r="A4" s="4" t="s">
        <v>43</v>
      </c>
      <c r="B4" s="4" t="s">
        <v>81</v>
      </c>
      <c r="C4" s="4" t="s">
        <v>82</v>
      </c>
      <c r="D4" s="4" t="s">
        <v>83</v>
      </c>
      <c r="E4" t="str">
        <f t="shared" si="0"/>
        <v>JKT-II-FEB</v>
      </c>
    </row>
    <row r="5" spans="1:5" x14ac:dyDescent="0.25">
      <c r="A5" s="4" t="s">
        <v>6</v>
      </c>
      <c r="B5" s="4" t="s">
        <v>84</v>
      </c>
      <c r="C5" s="4" t="s">
        <v>85</v>
      </c>
      <c r="D5" s="4" t="s">
        <v>86</v>
      </c>
      <c r="E5" t="str">
        <f t="shared" si="0"/>
        <v>BDG-III-APR</v>
      </c>
    </row>
    <row r="6" spans="1:5" x14ac:dyDescent="0.25">
      <c r="A6" s="4" t="s">
        <v>5</v>
      </c>
      <c r="B6" s="4" t="s">
        <v>87</v>
      </c>
      <c r="C6" s="4" t="s">
        <v>75</v>
      </c>
      <c r="D6" s="4" t="s">
        <v>88</v>
      </c>
      <c r="E6" t="str">
        <f t="shared" si="0"/>
        <v>MLG-IV-MEI</v>
      </c>
    </row>
    <row r="7" spans="1:5" x14ac:dyDescent="0.25">
      <c r="A7" s="4" t="s">
        <v>8</v>
      </c>
      <c r="B7" s="4" t="s">
        <v>89</v>
      </c>
      <c r="C7" s="4" t="s">
        <v>90</v>
      </c>
      <c r="D7" s="4" t="s">
        <v>91</v>
      </c>
      <c r="E7" t="str">
        <f t="shared" si="0"/>
        <v>SBY-V-JUN</v>
      </c>
    </row>
    <row r="8" spans="1:5" x14ac:dyDescent="0.25">
      <c r="A8" s="4" t="s">
        <v>7</v>
      </c>
      <c r="B8" s="4" t="s">
        <v>92</v>
      </c>
      <c r="C8" s="4" t="s">
        <v>93</v>
      </c>
      <c r="D8" s="4" t="s">
        <v>94</v>
      </c>
      <c r="E8" t="str">
        <f t="shared" si="0"/>
        <v>SMG-VI-JUL</v>
      </c>
    </row>
    <row r="9" spans="1:5" x14ac:dyDescent="0.25">
      <c r="A9" s="4" t="s">
        <v>9</v>
      </c>
      <c r="B9" s="4" t="s">
        <v>95</v>
      </c>
      <c r="C9" s="4" t="s">
        <v>96</v>
      </c>
      <c r="D9" s="4" t="s">
        <v>97</v>
      </c>
      <c r="E9" t="str">
        <f t="shared" si="0"/>
        <v>DIY-VII-AGU</v>
      </c>
    </row>
    <row r="10" spans="1:5" x14ac:dyDescent="0.25">
      <c r="A10" s="4" t="s">
        <v>10</v>
      </c>
      <c r="B10" s="4" t="s">
        <v>98</v>
      </c>
      <c r="C10" s="4" t="s">
        <v>99</v>
      </c>
      <c r="D10" s="4" t="s">
        <v>100</v>
      </c>
      <c r="E10" t="str">
        <f t="shared" si="0"/>
        <v>SMR-VIII-SEP</v>
      </c>
    </row>
    <row r="11" spans="1:5" x14ac:dyDescent="0.25">
      <c r="A11" s="4" t="s">
        <v>11</v>
      </c>
      <c r="B11" s="4" t="s">
        <v>101</v>
      </c>
      <c r="C11" s="4" t="s">
        <v>102</v>
      </c>
      <c r="D11" s="4" t="s">
        <v>103</v>
      </c>
      <c r="E11" t="str">
        <f t="shared" si="0"/>
        <v>JOG-IX-OKT</v>
      </c>
    </row>
  </sheetData>
  <pageMargins left="0.75" right="0.75" top="1" bottom="1" header="0.5" footer="0.5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7"/>
  <sheetViews>
    <sheetView workbookViewId="0">
      <selection activeCell="P25" sqref="P25"/>
    </sheetView>
  </sheetViews>
  <sheetFormatPr defaultColWidth="8.85546875" defaultRowHeight="15" x14ac:dyDescent="0.25"/>
  <cols>
    <col min="1" max="1" width="6.7109375" customWidth="1"/>
    <col min="2" max="2" width="13" customWidth="1"/>
    <col min="3" max="3" width="7.140625" customWidth="1"/>
    <col min="4" max="4" width="13.28515625" customWidth="1"/>
    <col min="5" max="5" width="13.140625" customWidth="1"/>
  </cols>
  <sheetData>
    <row r="1" spans="1:5" x14ac:dyDescent="0.25">
      <c r="A1" t="s">
        <v>104</v>
      </c>
      <c r="B1" t="s">
        <v>17</v>
      </c>
      <c r="C1" t="s">
        <v>105</v>
      </c>
      <c r="D1" t="s">
        <v>106</v>
      </c>
      <c r="E1" t="s">
        <v>107</v>
      </c>
    </row>
    <row r="2" spans="1:5" x14ac:dyDescent="0.25">
      <c r="A2">
        <v>1</v>
      </c>
      <c r="B2" t="s">
        <v>108</v>
      </c>
      <c r="C2">
        <v>10</v>
      </c>
      <c r="D2" s="8">
        <v>10000</v>
      </c>
      <c r="E2" s="8">
        <f t="shared" ref="E2:E6" si="0">C2*D2</f>
        <v>100000</v>
      </c>
    </row>
    <row r="3" spans="1:5" x14ac:dyDescent="0.25">
      <c r="A3">
        <f>A2+1</f>
        <v>2</v>
      </c>
      <c r="B3" t="s">
        <v>109</v>
      </c>
      <c r="C3">
        <v>5</v>
      </c>
      <c r="D3" s="8">
        <v>3000</v>
      </c>
      <c r="E3" s="8">
        <f t="shared" si="0"/>
        <v>15000</v>
      </c>
    </row>
    <row r="4" spans="1:5" x14ac:dyDescent="0.25">
      <c r="A4">
        <f>A3+1</f>
        <v>3</v>
      </c>
      <c r="B4" t="s">
        <v>110</v>
      </c>
      <c r="C4">
        <v>2</v>
      </c>
      <c r="D4" s="8">
        <v>8000</v>
      </c>
      <c r="E4" s="8">
        <f t="shared" si="0"/>
        <v>16000</v>
      </c>
    </row>
    <row r="5" spans="1:5" x14ac:dyDescent="0.25">
      <c r="A5">
        <f>A4+1</f>
        <v>4</v>
      </c>
      <c r="B5" t="s">
        <v>111</v>
      </c>
      <c r="C5">
        <v>2</v>
      </c>
      <c r="D5" s="8">
        <v>45000</v>
      </c>
      <c r="E5" s="8">
        <f t="shared" si="0"/>
        <v>90000</v>
      </c>
    </row>
    <row r="6" spans="1:5" x14ac:dyDescent="0.25">
      <c r="A6">
        <f>A5+1</f>
        <v>5</v>
      </c>
      <c r="B6" t="s">
        <v>112</v>
      </c>
      <c r="C6">
        <v>4</v>
      </c>
      <c r="D6" s="8">
        <v>3500</v>
      </c>
      <c r="E6" s="8">
        <f t="shared" si="0"/>
        <v>14000</v>
      </c>
    </row>
    <row r="7" spans="1:5" x14ac:dyDescent="0.25">
      <c r="D7" s="9" t="s">
        <v>21</v>
      </c>
      <c r="E7" s="8">
        <f>SUM(E2:E6)</f>
        <v>235000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umur</vt:lpstr>
      <vt:lpstr>jatuh tempo</vt:lpstr>
      <vt:lpstr>laporan penjualan</vt:lpstr>
      <vt:lpstr>vlookup</vt:lpstr>
      <vt:lpstr>Sheet1</vt:lpstr>
      <vt:lpstr>pivot table</vt:lpstr>
      <vt:lpstr>pivot table - hasil</vt:lpstr>
      <vt:lpstr>textjoin</vt:lpstr>
      <vt:lpstr>penjumlahan</vt:lpstr>
      <vt:lpstr>hari</vt:lpstr>
      <vt:lpstr>gabung nama</vt:lpstr>
      <vt:lpstr>memisahkan judul film</vt:lpstr>
      <vt:lpstr>belanja</vt:lpstr>
      <vt:lpstr>ranking</vt:lpstr>
      <vt:lpstr>tempat tanggal lahir</vt:lpstr>
      <vt:lpstr>nama tengah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2023-06-29T06:08:00Z</dcterms:created>
  <dcterms:modified xsi:type="dcterms:W3CDTF">2024-07-19T06:29:26Z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