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950" windowHeight="8295" activeTab="3"/>
  </bookViews>
  <sheets>
    <sheet name="ANGKA (Input Nilai)" sheetId="4" r:id="rId1"/>
    <sheet name="Deskripsi" sheetId="1" r:id="rId2"/>
    <sheet name="Leger Cetak " sheetId="6" r:id="rId3"/>
    <sheet name="Sheet1" sheetId="7" r:id="rId4"/>
  </sheets>
  <definedNames>
    <definedName name="_xlnm._FilterDatabase" localSheetId="0" hidden="1">'ANGKA (Input Nilai)'!$B$2:$B$12</definedName>
  </definedNames>
  <calcPr calcId="144525"/>
</workbook>
</file>

<file path=xl/sharedStrings.xml><?xml version="1.0" encoding="utf-8"?>
<sst xmlns="http://schemas.openxmlformats.org/spreadsheetml/2006/main" count="402" uniqueCount="157">
  <si>
    <t>NIS</t>
  </si>
  <si>
    <t>NAMA</t>
  </si>
  <si>
    <t>nilai_bahasa_arab</t>
  </si>
  <si>
    <t>bahasa_arab_huruf</t>
  </si>
  <si>
    <t>nilai_talim</t>
  </si>
  <si>
    <t>talim_huruf</t>
  </si>
  <si>
    <t>nilai_adab</t>
  </si>
  <si>
    <t>adab_huruf</t>
  </si>
  <si>
    <t>nilai_hadits</t>
  </si>
  <si>
    <t>hadits_huruf</t>
  </si>
  <si>
    <t>nilai_fiqh</t>
  </si>
  <si>
    <t>fiqh_huruf</t>
  </si>
  <si>
    <t>nilai_tahsin</t>
  </si>
  <si>
    <t>tahsin_huruf</t>
  </si>
  <si>
    <t>nilai_siroh</t>
  </si>
  <si>
    <t>siroh_huruf</t>
  </si>
  <si>
    <t>Rata-rata</t>
  </si>
  <si>
    <t>Jumlah</t>
  </si>
  <si>
    <t>Ranking</t>
  </si>
  <si>
    <t>22.02.040</t>
  </si>
  <si>
    <t>Akmal Al Jundi</t>
  </si>
  <si>
    <t>22.02.042</t>
  </si>
  <si>
    <t>Idris</t>
  </si>
  <si>
    <t>22.02.043</t>
  </si>
  <si>
    <t>Muhammad Al Fahrezy</t>
  </si>
  <si>
    <t>22.02.044</t>
  </si>
  <si>
    <t>Muhammad Faisal Asy Syams</t>
  </si>
  <si>
    <t>22.02.045</t>
  </si>
  <si>
    <t>Muhammad Fakhri</t>
  </si>
  <si>
    <t>22.02.046</t>
  </si>
  <si>
    <t>Muhammad Jamel Asy Syahid</t>
  </si>
  <si>
    <t>22.02.049</t>
  </si>
  <si>
    <t>Ruwayfi Rafa Alhamdani</t>
  </si>
  <si>
    <t>22.02.041</t>
  </si>
  <si>
    <t>Alya Zulfa Rahmdhani</t>
  </si>
  <si>
    <t>22.02.047</t>
  </si>
  <si>
    <t>Najwa Qurrota'Aini</t>
  </si>
  <si>
    <t>22.02.048</t>
  </si>
  <si>
    <t>Nur Intan Amira Syafiq</t>
  </si>
  <si>
    <t>22.02.050</t>
  </si>
  <si>
    <t>Sekar Arum Wijayanti</t>
  </si>
  <si>
    <t>deskripsi_bahasa_arab</t>
  </si>
  <si>
    <t>deskripsi_talim</t>
  </si>
  <si>
    <t>deskripsi_adab</t>
  </si>
  <si>
    <t>deskripsi_hadits</t>
  </si>
  <si>
    <t>deskripsi_fiqh</t>
  </si>
  <si>
    <t>deskripsi_tahsin</t>
  </si>
  <si>
    <t>deskripsi_siroh</t>
  </si>
  <si>
    <t>saran</t>
  </si>
  <si>
    <t>sakit</t>
  </si>
  <si>
    <t>izin</t>
  </si>
  <si>
    <t>alpa</t>
  </si>
  <si>
    <t xml:space="preserve">Alhamdulillah ananda dapat menyelesaikan dengan sangat baik soal tentang التَّحية و التعارف و الأسرة semoga ananda lebih teliti lagi ketika mengerjakan soal. Semoga ananda tetap semangat menuntut ilmu dan menghafal Al-Qur'an dan semoga Allah menjadikan ananda penghafal Al-Qur'an  </t>
  </si>
  <si>
    <t>Alhamdulillah ananda mampu memahami pelajaran Ta'lim Muta'allim dengan baik.</t>
  </si>
  <si>
    <t>Alhamdulillah ananda Akmal dapat mengikuti pelajaran adab dan mengerjakan soal-soal dengan baik, serta menjaga adab yang baik dalam pembelajaran dikelas maupun diluar kelas. Semoga ananda terus meningkatkan pemahaman terhadap pentingnya adab sebagai pelajar Al-Quran dan menerapkan dalam kehidupan sehari-hari.</t>
  </si>
  <si>
    <t>Alhamdulillah, Ananda Akmal mampu menyelesaikan hafalan hadits arba'in nomor: 1 s.d 16 dengan baik, harus lebih sering lagi muraja'ah dirumah, selalu jaga adab ketika proses pembelajaran.</t>
  </si>
  <si>
    <t>Al Hamdulillah, ananda mampu memahami  materi thoharoh; tentang berwudhu, mandi wajib, tayamum dan tatacara shalat berjamaah  dengan baik. Semoga ananda diberi kemudahan dan terbiasa dalam mengamalkan ilmu yang telah dipelajarinya. Baarakallahu fik</t>
  </si>
  <si>
    <t>Alhamdulillah ananda Akmal dapat mengikuti pelajaran Tahsin baik secara teori maupun praktek, serta menjaga adab yang baik dalam pembelajaran dikelas. Semoga ananda terus meningkatkan pemahaman dalam tahsin Al-Quran dan rutin membaca Al-Quran, agar menjadi akhlak pelajar Al-Quran dan menerapkan dalam kehidupan sehari-hari.</t>
  </si>
  <si>
    <t>Alhamdulillah Ananda Akmal telah mengikuti proses kegiatan belajar dengan baik, semoga Allah tambahkan ilmunya serta mendapatkan keberkahan atas adabnya dalam mengikuti kegiatan belajar</t>
  </si>
  <si>
    <t>Alhamdulillah Ananda Akmal menunjukkan perkembangan yang sangat baik, namun masih perlu terus diingatkan dan bimbingan agar senantiasa istiqomah menjaga adabnya. Semoga Allah menjadikan ananda anak yang shalih dan menjadi penghafal Al-Qur'an. بارك الله فيكم</t>
  </si>
  <si>
    <t>Alhamdulillah ananda Idris dapat mengikuti pelajaran adab dan mengerjakan soal-soal dengan cukup baik, serta menjaga adab yang cukup baik dalam pembelajaran dikelas maupun diluar kelas. Semoga ananda lebih bersungguh-sungguh dan bersemangat dalam belajar dalam kelas maupun dirumah, serta terus meningkatkan pemahaman terhadap pentingnya adab sebagai pelajar Al-Quran dan menerapkan dalam kehidupan sehari-hari.</t>
  </si>
  <si>
    <t>Alhamdulillah, Ananda Idris mampu menyelesaikan hafalan hadits arba'in nomor: 1 s.d 16 dengan baik, harus lebih sering lagi muraja'ah dirumah, selalu jaga adab ketika proses pembelajaran.</t>
  </si>
  <si>
    <t>Alhamdulillah ananda Idris dapat mengikuti pelajaran Tahsin cukup baik, sebagai bahan evaluasi agar lebih fokus dan bersungguh-sungguh serta sering tilawah Al-Quran agar lebih baik dalam hal teori dan praktek. Dan menjaga adab yang baik dalam pembelajaran dikelas. Semoga ananda terus meningkatkan pemahaman dalam tahsin Al-Quran dan rutin membaca Al-Quran, agar menjadi akhlak pelajar Al-Quran dan menerapkan dalam kehidupan sehari-hari.</t>
  </si>
  <si>
    <t>Masya Allah Ananda Idris sangat menonjol dalam memahami materi belajar shiroh serta mengikuti proses kegiatan belajar dengan baik, semoga Allah tambahkan ilmunya serta mendapatkan keberkahan atas adabnya dalam mengikuti kegiatan belajar</t>
  </si>
  <si>
    <t>Alhamdulillah Ananda Idris menunjukkan perkembangan yang sangat baik, namun masih perlu terus diingatkan. Semoga Allah menjadikan ananda anak yang shalih dan menjadi penghafal Al-Qur'an. بارك الله فيكم</t>
  </si>
  <si>
    <t xml:space="preserve">Alhamdulillah ananda dapat menyelesaikan dengan cukup baik soal tentang التَّحية و التعارف و الأسرة semoga ananda lebih teliti lagi ketika mengerjakan soal. Semoga ananda tetap semangat menuntut ilmu dan menghafal Al-Qur'an dan semoga Allah menjadikan ananda penghafal Al-Qur'an  </t>
  </si>
  <si>
    <t>Alhamdulillah ananda Fahrezy dapat mengikuti pelajaran adab dan mengerjakan soal-soal dengan cukup baik, serta menjaga adab yang cukup baik dalam pembelajaran dikelas maupun diluar kelas. Semoga ananda lebih bersungguh-sungguh dan bersemangat dalam belajar dalam kelas maupun dirumah, serta terus meningkatkan pemahaman terhadap pentingnya adab sebagai pelajar Al-Quran dan menerapkan dalam kehidupan sehari-hari.</t>
  </si>
  <si>
    <t>Alhamdulillah, Ananda Fahrezy mampu menyelesaikan hafalan hadits arba'in nomor: 1 s.d 16 dengan cukup baik, harus lebih sering lagi muraja'ah dirumah, selalu jaga adab ketika proses pembelajaran.</t>
  </si>
  <si>
    <t>Alhamdulillah ananda Fahrezy dapat mengikuti pelajaran Tahsin. Sebagai bahan evaluasi agar lebih fokus dan bersungguh-sungguh dalam mengikuti pelajaran tahsin di kelas, serta rutin tilawah Al-Quran agar lebih baik dalam hal teori dan praktek. Dan menjaga adab yang baik dalam pembelajaran dikelas. Semoga ananda terus meningkatkan pemahaman dalam tahsin Al-Quran dan rutin membaca Al-Quran, agar menjadi akhlak pelajar Al-Quran dan menerapkan dalam kehidupan sehari-hari.</t>
  </si>
  <si>
    <t>Semoga Ananda Fahrezy lebih fokus dalam mengikuti kegiatan belajar didalam kelas, tetap semangat dan tingkatkan lagi minat bacanya serta latih terus menulis yang lebih rapi lagi</t>
  </si>
  <si>
    <t>Alhamdulillah Ananda Fahrezy menunjukkan perkembangan yang sangat baik, namun masih perlu bimbingan agar tidak sering tertidur disaat berkegiatan. Semoga Allah menjadikan ananda anak yang shalih dan menjadi penghafal Al-Qur'an. بارك الله فيكم</t>
  </si>
  <si>
    <t xml:space="preserve">Alhamdulillah ananda dapat menyelesaikan dengan baik soal tentang التَّحية و التعارف و الأسرة semoga ananda lebih teliti lagi ketika mengerjakan soal. Semoga ananda tetap semangat menuntut ilmu dan menghafal Al-Qur'an dan semoga Allah menjadikan ananda penghafal Al-Qur'an  </t>
  </si>
  <si>
    <t>Alhamdulillah ananda Faisal dapat mengikuti pelajaran adab dan mengerjakan soal-soal dengan cukup baik, serta menjaga adab yang cukup baik dalam pembelajaran dikelas maupun diluar kelas. Semoga ananda lebih bersungguh-sungguh dan bersemangat dalam belajar dalam kelas maupun dirumah, serta terus meningkatkan pemahaman terhadap pentingnya adab sebagai pelajar Al-Quran dan menerapkan dalam kehidupan sehari-hari.</t>
  </si>
  <si>
    <t>Alhamdulillah, Ananda Faisal mampu menyelesaikan hafalan hadits arba'in nomor: 1 s.d 16 dengan baik, harus lebih sering lagi muraja'ah dirumah, selalu jaga adab ketika proses pembelajaran.</t>
  </si>
  <si>
    <t>Al Hamdulillah, ananda mampu memahami  materi thoharoh; tentang berwudhu, mandi wajib, tayamum dan tatacara shalat berjamaah  dengan cukup baik. Semoga ananda diberi kemudahan dan terbiasa dalam mengamalkan ilmu yang telah dipelajarinya. Baarakallahu fik</t>
  </si>
  <si>
    <t>Alhamdulillah ananda Faisal dapat mengikuti pelajaran Tahsin cukup baik, sebagai bahan evaluasi agar lebih fokus dan bersungguh-sungguh serta sering tilawah Al-Quran agar lebih baik dalam hal teori dan praktek. Dan menjaga adab yang baik dalam pembelajaran dikelas. Semoga ananda terus meningkatkan pemahaman dalam tahsin Al-Quran dan rutin membaca Al-Quran, agar menjadi akhlak pelajar Al-Quran dan menerapkan dalam kehidupan sehari-hari.</t>
  </si>
  <si>
    <t xml:space="preserve">Semoga Ananda Faisal lebih fokus dalam mengikuti kegiatan belajar didalam kelas, tetap semangat dan tingkatkan lagi minat bacanya  </t>
  </si>
  <si>
    <t>Alhamdulillah Ananda Faisal menunjukkan perkembangan yang sangat baik, namun masih perlu terus diingatkan dan bimbingan dalam hal bersosialisasi. Semoga Allah menjadikan ananda anak yang shalih dan menjadi penghafal Al-Qur'an.</t>
  </si>
  <si>
    <t>Alhamdulillah ananda Fakhri dapat mengikuti pelajaran adab dan mengerjakan soal-soal dengan cukup baik, serta menjaga adab yang cukup baik dalam pembelajaran dikelas maupun diluar kelas. Semoga ananda lebih bersungguh-sungguh dan bersemangat dalam belajar dalam kelas maupun dirumah, serta terus meningkatkan pemahaman terhadap pentingnya adab sebagai pelajar Al-Quran dan menerapkan dalam kehidupan sehari-hari.</t>
  </si>
  <si>
    <t>Alhamdulillah, Ananda Fakhri mampu menyelesaikan hafalan hadits arba'in nomor: 1 s.d 16 dengan baik, harus lebih sering lagi muraja'ah dirumah, selalu jaga adab ketika proses pembelajaran.</t>
  </si>
  <si>
    <t>Alhamdulillah ananda Fakhri dapat mengikuti pelajaran Tahsin cukup baik, sebagai bahan evaluasi agar lebih fokus dan bersungguh-sungguh serta sering tilawah Al-Quran agar lebih baik dalam hal teori dan praktek. Dan menjaga adab yang baik dalam pembelajaran dikelas. Semoga ananda terus meningkatkan pemahaman dalam tahsin Al-Quran dan rutin membaca Al-Quran, agar menjadi akhlak pelajar Al-Quran dan menerapkan dalam kehidupan sehari-hari.</t>
  </si>
  <si>
    <t>Alhamdulillah Ananda Fakhri telah mengikuti proses kegiatan belajar dengan baik, semoga Allah tambahkan ilmunya serta mendapatkan keberkahan atas adabnya dalam mengikuti kegiatan belajar</t>
  </si>
  <si>
    <t>Alhamdulillah Ananda Fakhri menunjukkan perkembangan yang sangat baik, namun masih perlu bimbingan agar senantiasa istiqomah dalam memahami pelajaran. Semoga Allah menjadikan ananda anak yang shalih dan menjadi penghafal Al-Qur'an. بارك الله فيكم</t>
  </si>
  <si>
    <t>Alhamdulillah ananda Syahid dapat mengikuti pelajaran adab dan mengerjakan soal-soal dengan baik, serta menjaga adab yang baik dalam pembelajaran dikelas maupun diluar kelas. Semoga ananda terus meningkatkan pemahaman terhadap pentingnya adab sebagai pelajar Al-Quran dan menerapkan dalam kehidupan sehari-hari.</t>
  </si>
  <si>
    <t>Alhamdulillah, Ananda Syahid mampu menyelesaikan hafalan hadits arba'in nomor: 1 s.d 16 dengan baik, harus lebih sering lagi muraja'ah dirumah, selalu jaga adab ketika proses pembelajaran.</t>
  </si>
  <si>
    <t>Alhamdulillah ananda Syahid dapat mengikuti pelajaran Tahsin baik secara teori maupun praktek, serta menjaga adab yang baik dalam pembelajaran dikelas. Semoga ananda terus meningkatkan pemahaman dalam tahsin Al-Quran dan rutin membaca Al-Quran, agar menjadi akhlak pelajar Al-Quran dan menerapkan dalam kehidupan sehari-hari.</t>
  </si>
  <si>
    <t>Alhamdulillah Ananda Jamel telah mengikuti proses kegiatan belajar dengan baik, semoga Allah tambahkan ilmunya serta mendapatkan keberkahan atas adabnya dalam mengikuti kegiatan belajar</t>
  </si>
  <si>
    <t>Alhamdulillah Ananda Syahid  menunjukkan perkembangan yang sangat baik, namun masih perlu bimbingan dalam hal kepekaan. Semoga Allah menjadikan ananda anak yang shalih dan menjadi penghafal Al-Qur'an. بارك الله فيكم</t>
  </si>
  <si>
    <t>Alhamdulillah ananda Rafa dapat mengikuti pelajaran adab dan mengerjakan soal-soal dengan baik, serta menjaga adab yang baik dalam pembelajaran dikelas maupun diluar kelas. Semoga ananda terus meningkatkan pemahaman terhadap pentingnya adab sebagai pelajar Al-Quran dan menerapkan dalam kehidupan sehari-hari.</t>
  </si>
  <si>
    <t>Alhamdulillah, Ananda Rafa mampu menyelesaikan hafalan hadits arba'in nomor: 1 s.d 16 dengan baik, harus lebih sering lagi muraja'ah dirumah, selalu jaga adab ketika proses pembelajaran.</t>
  </si>
  <si>
    <t>Alhamdulillah ananda Rafa dapat mengikuti pelajaran Tahsin baik secara teori maupun praktek, serta menjaga adab yang baik dalam pembelajaran dikelas. Semoga ananda terus meningkatkan pemahaman dalam tahsin Al-Quran dan rutin membaca Al-Quran, agar menjadi akhlak pelajar Al-Quran dan menerapkan dalam kehidupan sehari-hari.</t>
  </si>
  <si>
    <t>Masya Allah Ananda Rafa sangat menonjol dalam memahami materi belajar shiroh serta mengikuti proses kegiatan belajar dengan baik, semoga Allah tambahkan ilmunya serta mendapatkan keberkahan atas adabnya dalam mengikuti kegiatan belajar</t>
  </si>
  <si>
    <t>Alhamdulillah Ananda Rafa  menunjukkan perkembangan yang sangat baik, namun masih perlu bimbingan agar senantiasa istiqomah. Semoga Allah menjadikan ananda anak yang shalih dan menjadi penghafal Al-Qur'an. بارك الله فيكم</t>
  </si>
  <si>
    <t>Alhamdulillah Ananda Alya telah mengikuti proses kegiatan belajar dengan baik, Semoga Allah tambahkan ilmunya serta mendapatkan keberkahan atas adabnya dalam mengikuti kegiatan belajar.</t>
  </si>
  <si>
    <t>Alhamdulillah ananda Alya telah mengikuti proses kegiatan belajar dengan baik, semoga Allah tambahkan ilmunya serta mendapatkan keberkahan atas adabnya dalam mengikuti kegiatan belajar</t>
  </si>
  <si>
    <t>Alhamdulillah ananda Alya mengikuti kelas Adab dengan baik dan selalu fokus memperhatikan adab belajar di kelas.</t>
  </si>
  <si>
    <t>Alhamdulillah anada dapat memahami dengan baik pelajaran fiqih tentang Thoharoh, Wudhu, Mandi dan Tayamum. Semoga ananda dapat senantiasa menjaga adab disekolah maupun dirumah dan selalu beramal ma'ruf nahi mungkar.</t>
  </si>
  <si>
    <t>Ananda dapat memahami materi tajwid (materi makhroj dan sifat huruf) dengan cukup baik. Ananda telah sampai bacaan pada IQRA 6. lebih teliti lagi pada hukum tajwid ketika tilawah. Semoga Allah memberi keberkahan dan kemudahan dalam mempelajari Al Quran dan menghapalkannya... Baarakallahufiik.</t>
  </si>
  <si>
    <t>Alhamdulillah anada dapat memahami dengan baik pelajaran siroh tentang nasab Nabi Muhammad, kelahiran dan pertumbuhan beliau, dan bi'tsah dan dakwah beliau. Semoga ananda dapat senantiasa menjaga adab disekolah maupun dirumah dan selalu beramal ma'ruf nahi mungkar. Dan semoga kita dapat meneladani Rasulullah SAW</t>
  </si>
  <si>
    <t>Alhamdulillah Ananda Alya menunjukkan perkembangan yang sangat bai, namun masih perlu senantiasa istiqomah menjaga adabnya ketika mendapat nasihat. Semoga Allah menjadikan ananda anak yang shalih dan menjadi penghafal Al-Qur'an. بارك الله فيكم</t>
  </si>
  <si>
    <t>Alhamdulillah Ananda Najwa telah mengikuti proses kegiatan belajar dengan baik, Semoga Allah tambahkan ilmunya serta mendapatkan keberkahan atas adabnya dalam mengikuti kegiatan belajar.</t>
  </si>
  <si>
    <t>Alhamdulillah ananda Najwa telah mengikuti proses kegiatan belajar dengan baik, semoga Allah tambahkan ilmunya serta mendapatkan keberkahan atas adabnya dalam mengikuti kegiatan belajar</t>
  </si>
  <si>
    <t>Alhamdulillah ananda Najwa mengikuti kelas Adab dengan baik dan selalu fokus memperhatikan adab belajar di kelas.</t>
  </si>
  <si>
    <t>Ananda dapat memahami materi tajwid (materi makhroj dan sifat huruf) dengan baik. Bacalah Al-Quran dengan tartil dan perhatikan makhroj hurf-nya Semoga Allah memberi keberkahan dan kemudahan dalam mempelajari Al Quran dan menghapalkannya... Baarakallahufiik.</t>
  </si>
  <si>
    <t>Alhamdulillah ananda Najwa menunjukkan perkembangan yang sangat baik, namun masih ada catatan untuk pembelajaran di dalam kelas agar tidak sering tertidur di jam pelajaran. Semoga Allah menjadikan ananda anak yang shalih dan menjadi penghafal Al-Qur'an. بارك الله فيكم</t>
  </si>
  <si>
    <t>Alhamdulillah Ananda Intan telah mengikuti proses kegiatan belajar dengan baik, Semoga Allah tambahkan ilmunya serta mendapatkan keberkahan atas adabnya dalam mengikuti kegiatan belajar.</t>
  </si>
  <si>
    <t>Alhamdulillah ananda Intan telah mengikuti proses kegiatan belajar dengan baik, semoga Allah tambahkan ilmunya serta mendapatkan keberkahan atas adabnya dalam mengikuti kegiatan belajar</t>
  </si>
  <si>
    <t xml:space="preserve">Alhamdulillah ananda Intan mengikuti kelas belajar dengan baik </t>
  </si>
  <si>
    <t>Alhamdulillah ananda Intan menunjukkan perkembangan yang sangat baik, namun masih ada catatan agar tidak sering tertidur disaat jam pelajaran. Semoga Allah menjadikan ananda anak yang shalih dan menjadi penghafal Al-Qur'an. بارك الله فيكم</t>
  </si>
  <si>
    <t>Alhamdulillah Ananda Sekar telah mengikuti proses kegiatan belajar dengan baik, Semoga Allah tambahkan ilmunya serta mendapatkan keberkahan atas adabnya dalam mengikuti kegiatan belajar.</t>
  </si>
  <si>
    <t>Alhamdulillah ananda Sekar telah mengikuti proses kegiatan belajar dengan baik, semoga Allah tambahkan ilmunya serta mendapatkan keberkahan atas adabnya dalam mengikuti kegiatan belajar</t>
  </si>
  <si>
    <t>Alhamdulillah ananda Sekar mengikuti kelas belajar dengan baik</t>
  </si>
  <si>
    <t>Alhamdulillah ananda Sekar menunjukkan perkembangan yang sangat baik, namun masih ada catatan untuk adab dan kedisiplinan kehadiran dalam pembelajaran di kelas. Semoga Allah menjadikan ananda anak yang shalih dan menjadi penghafal Al-Qur'an. بارك الله فيكم</t>
  </si>
  <si>
    <t>LEGGER NILAI SEMESTER GANJIL 2022/2023</t>
  </si>
  <si>
    <t xml:space="preserve"> MARHALAH ULA</t>
  </si>
  <si>
    <t>MADRASAH ALQURAN BAITUL IZZAH</t>
  </si>
  <si>
    <t>No</t>
  </si>
  <si>
    <t>Nama</t>
  </si>
  <si>
    <t>MATA PELAJARAN</t>
  </si>
  <si>
    <t>JUMLAH NILAI</t>
  </si>
  <si>
    <t>RATA-RATA NILAI</t>
  </si>
  <si>
    <t>PERINGKAT</t>
  </si>
  <si>
    <t>KEHADIRAN</t>
  </si>
  <si>
    <t>Bahasa Arab</t>
  </si>
  <si>
    <t>Ta'lim Muta'allim</t>
  </si>
  <si>
    <t>Adab</t>
  </si>
  <si>
    <t>Hadits</t>
  </si>
  <si>
    <t>Fiqh</t>
  </si>
  <si>
    <t>Tahsin</t>
  </si>
  <si>
    <t>Siroh</t>
  </si>
  <si>
    <t>S</t>
  </si>
  <si>
    <t>I</t>
  </si>
  <si>
    <t>A</t>
  </si>
  <si>
    <t>Ketika berbicara, nada tinggi</t>
  </si>
  <si>
    <t>Untuk pelajaran hadits, harus ada tugas menghafal lagi. Banyak murajaah 1-16</t>
  </si>
  <si>
    <t>Nggak fokus pas pelajaran fiqh</t>
  </si>
  <si>
    <t>Gangguan ngantuk (apakah ngantuk dari dulu apa mulai masuk Mabaiz)</t>
  </si>
  <si>
    <t>Sering tidur. Ketika dihukum, agak masam mukanya.</t>
  </si>
  <si>
    <t>Suka menyela pembicaraan ustadz</t>
  </si>
  <si>
    <t>Kadang-kadang, kalau dihukum, masam mukanya.</t>
  </si>
  <si>
    <t>Akademik masih kurang di Fiqh</t>
  </si>
  <si>
    <t>Kadang kalau dinasehati, suka menimpali</t>
  </si>
  <si>
    <t>Sering tidur.</t>
  </si>
  <si>
    <t>Sering izin sakit. Ketika izin sakit, malah bercanda dengan temannya di kamar (kayak sehat). Ketika disuruh hadir ke halaqah, malah nangis "drama".</t>
  </si>
  <si>
    <t>Di kelas suka nggak fokus. Kadang suka tidur</t>
  </si>
  <si>
    <t>Kadang kalau di kelas, mukanya ngenes banget (kasihan ngelihatnya). Nggak ada semangat. Lesu.</t>
  </si>
  <si>
    <t>RATA-RATA KELAS</t>
  </si>
  <si>
    <t>NILAI TERENDAH</t>
  </si>
  <si>
    <t>NILAI TERTINGGI</t>
  </si>
  <si>
    <t>Mengetahui,</t>
  </si>
  <si>
    <t>Kepala Madrasah Baitul Izzah</t>
  </si>
  <si>
    <t>Iskandar, S.Pd</t>
  </si>
  <si>
    <t>Sangat Baik</t>
  </si>
  <si>
    <t>Baik</t>
  </si>
  <si>
    <t>Cukup</t>
  </si>
  <si>
    <t>Cukup Baik</t>
  </si>
  <si>
    <t>Kurang</t>
  </si>
</sst>
</file>

<file path=xl/styles.xml><?xml version="1.0" encoding="utf-8"?>
<styleSheet xmlns="http://schemas.openxmlformats.org/spreadsheetml/2006/main">
  <numFmts count="5">
    <numFmt numFmtId="44" formatCode="_(&quot;$&quot;* #,##0.00_);_(&quot;$&quot;* \(#,##0.00\);_(&quot;$&quot;* &quot;-&quot;??_);_(@_)"/>
    <numFmt numFmtId="176" formatCode="_ * #,##0_ ;_ * \-#,##0_ ;_ * &quot;-&quot;_ ;_ @_ "/>
    <numFmt numFmtId="177" formatCode="0_ "/>
    <numFmt numFmtId="178" formatCode="_ * #,##0.00_ ;_ * \-#,##0.00_ ;_ * &quot;-&quot;??_ ;_ @_ "/>
    <numFmt numFmtId="42" formatCode="_(&quot;$&quot;* #,##0_);_(&quot;$&quot;* \(#,##0\);_(&quot;$&quot;* &quot;-&quot;_);_(@_)"/>
  </numFmts>
  <fonts count="28">
    <font>
      <sz val="11"/>
      <color theme="1"/>
      <name val="Calibri"/>
      <charset val="134"/>
      <scheme val="minor"/>
    </font>
    <font>
      <b/>
      <sz val="11"/>
      <color theme="1"/>
      <name val="Calibri"/>
      <charset val="134"/>
      <scheme val="minor"/>
    </font>
    <font>
      <sz val="11"/>
      <color theme="1"/>
      <name val="Tahoma"/>
      <charset val="134"/>
    </font>
    <font>
      <b/>
      <sz val="12"/>
      <color theme="1"/>
      <name val="Tahoma"/>
      <charset val="134"/>
    </font>
    <font>
      <b/>
      <sz val="12"/>
      <name val="Times New Roman"/>
      <charset val="134"/>
    </font>
    <font>
      <b/>
      <sz val="14"/>
      <color theme="1"/>
      <name val="Calibri"/>
      <charset val="134"/>
      <scheme val="minor"/>
    </font>
    <font>
      <b/>
      <sz val="12"/>
      <color theme="1"/>
      <name val="Calibri"/>
      <charset val="134"/>
      <scheme val="minor"/>
    </font>
    <font>
      <sz val="11"/>
      <color theme="0"/>
      <name val="Tahoma"/>
      <charset val="134"/>
    </font>
    <font>
      <u/>
      <sz val="11"/>
      <color rgb="FF0000FF"/>
      <name val="Calibri"/>
      <charset val="0"/>
      <scheme val="minor"/>
    </font>
    <font>
      <sz val="11"/>
      <color theme="0"/>
      <name val="Calibri"/>
      <charset val="0"/>
      <scheme val="minor"/>
    </font>
    <font>
      <sz val="11"/>
      <color theme="1"/>
      <name val="Calibri"/>
      <charset val="0"/>
      <scheme val="minor"/>
    </font>
    <font>
      <b/>
      <sz val="11"/>
      <color rgb="FFFFFFFF"/>
      <name val="Calibri"/>
      <charset val="0"/>
      <scheme val="minor"/>
    </font>
    <font>
      <u/>
      <sz val="11"/>
      <color rgb="FF800080"/>
      <name val="Calibri"/>
      <charset val="0"/>
      <scheme val="minor"/>
    </font>
    <font>
      <i/>
      <sz val="11"/>
      <color rgb="FF7F7F7F"/>
      <name val="Calibri"/>
      <charset val="0"/>
      <scheme val="minor"/>
    </font>
    <font>
      <sz val="11"/>
      <color rgb="FF006100"/>
      <name val="Calibri"/>
      <charset val="0"/>
      <scheme val="minor"/>
    </font>
    <font>
      <b/>
      <sz val="11"/>
      <color rgb="FFFA7D00"/>
      <name val="Calibri"/>
      <charset val="0"/>
      <scheme val="minor"/>
    </font>
    <font>
      <sz val="11"/>
      <color rgb="FFFF0000"/>
      <name val="Calibri"/>
      <charset val="0"/>
      <scheme val="minor"/>
    </font>
    <font>
      <b/>
      <sz val="11"/>
      <color theme="3"/>
      <name val="Calibri"/>
      <charset val="134"/>
      <scheme val="minor"/>
    </font>
    <font>
      <b/>
      <sz val="11"/>
      <color rgb="FF3F3F3F"/>
      <name val="Calibri"/>
      <charset val="0"/>
      <scheme val="minor"/>
    </font>
    <font>
      <sz val="11"/>
      <color rgb="FF9C0006"/>
      <name val="Calibri"/>
      <charset val="0"/>
      <scheme val="minor"/>
    </font>
    <font>
      <sz val="11"/>
      <color rgb="FF9C6500"/>
      <name val="Calibri"/>
      <charset val="0"/>
      <scheme val="minor"/>
    </font>
    <font>
      <b/>
      <sz val="13"/>
      <color theme="3"/>
      <name val="Calibri"/>
      <charset val="134"/>
      <scheme val="minor"/>
    </font>
    <font>
      <sz val="11"/>
      <color rgb="FFFA7D00"/>
      <name val="Calibri"/>
      <charset val="0"/>
      <scheme val="minor"/>
    </font>
    <font>
      <b/>
      <sz val="11"/>
      <color theme="1"/>
      <name val="Calibri"/>
      <charset val="0"/>
      <scheme val="minor"/>
    </font>
    <font>
      <b/>
      <sz val="18"/>
      <color theme="3"/>
      <name val="Calibri"/>
      <charset val="134"/>
      <scheme val="minor"/>
    </font>
    <font>
      <b/>
      <sz val="15"/>
      <color theme="3"/>
      <name val="Calibri"/>
      <charset val="134"/>
      <scheme val="minor"/>
    </font>
    <font>
      <sz val="11"/>
      <color rgb="FF3F3F76"/>
      <name val="Calibri"/>
      <charset val="0"/>
      <scheme val="minor"/>
    </font>
    <font>
      <sz val="11"/>
      <color theme="1"/>
      <name val="Calibri"/>
      <charset val="1"/>
      <scheme val="minor"/>
    </font>
  </fonts>
  <fills count="37">
    <fill>
      <patternFill patternType="none"/>
    </fill>
    <fill>
      <patternFill patternType="gray125"/>
    </fill>
    <fill>
      <patternFill patternType="solid">
        <fgColor theme="4" tint="0.799951170384838"/>
        <bgColor indexed="64"/>
      </patternFill>
    </fill>
    <fill>
      <patternFill patternType="solid">
        <fgColor theme="0"/>
        <bgColor indexed="64"/>
      </patternFill>
    </fill>
    <fill>
      <patternFill patternType="solid">
        <fgColor theme="4" tint="0.599993896298105"/>
        <bgColor indexed="64"/>
      </patternFill>
    </fill>
    <fill>
      <patternFill patternType="solid">
        <fgColor theme="2"/>
        <bgColor indexed="64"/>
      </patternFill>
    </fill>
    <fill>
      <patternFill patternType="solid">
        <fgColor theme="6" tint="0.399975585192419"/>
        <bgColor indexed="64"/>
      </patternFill>
    </fill>
    <fill>
      <patternFill patternType="solid">
        <fgColor theme="9" tint="0.799981688894314"/>
        <bgColor indexed="64"/>
      </patternFill>
    </fill>
    <fill>
      <patternFill patternType="solid">
        <fgColor rgb="FFA5A5A5"/>
        <bgColor indexed="64"/>
      </patternFill>
    </fill>
    <fill>
      <patternFill patternType="solid">
        <fgColor theme="6"/>
        <bgColor indexed="64"/>
      </patternFill>
    </fill>
    <fill>
      <patternFill patternType="solid">
        <fgColor rgb="FFC6EFCE"/>
        <bgColor indexed="64"/>
      </patternFill>
    </fill>
    <fill>
      <patternFill patternType="solid">
        <fgColor rgb="FFF2F2F2"/>
        <bgColor indexed="64"/>
      </patternFill>
    </fill>
    <fill>
      <patternFill patternType="solid">
        <fgColor theme="8" tint="0.399975585192419"/>
        <bgColor indexed="64"/>
      </patternFill>
    </fill>
    <fill>
      <patternFill patternType="solid">
        <fgColor theme="7" tint="0.799981688894314"/>
        <bgColor indexed="64"/>
      </patternFill>
    </fill>
    <fill>
      <patternFill patternType="solid">
        <fgColor rgb="FFFFC7CE"/>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9"/>
        <bgColor indexed="64"/>
      </patternFill>
    </fill>
    <fill>
      <patternFill patternType="solid">
        <fgColor theme="5"/>
        <bgColor indexed="64"/>
      </patternFill>
    </fill>
    <fill>
      <patternFill patternType="solid">
        <fgColor rgb="FFFFEB9C"/>
        <bgColor indexed="64"/>
      </patternFill>
    </fill>
    <fill>
      <patternFill patternType="solid">
        <fgColor theme="7" tint="0.399975585192419"/>
        <bgColor indexed="64"/>
      </patternFill>
    </fill>
    <fill>
      <patternFill patternType="solid">
        <fgColor theme="6" tint="0.599993896298105"/>
        <bgColor indexed="64"/>
      </patternFill>
    </fill>
    <fill>
      <patternFill patternType="solid">
        <fgColor theme="4" tint="0.799981688894314"/>
        <bgColor indexed="64"/>
      </patternFill>
    </fill>
    <fill>
      <patternFill patternType="solid">
        <fgColor theme="5" tint="0.599993896298105"/>
        <bgColor indexed="64"/>
      </patternFill>
    </fill>
    <fill>
      <patternFill patternType="solid">
        <fgColor theme="7"/>
        <bgColor indexed="64"/>
      </patternFill>
    </fill>
    <fill>
      <patternFill patternType="solid">
        <fgColor theme="7" tint="0.599993896298105"/>
        <bgColor indexed="64"/>
      </patternFill>
    </fill>
    <fill>
      <patternFill patternType="solid">
        <fgColor theme="6" tint="0.799981688894314"/>
        <bgColor indexed="64"/>
      </patternFill>
    </fill>
    <fill>
      <patternFill patternType="solid">
        <fgColor theme="8" tint="0.799981688894314"/>
        <bgColor indexed="64"/>
      </patternFill>
    </fill>
    <fill>
      <patternFill patternType="solid">
        <fgColor rgb="FFFFCC99"/>
        <bgColor indexed="64"/>
      </patternFill>
    </fill>
    <fill>
      <patternFill patternType="solid">
        <fgColor theme="8"/>
        <bgColor indexed="64"/>
      </patternFill>
    </fill>
    <fill>
      <patternFill patternType="solid">
        <fgColor theme="4" tint="0.599993896298105"/>
        <bgColor indexed="64"/>
      </patternFill>
    </fill>
    <fill>
      <patternFill patternType="solid">
        <fgColor theme="9" tint="0.599993896298105"/>
        <bgColor indexed="64"/>
      </patternFill>
    </fill>
    <fill>
      <patternFill patternType="solid">
        <fgColor theme="9" tint="0.399975585192419"/>
        <bgColor indexed="64"/>
      </patternFill>
    </fill>
    <fill>
      <patternFill patternType="solid">
        <fgColor theme="4"/>
        <bgColor indexed="64"/>
      </patternFill>
    </fill>
    <fill>
      <patternFill patternType="solid">
        <fgColor theme="8" tint="0.599993896298105"/>
        <bgColor indexed="64"/>
      </patternFill>
    </fill>
    <fill>
      <patternFill patternType="solid">
        <fgColor theme="5" tint="0.799981688894314"/>
        <bgColor indexed="64"/>
      </patternFill>
    </fill>
    <fill>
      <patternFill patternType="solid">
        <fgColor rgb="FFFFFFCC"/>
        <bgColor indexed="64"/>
      </patternFill>
    </fill>
  </fills>
  <borders count="22">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style="thin">
        <color auto="1"/>
      </left>
      <right/>
      <top/>
      <bottom style="thin">
        <color auto="1"/>
      </bottom>
      <diagonal/>
    </border>
    <border>
      <left/>
      <right/>
      <top style="thin">
        <color auto="1"/>
      </top>
      <bottom/>
      <diagonal/>
    </border>
    <border>
      <left/>
      <right style="thin">
        <color auto="1"/>
      </right>
      <top style="thin">
        <color auto="1"/>
      </top>
      <bottom/>
      <diagonal/>
    </border>
    <border>
      <left/>
      <right/>
      <top/>
      <bottom style="thin">
        <color auto="1"/>
      </bottom>
      <diagonal/>
    </border>
    <border>
      <left/>
      <right style="thin">
        <color auto="1"/>
      </right>
      <top/>
      <bottom style="thin">
        <color auto="1"/>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right/>
      <top/>
      <bottom style="medium">
        <color theme="4" tint="0.499984740745262"/>
      </bottom>
      <diagonal/>
    </border>
    <border>
      <left/>
      <right/>
      <top/>
      <bottom style="double">
        <color rgb="FFFF8001"/>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s>
  <cellStyleXfs count="50">
    <xf numFmtId="0" fontId="0" fillId="0" borderId="0"/>
    <xf numFmtId="0" fontId="27" fillId="0" borderId="0"/>
    <xf numFmtId="0" fontId="9" fillId="32" borderId="0" applyNumberFormat="0" applyBorder="0" applyAlignment="0" applyProtection="0">
      <alignment vertical="center"/>
    </xf>
    <xf numFmtId="0" fontId="10" fillId="31" borderId="0" applyNumberFormat="0" applyBorder="0" applyAlignment="0" applyProtection="0">
      <alignment vertical="center"/>
    </xf>
    <xf numFmtId="0" fontId="9" fillId="12" borderId="0" applyNumberFormat="0" applyBorder="0" applyAlignment="0" applyProtection="0">
      <alignment vertical="center"/>
    </xf>
    <xf numFmtId="0" fontId="9" fillId="17" borderId="0" applyNumberFormat="0" applyBorder="0" applyAlignment="0" applyProtection="0">
      <alignment vertical="center"/>
    </xf>
    <xf numFmtId="0" fontId="10" fillId="34" borderId="0" applyNumberFormat="0" applyBorder="0" applyAlignment="0" applyProtection="0">
      <alignment vertical="center"/>
    </xf>
    <xf numFmtId="0" fontId="10" fillId="27" borderId="0" applyNumberFormat="0" applyBorder="0" applyAlignment="0" applyProtection="0">
      <alignment vertical="center"/>
    </xf>
    <xf numFmtId="0" fontId="9" fillId="20" borderId="0" applyNumberFormat="0" applyBorder="0" applyAlignment="0" applyProtection="0">
      <alignment vertical="center"/>
    </xf>
    <xf numFmtId="0" fontId="9" fillId="29" borderId="0" applyNumberFormat="0" applyBorder="0" applyAlignment="0" applyProtection="0">
      <alignment vertical="center"/>
    </xf>
    <xf numFmtId="0" fontId="10" fillId="25" borderId="0" applyNumberFormat="0" applyBorder="0" applyAlignment="0" applyProtection="0">
      <alignment vertical="center"/>
    </xf>
    <xf numFmtId="0" fontId="9" fillId="24" borderId="0" applyNumberFormat="0" applyBorder="0" applyAlignment="0" applyProtection="0">
      <alignment vertical="center"/>
    </xf>
    <xf numFmtId="0" fontId="22" fillId="0" borderId="19" applyNumberFormat="0" applyFill="0" applyAlignment="0" applyProtection="0">
      <alignment vertical="center"/>
    </xf>
    <xf numFmtId="0" fontId="10" fillId="21" borderId="0" applyNumberFormat="0" applyBorder="0" applyAlignment="0" applyProtection="0">
      <alignment vertical="center"/>
    </xf>
    <xf numFmtId="0" fontId="9" fillId="15" borderId="0" applyNumberFormat="0" applyBorder="0" applyAlignment="0" applyProtection="0">
      <alignment vertical="center"/>
    </xf>
    <xf numFmtId="0" fontId="9" fillId="9" borderId="0" applyNumberFormat="0" applyBorder="0" applyAlignment="0" applyProtection="0">
      <alignment vertical="center"/>
    </xf>
    <xf numFmtId="0" fontId="10" fillId="23" borderId="0" applyNumberFormat="0" applyBorder="0" applyAlignment="0" applyProtection="0">
      <alignment vertical="center"/>
    </xf>
    <xf numFmtId="0" fontId="10" fillId="35" borderId="0" applyNumberFormat="0" applyBorder="0" applyAlignment="0" applyProtection="0">
      <alignment vertical="center"/>
    </xf>
    <xf numFmtId="0" fontId="9" fillId="18" borderId="0" applyNumberFormat="0" applyBorder="0" applyAlignment="0" applyProtection="0">
      <alignment vertical="center"/>
    </xf>
    <xf numFmtId="0" fontId="10" fillId="30" borderId="0" applyNumberFormat="0" applyBorder="0" applyAlignment="0" applyProtection="0">
      <alignment vertical="center"/>
    </xf>
    <xf numFmtId="0" fontId="10" fillId="22" borderId="0" applyNumberFormat="0" applyBorder="0" applyAlignment="0" applyProtection="0">
      <alignment vertical="center"/>
    </xf>
    <xf numFmtId="0" fontId="9" fillId="33" borderId="0" applyNumberFormat="0" applyBorder="0" applyAlignment="0" applyProtection="0">
      <alignment vertical="center"/>
    </xf>
    <xf numFmtId="0" fontId="20" fillId="19" borderId="0" applyNumberFormat="0" applyBorder="0" applyAlignment="0" applyProtection="0">
      <alignment vertical="center"/>
    </xf>
    <xf numFmtId="0" fontId="9" fillId="16" borderId="0" applyNumberFormat="0" applyBorder="0" applyAlignment="0" applyProtection="0">
      <alignment vertical="center"/>
    </xf>
    <xf numFmtId="0" fontId="19" fillId="14" borderId="0" applyNumberFormat="0" applyBorder="0" applyAlignment="0" applyProtection="0">
      <alignment vertical="center"/>
    </xf>
    <xf numFmtId="0" fontId="10" fillId="13" borderId="0" applyNumberFormat="0" applyBorder="0" applyAlignment="0" applyProtection="0">
      <alignment vertical="center"/>
    </xf>
    <xf numFmtId="0" fontId="23" fillId="0" borderId="20" applyNumberFormat="0" applyFill="0" applyAlignment="0" applyProtection="0">
      <alignment vertical="center"/>
    </xf>
    <xf numFmtId="0" fontId="18" fillId="11" borderId="16" applyNumberFormat="0" applyAlignment="0" applyProtection="0">
      <alignment vertical="center"/>
    </xf>
    <xf numFmtId="44" fontId="0" fillId="0" borderId="0" applyFont="0" applyFill="0" applyBorder="0" applyAlignment="0" applyProtection="0">
      <alignment vertical="center"/>
    </xf>
    <xf numFmtId="0" fontId="10" fillId="26" borderId="0" applyNumberFormat="0" applyBorder="0" applyAlignment="0" applyProtection="0">
      <alignment vertical="center"/>
    </xf>
    <xf numFmtId="0" fontId="0" fillId="36" borderId="21" applyNumberFormat="0" applyFont="0" applyAlignment="0" applyProtection="0">
      <alignment vertical="center"/>
    </xf>
    <xf numFmtId="0" fontId="26" fillId="28" borderId="15" applyNumberFormat="0" applyAlignment="0" applyProtection="0">
      <alignment vertical="center"/>
    </xf>
    <xf numFmtId="0" fontId="17" fillId="0" borderId="0" applyNumberFormat="0" applyFill="0" applyBorder="0" applyAlignment="0" applyProtection="0">
      <alignment vertical="center"/>
    </xf>
    <xf numFmtId="0" fontId="15" fillId="11" borderId="15" applyNumberFormat="0" applyAlignment="0" applyProtection="0">
      <alignment vertical="center"/>
    </xf>
    <xf numFmtId="0" fontId="14" fillId="10" borderId="0" applyNumberFormat="0" applyBorder="0" applyAlignment="0" applyProtection="0">
      <alignment vertical="center"/>
    </xf>
    <xf numFmtId="0" fontId="17" fillId="0" borderId="18" applyNumberFormat="0" applyFill="0" applyAlignment="0" applyProtection="0">
      <alignment vertical="center"/>
    </xf>
    <xf numFmtId="0" fontId="13" fillId="0" borderId="0" applyNumberFormat="0" applyFill="0" applyBorder="0" applyAlignment="0" applyProtection="0">
      <alignment vertical="center"/>
    </xf>
    <xf numFmtId="0" fontId="25" fillId="0" borderId="17" applyNumberFormat="0" applyFill="0" applyAlignment="0" applyProtection="0">
      <alignment vertical="center"/>
    </xf>
    <xf numFmtId="176" fontId="0" fillId="0" borderId="0" applyFont="0" applyFill="0" applyBorder="0" applyAlignment="0" applyProtection="0">
      <alignment vertical="center"/>
    </xf>
    <xf numFmtId="0" fontId="10" fillId="7" borderId="0" applyNumberFormat="0" applyBorder="0" applyAlignment="0" applyProtection="0">
      <alignment vertical="center"/>
    </xf>
    <xf numFmtId="0" fontId="24" fillId="0" borderId="0" applyNumberFormat="0" applyFill="0" applyBorder="0" applyAlignment="0" applyProtection="0">
      <alignment vertical="center"/>
    </xf>
    <xf numFmtId="42" fontId="0" fillId="0" borderId="0" applyFont="0" applyFill="0" applyBorder="0" applyAlignment="0" applyProtection="0">
      <alignment vertical="center"/>
    </xf>
    <xf numFmtId="0" fontId="16"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21" fillId="0" borderId="17" applyNumberFormat="0" applyFill="0" applyAlignment="0" applyProtection="0">
      <alignment vertical="center"/>
    </xf>
    <xf numFmtId="178" fontId="0" fillId="0" borderId="0" applyFont="0" applyFill="0" applyBorder="0" applyAlignment="0" applyProtection="0">
      <alignment vertical="center"/>
    </xf>
    <xf numFmtId="0" fontId="11" fillId="8" borderId="14" applyNumberFormat="0" applyAlignment="0" applyProtection="0">
      <alignment vertical="center"/>
    </xf>
    <xf numFmtId="0" fontId="9" fillId="6" borderId="0" applyNumberFormat="0" applyBorder="0" applyAlignment="0" applyProtection="0">
      <alignment vertical="center"/>
    </xf>
    <xf numFmtId="9" fontId="0" fillId="0" borderId="0" applyFont="0" applyFill="0" applyBorder="0" applyAlignment="0" applyProtection="0">
      <alignment vertical="center"/>
    </xf>
    <xf numFmtId="0" fontId="8" fillId="0" borderId="0" applyNumberFormat="0" applyFill="0" applyBorder="0" applyAlignment="0" applyProtection="0">
      <alignment vertical="center"/>
    </xf>
  </cellStyleXfs>
  <cellXfs count="68">
    <xf numFmtId="0" fontId="0" fillId="0" borderId="0" xfId="0"/>
    <xf numFmtId="177" fontId="0" fillId="0" borderId="0" xfId="0" applyNumberFormat="1"/>
    <xf numFmtId="0" fontId="0" fillId="0" borderId="0" xfId="0" applyAlignment="1">
      <alignment vertical="center"/>
    </xf>
    <xf numFmtId="0" fontId="1" fillId="0" borderId="0" xfId="0" applyFont="1" applyAlignment="1">
      <alignment vertical="center"/>
    </xf>
    <xf numFmtId="0" fontId="1" fillId="0" borderId="0" xfId="0" applyFont="1"/>
    <xf numFmtId="0" fontId="2" fillId="0" borderId="0" xfId="0" applyFont="1" applyAlignment="1">
      <alignment horizontal="center"/>
    </xf>
    <xf numFmtId="0" fontId="3" fillId="0" borderId="0" xfId="0" applyFont="1" applyAlignment="1">
      <alignment horizontal="center"/>
    </xf>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0" fontId="1" fillId="2" borderId="4" xfId="0" applyFont="1" applyFill="1" applyBorder="1" applyAlignment="1">
      <alignment horizontal="center" vertical="center"/>
    </xf>
    <xf numFmtId="0" fontId="1" fillId="2" borderId="2" xfId="0" applyFont="1" applyFill="1" applyBorder="1" applyAlignment="1">
      <alignment horizontal="center" vertical="center" textRotation="90"/>
    </xf>
    <xf numFmtId="0" fontId="1" fillId="2" borderId="5" xfId="0" applyFont="1" applyFill="1" applyBorder="1" applyAlignment="1">
      <alignment horizontal="center" vertical="center"/>
    </xf>
    <xf numFmtId="0" fontId="1" fillId="2" borderId="5" xfId="0" applyFont="1" applyFill="1" applyBorder="1" applyAlignment="1">
      <alignment horizontal="center" vertical="center" textRotation="90"/>
    </xf>
    <xf numFmtId="0" fontId="0" fillId="0" borderId="1" xfId="0" applyBorder="1" applyAlignment="1">
      <alignment horizontal="center"/>
    </xf>
    <xf numFmtId="0" fontId="0" fillId="0" borderId="1" xfId="0" applyBorder="1"/>
    <xf numFmtId="0" fontId="1" fillId="0" borderId="1" xfId="0" applyFont="1" applyBorder="1" applyAlignment="1">
      <alignment horizontal="center" vertical="center"/>
    </xf>
    <xf numFmtId="2" fontId="1" fillId="0" borderId="1" xfId="0" applyNumberFormat="1" applyFont="1" applyBorder="1" applyAlignment="1">
      <alignment vertical="center"/>
    </xf>
    <xf numFmtId="1" fontId="1" fillId="0" borderId="1" xfId="0" applyNumberFormat="1" applyFont="1" applyBorder="1" applyAlignment="1">
      <alignment horizontal="center"/>
    </xf>
    <xf numFmtId="2" fontId="0" fillId="0" borderId="0" xfId="0" applyNumberFormat="1"/>
    <xf numFmtId="0" fontId="1" fillId="2" borderId="6" xfId="0" applyFont="1" applyFill="1" applyBorder="1" applyAlignment="1">
      <alignment horizontal="center" vertical="center"/>
    </xf>
    <xf numFmtId="0" fontId="1" fillId="2" borderId="2" xfId="0" applyFont="1" applyFill="1" applyBorder="1" applyAlignment="1">
      <alignment horizontal="center" vertical="center" textRotation="90" wrapText="1"/>
    </xf>
    <xf numFmtId="0" fontId="1" fillId="2" borderId="5" xfId="0" applyFont="1" applyFill="1" applyBorder="1" applyAlignment="1">
      <alignment horizontal="center" vertical="center" textRotation="90" wrapText="1"/>
    </xf>
    <xf numFmtId="0" fontId="0" fillId="0" borderId="1" xfId="0" applyBorder="1" applyAlignment="1">
      <alignment horizontal="right"/>
    </xf>
    <xf numFmtId="1" fontId="0" fillId="0" borderId="1" xfId="0" applyNumberFormat="1" applyBorder="1" applyAlignment="1">
      <alignment horizontal="center"/>
    </xf>
    <xf numFmtId="0" fontId="1" fillId="2" borderId="7" xfId="0" applyFont="1" applyFill="1" applyBorder="1" applyAlignment="1">
      <alignment horizontal="center" vertical="center"/>
    </xf>
    <xf numFmtId="0" fontId="1" fillId="2" borderId="8" xfId="0" applyFont="1" applyFill="1" applyBorder="1" applyAlignment="1">
      <alignment horizontal="center" vertical="center"/>
    </xf>
    <xf numFmtId="0" fontId="1" fillId="2" borderId="4" xfId="0" applyFont="1" applyFill="1" applyBorder="1" applyAlignment="1">
      <alignment horizontal="center" vertical="center" textRotation="90"/>
    </xf>
    <xf numFmtId="0" fontId="1" fillId="2" borderId="9" xfId="0" applyFont="1" applyFill="1" applyBorder="1" applyAlignment="1">
      <alignment horizontal="center" vertical="center"/>
    </xf>
    <xf numFmtId="0" fontId="1" fillId="0" borderId="1" xfId="0" applyFont="1" applyBorder="1" applyAlignment="1">
      <alignment horizontal="center"/>
    </xf>
    <xf numFmtId="0" fontId="4" fillId="3" borderId="1" xfId="0" applyFont="1" applyFill="1" applyBorder="1" applyAlignment="1">
      <alignment horizontal="center" vertical="center"/>
    </xf>
    <xf numFmtId="0" fontId="0" fillId="0" borderId="8" xfId="0" applyBorder="1"/>
    <xf numFmtId="2" fontId="1" fillId="0" borderId="0" xfId="0" applyNumberFormat="1" applyFont="1"/>
    <xf numFmtId="0" fontId="1" fillId="2" borderId="10" xfId="0" applyFont="1" applyFill="1" applyBorder="1" applyAlignment="1">
      <alignment horizontal="center" vertical="center"/>
    </xf>
    <xf numFmtId="0" fontId="1" fillId="2" borderId="11" xfId="0" applyFont="1" applyFill="1" applyBorder="1" applyAlignment="1">
      <alignment horizontal="center" vertical="center"/>
    </xf>
    <xf numFmtId="0" fontId="1" fillId="2" borderId="12" xfId="0" applyFont="1" applyFill="1" applyBorder="1" applyAlignment="1">
      <alignment horizontal="center" vertical="center"/>
    </xf>
    <xf numFmtId="0" fontId="1" fillId="2" borderId="13" xfId="0" applyFont="1" applyFill="1" applyBorder="1" applyAlignment="1">
      <alignment horizontal="center" vertical="center"/>
    </xf>
    <xf numFmtId="0" fontId="0" fillId="0" borderId="2" xfId="0" applyBorder="1"/>
    <xf numFmtId="0" fontId="0" fillId="0" borderId="11" xfId="0" applyBorder="1"/>
    <xf numFmtId="0" fontId="0" fillId="0" borderId="0" xfId="0" applyAlignment="1">
      <alignment horizontal="center" vertical="center"/>
    </xf>
    <xf numFmtId="0" fontId="5" fillId="4" borderId="1" xfId="0" applyFont="1" applyFill="1" applyBorder="1" applyAlignment="1">
      <alignment horizontal="left" vertical="top" wrapText="1"/>
    </xf>
    <xf numFmtId="0" fontId="2" fillId="0" borderId="1" xfId="0" applyFont="1" applyBorder="1" applyAlignment="1">
      <alignment horizontal="left" vertical="top" wrapText="1"/>
    </xf>
    <xf numFmtId="0" fontId="0" fillId="0" borderId="1" xfId="0" applyBorder="1" applyAlignment="1">
      <alignment horizontal="left" vertical="top" wrapText="1"/>
    </xf>
    <xf numFmtId="0" fontId="0" fillId="0" borderId="1" xfId="0" applyFont="1" applyBorder="1" applyAlignment="1">
      <alignment horizontal="left" vertical="top" wrapText="1"/>
    </xf>
    <xf numFmtId="0" fontId="0" fillId="0" borderId="0" xfId="0" applyAlignment="1">
      <alignment horizontal="left" vertical="top" wrapText="1"/>
    </xf>
    <xf numFmtId="0" fontId="0" fillId="0" borderId="1" xfId="0" applyBorder="1" applyAlignment="1">
      <alignment vertical="top" wrapText="1"/>
    </xf>
    <xf numFmtId="0" fontId="5" fillId="4" borderId="1" xfId="0" applyFont="1" applyFill="1" applyBorder="1" applyAlignment="1">
      <alignment horizontal="center" vertical="top"/>
    </xf>
    <xf numFmtId="0" fontId="0" fillId="0" borderId="1" xfId="0" applyFont="1" applyBorder="1" applyAlignment="1">
      <alignment vertical="top" wrapText="1"/>
    </xf>
    <xf numFmtId="0" fontId="0" fillId="0" borderId="1" xfId="0" applyBorder="1" applyAlignment="1">
      <alignment vertical="top"/>
    </xf>
    <xf numFmtId="0" fontId="0" fillId="0" borderId="0" xfId="0" applyAlignment="1">
      <alignment vertical="top"/>
    </xf>
    <xf numFmtId="0" fontId="5" fillId="0" borderId="0" xfId="0" applyFont="1" applyAlignment="1">
      <alignment horizontal="center"/>
    </xf>
    <xf numFmtId="0" fontId="0" fillId="0" borderId="0" xfId="0" applyAlignment="1">
      <alignment horizontal="center"/>
    </xf>
    <xf numFmtId="0" fontId="6" fillId="4" borderId="1" xfId="0" applyFont="1" applyFill="1" applyBorder="1" applyAlignment="1">
      <alignment horizontal="center" vertical="center"/>
    </xf>
    <xf numFmtId="0" fontId="0" fillId="3" borderId="1" xfId="0" applyFont="1" applyFill="1" applyBorder="1" applyAlignment="1">
      <alignment horizontal="center" vertical="center"/>
    </xf>
    <xf numFmtId="0" fontId="0" fillId="3" borderId="1" xfId="0" applyFont="1" applyFill="1" applyBorder="1" applyAlignment="1">
      <alignment horizontal="left" vertical="center"/>
    </xf>
    <xf numFmtId="0" fontId="2" fillId="0" borderId="0" xfId="0" applyFont="1" applyBorder="1" applyAlignment="1">
      <alignment horizontal="center"/>
    </xf>
    <xf numFmtId="0" fontId="2" fillId="0" borderId="0" xfId="0" applyFont="1" applyBorder="1"/>
    <xf numFmtId="1" fontId="0" fillId="0" borderId="0" xfId="0" applyNumberFormat="1" applyBorder="1" applyAlignment="1">
      <alignment horizontal="center" vertical="center"/>
    </xf>
    <xf numFmtId="0" fontId="0" fillId="0" borderId="0" xfId="0" applyBorder="1" applyAlignment="1">
      <alignment vertical="center"/>
    </xf>
    <xf numFmtId="0" fontId="7" fillId="3" borderId="0" xfId="0" applyFont="1" applyFill="1" applyBorder="1"/>
    <xf numFmtId="1" fontId="2" fillId="3" borderId="1" xfId="0" applyNumberFormat="1" applyFont="1" applyFill="1" applyBorder="1" applyAlignment="1">
      <alignment horizontal="center" vertical="center"/>
    </xf>
    <xf numFmtId="1" fontId="2" fillId="0" borderId="0" xfId="0" applyNumberFormat="1" applyFont="1" applyBorder="1" applyAlignment="1">
      <alignment horizontal="center" vertical="center"/>
    </xf>
    <xf numFmtId="0" fontId="0" fillId="0" borderId="0" xfId="0" applyBorder="1" applyAlignment="1">
      <alignment horizontal="center" vertical="center"/>
    </xf>
    <xf numFmtId="1" fontId="0" fillId="3" borderId="1" xfId="0" applyNumberFormat="1" applyFont="1" applyFill="1" applyBorder="1" applyAlignment="1">
      <alignment horizontal="center" vertical="center"/>
    </xf>
    <xf numFmtId="1" fontId="0" fillId="0" borderId="0" xfId="0" applyNumberFormat="1" applyAlignment="1">
      <alignment horizontal="center" vertical="center"/>
    </xf>
    <xf numFmtId="0" fontId="0" fillId="5" borderId="1" xfId="0" applyFont="1" applyFill="1" applyBorder="1" applyAlignment="1">
      <alignment horizontal="center" vertical="center"/>
    </xf>
    <xf numFmtId="1" fontId="0" fillId="0" borderId="0" xfId="0" applyNumberFormat="1" applyBorder="1" applyAlignment="1">
      <alignment vertical="center"/>
    </xf>
    <xf numFmtId="1" fontId="0" fillId="0" borderId="0" xfId="0" applyNumberFormat="1" applyAlignment="1">
      <alignment vertical="center"/>
    </xf>
    <xf numFmtId="0" fontId="0" fillId="0" borderId="1" xfId="0" applyBorder="1" applyAlignment="1" quotePrefix="1">
      <alignment vertical="top" wrapText="1"/>
    </xf>
  </cellXfs>
  <cellStyles count="50">
    <cellStyle name="Normal" xfId="0" builtinId="0"/>
    <cellStyle name="Normal 2" xfId="1"/>
    <cellStyle name="60% - Accent6" xfId="2" builtinId="52"/>
    <cellStyle name="40% - Accent6" xfId="3" builtinId="51"/>
    <cellStyle name="60% - Accent5" xfId="4" builtinId="48"/>
    <cellStyle name="Accent6" xfId="5" builtinId="49"/>
    <cellStyle name="40% - Accent5" xfId="6" builtinId="47"/>
    <cellStyle name="20% - Accent5" xfId="7" builtinId="46"/>
    <cellStyle name="60% - Accent4" xfId="8" builtinId="44"/>
    <cellStyle name="Accent5" xfId="9" builtinId="45"/>
    <cellStyle name="40% - Accent4" xfId="10" builtinId="43"/>
    <cellStyle name="Accent4" xfId="11" builtinId="41"/>
    <cellStyle name="Linked Cell" xfId="12" builtinId="24"/>
    <cellStyle name="40% - Accent3" xfId="13" builtinId="39"/>
    <cellStyle name="60% - Accent2" xfId="14" builtinId="36"/>
    <cellStyle name="Accent3" xfId="15" builtinId="37"/>
    <cellStyle name="40% - Accent2" xfId="16" builtinId="35"/>
    <cellStyle name="20% - Accent2" xfId="17" builtinId="34"/>
    <cellStyle name="Accent2" xfId="18" builtinId="33"/>
    <cellStyle name="40% - Accent1" xfId="19" builtinId="31"/>
    <cellStyle name="20% - Accent1" xfId="20" builtinId="30"/>
    <cellStyle name="Accent1" xfId="21" builtinId="29"/>
    <cellStyle name="Neutral" xfId="22" builtinId="28"/>
    <cellStyle name="60% - Accent1" xfId="23" builtinId="32"/>
    <cellStyle name="Bad" xfId="24" builtinId="27"/>
    <cellStyle name="20% - Accent4" xfId="25" builtinId="42"/>
    <cellStyle name="Total" xfId="26" builtinId="25"/>
    <cellStyle name="Output" xfId="27" builtinId="21"/>
    <cellStyle name="Currency" xfId="28" builtinId="4"/>
    <cellStyle name="20% - Accent3" xfId="29" builtinId="38"/>
    <cellStyle name="Note" xfId="30" builtinId="10"/>
    <cellStyle name="Input" xfId="31" builtinId="20"/>
    <cellStyle name="Heading 4" xfId="32" builtinId="19"/>
    <cellStyle name="Calculation" xfId="33" builtinId="22"/>
    <cellStyle name="Good" xfId="34" builtinId="26"/>
    <cellStyle name="Heading 3" xfId="35" builtinId="18"/>
    <cellStyle name="CExplanatory Text" xfId="36" builtinId="53"/>
    <cellStyle name="Heading 1" xfId="37" builtinId="16"/>
    <cellStyle name="Comma [0]" xfId="38" builtinId="6"/>
    <cellStyle name="20% - Accent6" xfId="39" builtinId="50"/>
    <cellStyle name="Title" xfId="40" builtinId="15"/>
    <cellStyle name="Currency [0]" xfId="41" builtinId="7"/>
    <cellStyle name="Warning Text" xfId="42" builtinId="11"/>
    <cellStyle name="Followed Hyperlink" xfId="43" builtinId="9"/>
    <cellStyle name="Heading 2" xfId="44" builtinId="17"/>
    <cellStyle name="Comma" xfId="45" builtinId="3"/>
    <cellStyle name="Check Cell" xfId="46" builtinId="23"/>
    <cellStyle name="60% - Accent3" xfId="47" builtinId="40"/>
    <cellStyle name="Percent" xfId="48" builtinId="5"/>
    <cellStyle name="Hyperlink" xfId="49" builtinId="8"/>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W31"/>
  <sheetViews>
    <sheetView zoomScale="120" zoomScaleNormal="120" workbookViewId="0">
      <pane xSplit="2" ySplit="1" topLeftCell="O2" activePane="bottomRight" state="frozen"/>
      <selection/>
      <selection pane="topRight"/>
      <selection pane="bottomLeft"/>
      <selection pane="bottomRight" activeCell="A1" sqref="A1:T12"/>
    </sheetView>
  </sheetViews>
  <sheetFormatPr defaultColWidth="9" defaultRowHeight="15"/>
  <cols>
    <col min="1" max="1" width="13.8583333333333" customWidth="1"/>
    <col min="2" max="2" width="43.5666666666667" customWidth="1"/>
    <col min="3" max="3" width="17.7083333333333" style="2" customWidth="1"/>
    <col min="4" max="4" width="12.5666666666667" style="2" customWidth="1"/>
    <col min="5" max="5" width="14" customWidth="1"/>
    <col min="6" max="6" width="12.8583333333333" customWidth="1"/>
    <col min="7" max="7" width="14.7083333333333" customWidth="1"/>
    <col min="8" max="9" width="13.1416666666667" customWidth="1"/>
    <col min="10" max="10" width="14.5666666666667" customWidth="1"/>
    <col min="11" max="11" width="12" customWidth="1"/>
    <col min="12" max="12" width="11.5666666666667" customWidth="1"/>
    <col min="13" max="13" width="9.28333333333333" style="39"/>
    <col min="14" max="14" width="12" style="39" customWidth="1"/>
    <col min="15" max="15" width="16.1416666666667" style="51" customWidth="1"/>
    <col min="16" max="16" width="13" style="51" customWidth="1"/>
    <col min="17" max="17" width="19.7083333333333" style="51" hidden="1" customWidth="1"/>
    <col min="18" max="18" width="9.28333333333333" style="51" hidden="1" customWidth="1"/>
    <col min="19" max="19" width="12.5666666666667" style="51" customWidth="1"/>
    <col min="20" max="20" width="14.5666666666667" style="51" customWidth="1"/>
  </cols>
  <sheetData>
    <row r="1" ht="15.75" spans="1:21">
      <c r="A1" s="52" t="s">
        <v>0</v>
      </c>
      <c r="B1" s="52" t="s">
        <v>1</v>
      </c>
      <c r="C1" s="52" t="s">
        <v>2</v>
      </c>
      <c r="D1" s="52" t="s">
        <v>3</v>
      </c>
      <c r="E1" s="52" t="s">
        <v>4</v>
      </c>
      <c r="F1" s="52" t="s">
        <v>5</v>
      </c>
      <c r="G1" s="52" t="s">
        <v>6</v>
      </c>
      <c r="H1" s="52" t="s">
        <v>7</v>
      </c>
      <c r="I1" s="52" t="s">
        <v>8</v>
      </c>
      <c r="J1" s="52" t="s">
        <v>9</v>
      </c>
      <c r="K1" s="52" t="s">
        <v>10</v>
      </c>
      <c r="L1" s="52" t="s">
        <v>11</v>
      </c>
      <c r="M1" s="52" t="s">
        <v>12</v>
      </c>
      <c r="N1" s="52" t="s">
        <v>13</v>
      </c>
      <c r="O1" s="52" t="s">
        <v>14</v>
      </c>
      <c r="P1" s="52" t="s">
        <v>15</v>
      </c>
      <c r="Q1" s="52"/>
      <c r="R1" s="52"/>
      <c r="S1" s="52" t="s">
        <v>16</v>
      </c>
      <c r="T1" s="52" t="s">
        <v>17</v>
      </c>
      <c r="U1" s="52" t="s">
        <v>18</v>
      </c>
    </row>
    <row r="2" s="2" customFormat="1" spans="1:21">
      <c r="A2" s="53" t="s">
        <v>19</v>
      </c>
      <c r="B2" s="54" t="s">
        <v>20</v>
      </c>
      <c r="C2" s="53">
        <v>90.04</v>
      </c>
      <c r="D2" s="53" t="str">
        <f t="shared" ref="D2:D3" si="0">IF(C2&gt;=93,"Istimewa",IF(C2&gt;=88,"Sangat Baik",IF(C2&gt;=76,"Baik",IF(C2&gt;=70,"Cukup",IF(C2&lt;70,"Kurang")))))</f>
        <v>Sangat Baik</v>
      </c>
      <c r="E2" s="53">
        <v>82.6</v>
      </c>
      <c r="F2" s="53" t="str">
        <f t="shared" ref="F2:F12" si="1">IF(E2&gt;=93,"Istimewa",IF(E2&gt;=88,"Sangat Baik",IF(E2&gt;=76,"Baik",IF(E2&gt;=70,"Cukup",IF(E2&lt;70,"Kurang")))))</f>
        <v>Baik</v>
      </c>
      <c r="G2" s="60">
        <v>77.76</v>
      </c>
      <c r="H2" s="53" t="str">
        <f t="shared" ref="H2:H12" si="2">IF(G2&gt;=93,"Istimewa",IF(G2&gt;=88,"Sangat Baik",IF(G2&gt;=76,"Baik",IF(G2&gt;=70,"Cukup",IF(G2&lt;70,"Kurang")))))</f>
        <v>Baik</v>
      </c>
      <c r="I2" s="53">
        <v>83.16</v>
      </c>
      <c r="J2" s="53" t="str">
        <f t="shared" ref="J2:J12" si="3">IF(I2&gt;=93,"Istimewa",IF(I2&gt;=88,"Sangat Baik",IF(I2&gt;=76,"Baik",IF(I2&gt;=70,"Cukup",IF(I2&lt;70,"Kurang")))))</f>
        <v>Baik</v>
      </c>
      <c r="K2" s="53">
        <v>85.46</v>
      </c>
      <c r="L2" s="53" t="str">
        <f t="shared" ref="L2:L12" si="4">IF(K2&gt;=93,"Istimewa",IF(K2&gt;=88,"Sangat Baik",IF(K2&gt;=76,"Baik",IF(K2&gt;=70,"Cukup",IF(K2&lt;70,"Kurang")))))</f>
        <v>Baik</v>
      </c>
      <c r="M2" s="53">
        <v>78.18</v>
      </c>
      <c r="N2" s="53" t="str">
        <f t="shared" ref="N2:N12" si="5">IF(M2&gt;=93,"Istimewa",IF(M2&gt;=88,"Sangat Baik",IF(M2&gt;=76,"Baik",IF(M2&gt;=70,"Cukup",IF(M2&lt;70,"Kurang")))))</f>
        <v>Baik</v>
      </c>
      <c r="O2" s="53">
        <v>81</v>
      </c>
      <c r="P2" s="53" t="str">
        <f t="shared" ref="P2:P12" si="6">IF(O2&gt;=93,"Istimewa",IF(O2&gt;=88,"Sangat Baik",IF(O2&gt;=76,"Baik",IF(O2&gt;=70,"Cukup",IF(O2&lt;70,"Kurang")))))</f>
        <v>Baik</v>
      </c>
      <c r="Q2" s="63"/>
      <c r="R2" s="53"/>
      <c r="S2" s="63">
        <f t="shared" ref="S2:S12" si="7">T2/8</f>
        <v>72.275</v>
      </c>
      <c r="T2" s="53">
        <f t="shared" ref="T2:T12" si="8">C2+E2+G2+I2+K2+M2+O2+Q2</f>
        <v>578.2</v>
      </c>
      <c r="U2" s="53">
        <f t="shared" ref="U2:U12" si="9">RANK(T2,$T$2:$T$12,0)</f>
        <v>4</v>
      </c>
    </row>
    <row r="3" s="2" customFormat="1" spans="1:21">
      <c r="A3" s="53" t="s">
        <v>21</v>
      </c>
      <c r="B3" s="54" t="s">
        <v>22</v>
      </c>
      <c r="C3" s="53">
        <v>88.28</v>
      </c>
      <c r="D3" s="53" t="str">
        <f t="shared" si="0"/>
        <v>Sangat Baik</v>
      </c>
      <c r="E3" s="53">
        <v>81.76</v>
      </c>
      <c r="F3" s="53" t="str">
        <f t="shared" si="1"/>
        <v>Baik</v>
      </c>
      <c r="G3" s="60">
        <v>75.48</v>
      </c>
      <c r="H3" s="53" t="str">
        <f t="shared" si="2"/>
        <v>Cukup</v>
      </c>
      <c r="I3" s="53">
        <v>85.56</v>
      </c>
      <c r="J3" s="53" t="str">
        <f t="shared" si="3"/>
        <v>Baik</v>
      </c>
      <c r="K3" s="53">
        <v>80.2</v>
      </c>
      <c r="L3" s="53" t="str">
        <f t="shared" si="4"/>
        <v>Baik</v>
      </c>
      <c r="M3" s="53">
        <v>72.54</v>
      </c>
      <c r="N3" s="53" t="str">
        <f t="shared" si="5"/>
        <v>Cukup</v>
      </c>
      <c r="O3" s="53">
        <v>85.54</v>
      </c>
      <c r="P3" s="53" t="str">
        <f t="shared" si="6"/>
        <v>Baik</v>
      </c>
      <c r="Q3" s="63"/>
      <c r="R3" s="53"/>
      <c r="S3" s="63">
        <f t="shared" si="7"/>
        <v>71.17</v>
      </c>
      <c r="T3" s="53">
        <f t="shared" si="8"/>
        <v>569.36</v>
      </c>
      <c r="U3" s="53">
        <f t="shared" si="9"/>
        <v>6</v>
      </c>
    </row>
    <row r="4" s="2" customFormat="1" spans="1:21">
      <c r="A4" s="53" t="s">
        <v>23</v>
      </c>
      <c r="B4" s="54" t="s">
        <v>24</v>
      </c>
      <c r="C4" s="53">
        <v>75.34</v>
      </c>
      <c r="D4" s="53" t="str">
        <f t="shared" ref="D4:D12" si="10">IF(C4&gt;=93,"Istimewa",IF(C4&gt;=88,"Sangat Baik",IF(C4&gt;=76,"Baik",IF(C4&gt;=70,"Cukup Baik",IF(C4&lt;70,"Kurang")))))</f>
        <v>Cukup Baik</v>
      </c>
      <c r="E4" s="53">
        <v>77.32</v>
      </c>
      <c r="F4" s="53" t="str">
        <f t="shared" si="1"/>
        <v>Baik</v>
      </c>
      <c r="G4" s="60">
        <v>70.02</v>
      </c>
      <c r="H4" s="53" t="str">
        <f t="shared" si="2"/>
        <v>Cukup</v>
      </c>
      <c r="I4" s="53">
        <v>73.3</v>
      </c>
      <c r="J4" s="53" t="str">
        <f t="shared" si="3"/>
        <v>Cukup</v>
      </c>
      <c r="K4" s="53">
        <v>80.14</v>
      </c>
      <c r="L4" s="53" t="str">
        <f t="shared" si="4"/>
        <v>Baik</v>
      </c>
      <c r="M4" s="53">
        <v>63.12</v>
      </c>
      <c r="N4" s="53" t="str">
        <f t="shared" si="5"/>
        <v>Kurang</v>
      </c>
      <c r="O4" s="53">
        <v>70.3</v>
      </c>
      <c r="P4" s="53" t="str">
        <f t="shared" si="6"/>
        <v>Cukup</v>
      </c>
      <c r="Q4" s="63"/>
      <c r="R4" s="53"/>
      <c r="S4" s="63">
        <f t="shared" si="7"/>
        <v>63.6925</v>
      </c>
      <c r="T4" s="53">
        <f t="shared" si="8"/>
        <v>509.54</v>
      </c>
      <c r="U4" s="53">
        <f t="shared" si="9"/>
        <v>11</v>
      </c>
    </row>
    <row r="5" s="2" customFormat="1" spans="1:21">
      <c r="A5" s="53" t="s">
        <v>25</v>
      </c>
      <c r="B5" s="54" t="s">
        <v>26</v>
      </c>
      <c r="C5" s="53">
        <v>82.44</v>
      </c>
      <c r="D5" s="53" t="str">
        <f t="shared" si="10"/>
        <v>Baik</v>
      </c>
      <c r="E5" s="53">
        <v>80.2</v>
      </c>
      <c r="F5" s="53" t="str">
        <f t="shared" si="1"/>
        <v>Baik</v>
      </c>
      <c r="G5" s="60">
        <v>73</v>
      </c>
      <c r="H5" s="53" t="str">
        <f t="shared" si="2"/>
        <v>Cukup</v>
      </c>
      <c r="I5" s="53">
        <v>79.26</v>
      </c>
      <c r="J5" s="53" t="str">
        <f t="shared" si="3"/>
        <v>Baik</v>
      </c>
      <c r="K5" s="53">
        <v>75.16</v>
      </c>
      <c r="L5" s="53" t="str">
        <f t="shared" si="4"/>
        <v>Cukup</v>
      </c>
      <c r="M5" s="53">
        <v>72.72</v>
      </c>
      <c r="N5" s="53" t="str">
        <f t="shared" si="5"/>
        <v>Cukup</v>
      </c>
      <c r="O5" s="53">
        <v>71.8</v>
      </c>
      <c r="P5" s="53" t="str">
        <f t="shared" si="6"/>
        <v>Cukup</v>
      </c>
      <c r="Q5" s="63"/>
      <c r="R5" s="53"/>
      <c r="S5" s="63">
        <f t="shared" si="7"/>
        <v>66.8225</v>
      </c>
      <c r="T5" s="53">
        <f t="shared" si="8"/>
        <v>534.58</v>
      </c>
      <c r="U5" s="53">
        <f t="shared" si="9"/>
        <v>10</v>
      </c>
    </row>
    <row r="6" s="2" customFormat="1" spans="1:21">
      <c r="A6" s="53" t="s">
        <v>27</v>
      </c>
      <c r="B6" s="54" t="s">
        <v>28</v>
      </c>
      <c r="C6" s="53">
        <v>77.8</v>
      </c>
      <c r="D6" s="53" t="str">
        <f t="shared" si="10"/>
        <v>Baik</v>
      </c>
      <c r="E6" s="53">
        <v>82.6</v>
      </c>
      <c r="F6" s="53" t="str">
        <f t="shared" si="1"/>
        <v>Baik</v>
      </c>
      <c r="G6" s="60">
        <v>75.22</v>
      </c>
      <c r="H6" s="53" t="str">
        <f t="shared" si="2"/>
        <v>Cukup</v>
      </c>
      <c r="I6" s="53">
        <v>79.95</v>
      </c>
      <c r="J6" s="53" t="str">
        <f t="shared" si="3"/>
        <v>Baik</v>
      </c>
      <c r="K6" s="53">
        <v>74.86</v>
      </c>
      <c r="L6" s="53" t="str">
        <f t="shared" si="4"/>
        <v>Cukup</v>
      </c>
      <c r="M6" s="53">
        <v>73.72</v>
      </c>
      <c r="N6" s="53" t="str">
        <f t="shared" si="5"/>
        <v>Cukup</v>
      </c>
      <c r="O6" s="53">
        <v>76.72</v>
      </c>
      <c r="P6" s="53" t="str">
        <f t="shared" si="6"/>
        <v>Baik</v>
      </c>
      <c r="Q6" s="63"/>
      <c r="R6" s="53"/>
      <c r="S6" s="63">
        <f t="shared" si="7"/>
        <v>67.60875</v>
      </c>
      <c r="T6" s="53">
        <f t="shared" si="8"/>
        <v>540.87</v>
      </c>
      <c r="U6" s="53">
        <f t="shared" si="9"/>
        <v>9</v>
      </c>
    </row>
    <row r="7" s="2" customFormat="1" spans="1:21">
      <c r="A7" s="53" t="s">
        <v>29</v>
      </c>
      <c r="B7" s="54" t="s">
        <v>30</v>
      </c>
      <c r="C7" s="53">
        <v>85.64</v>
      </c>
      <c r="D7" s="53" t="str">
        <f t="shared" si="10"/>
        <v>Baik</v>
      </c>
      <c r="E7" s="53">
        <v>84.64</v>
      </c>
      <c r="F7" s="53" t="str">
        <f t="shared" si="1"/>
        <v>Baik</v>
      </c>
      <c r="G7" s="60">
        <v>76.98</v>
      </c>
      <c r="H7" s="53" t="str">
        <f t="shared" si="2"/>
        <v>Baik</v>
      </c>
      <c r="I7" s="53">
        <v>83.4</v>
      </c>
      <c r="J7" s="53" t="str">
        <f t="shared" si="3"/>
        <v>Baik</v>
      </c>
      <c r="K7" s="53">
        <v>85.76</v>
      </c>
      <c r="L7" s="53" t="str">
        <f t="shared" si="4"/>
        <v>Baik</v>
      </c>
      <c r="M7" s="53">
        <v>77.18</v>
      </c>
      <c r="N7" s="53" t="str">
        <f t="shared" si="5"/>
        <v>Baik</v>
      </c>
      <c r="O7" s="53">
        <v>81.84</v>
      </c>
      <c r="P7" s="53" t="str">
        <f t="shared" si="6"/>
        <v>Baik</v>
      </c>
      <c r="Q7" s="63"/>
      <c r="R7" s="53"/>
      <c r="S7" s="63">
        <f t="shared" si="7"/>
        <v>71.93</v>
      </c>
      <c r="T7" s="53">
        <f t="shared" si="8"/>
        <v>575.44</v>
      </c>
      <c r="U7" s="53">
        <f t="shared" si="9"/>
        <v>5</v>
      </c>
    </row>
    <row r="8" s="2" customFormat="1" spans="1:21">
      <c r="A8" s="53" t="s">
        <v>31</v>
      </c>
      <c r="B8" s="54" t="s">
        <v>32</v>
      </c>
      <c r="C8" s="53">
        <v>89.04</v>
      </c>
      <c r="D8" s="53" t="str">
        <f t="shared" si="10"/>
        <v>Sangat Baik</v>
      </c>
      <c r="E8" s="53">
        <v>84.76</v>
      </c>
      <c r="F8" s="53" t="str">
        <f t="shared" si="1"/>
        <v>Baik</v>
      </c>
      <c r="G8" s="60">
        <v>76.6</v>
      </c>
      <c r="H8" s="53" t="str">
        <f t="shared" si="2"/>
        <v>Baik</v>
      </c>
      <c r="I8" s="53">
        <v>86.3657142857143</v>
      </c>
      <c r="J8" s="53" t="str">
        <f t="shared" si="3"/>
        <v>Baik</v>
      </c>
      <c r="K8" s="53">
        <v>84.08</v>
      </c>
      <c r="L8" s="53" t="str">
        <f t="shared" si="4"/>
        <v>Baik</v>
      </c>
      <c r="M8" s="53">
        <v>79.86</v>
      </c>
      <c r="N8" s="53" t="str">
        <f t="shared" si="5"/>
        <v>Baik</v>
      </c>
      <c r="O8" s="53">
        <v>86.3</v>
      </c>
      <c r="P8" s="53" t="str">
        <f t="shared" si="6"/>
        <v>Baik</v>
      </c>
      <c r="Q8" s="63"/>
      <c r="R8" s="53"/>
      <c r="S8" s="63">
        <f t="shared" si="7"/>
        <v>73.3757142857143</v>
      </c>
      <c r="T8" s="53">
        <f t="shared" si="8"/>
        <v>587.005714285714</v>
      </c>
      <c r="U8" s="65">
        <f t="shared" si="9"/>
        <v>3</v>
      </c>
    </row>
    <row r="9" s="2" customFormat="1" spans="1:21">
      <c r="A9" s="53" t="s">
        <v>33</v>
      </c>
      <c r="B9" s="54" t="s">
        <v>34</v>
      </c>
      <c r="C9" s="53">
        <v>80.42</v>
      </c>
      <c r="D9" s="53" t="str">
        <f t="shared" si="10"/>
        <v>Baik</v>
      </c>
      <c r="E9" s="53">
        <v>82.51</v>
      </c>
      <c r="F9" s="53" t="str">
        <f t="shared" si="1"/>
        <v>Baik</v>
      </c>
      <c r="G9" s="53">
        <v>82.94</v>
      </c>
      <c r="H9" s="53" t="str">
        <f t="shared" si="2"/>
        <v>Baik</v>
      </c>
      <c r="I9" s="53">
        <v>80.06</v>
      </c>
      <c r="J9" s="53" t="str">
        <f t="shared" si="3"/>
        <v>Baik</v>
      </c>
      <c r="K9" s="53">
        <v>80.38</v>
      </c>
      <c r="L9" s="53" t="str">
        <f t="shared" si="4"/>
        <v>Baik</v>
      </c>
      <c r="M9" s="53">
        <v>77.5</v>
      </c>
      <c r="N9" s="53" t="str">
        <f t="shared" si="5"/>
        <v>Baik</v>
      </c>
      <c r="O9" s="53">
        <v>80.92</v>
      </c>
      <c r="P9" s="53" t="str">
        <f t="shared" si="6"/>
        <v>Baik</v>
      </c>
      <c r="Q9" s="63"/>
      <c r="R9" s="53"/>
      <c r="S9" s="63">
        <f t="shared" si="7"/>
        <v>70.59125</v>
      </c>
      <c r="T9" s="53">
        <f t="shared" si="8"/>
        <v>564.73</v>
      </c>
      <c r="U9" s="53">
        <f t="shared" si="9"/>
        <v>7</v>
      </c>
    </row>
    <row r="10" s="2" customFormat="1" spans="1:21">
      <c r="A10" s="53" t="s">
        <v>35</v>
      </c>
      <c r="B10" s="54" t="s">
        <v>36</v>
      </c>
      <c r="C10" s="53">
        <v>84.19</v>
      </c>
      <c r="D10" s="53" t="str">
        <f t="shared" si="10"/>
        <v>Baik</v>
      </c>
      <c r="E10" s="53">
        <v>86.24</v>
      </c>
      <c r="F10" s="53" t="str">
        <f t="shared" si="1"/>
        <v>Baik</v>
      </c>
      <c r="G10" s="53">
        <v>84.58</v>
      </c>
      <c r="H10" s="53" t="str">
        <f t="shared" si="2"/>
        <v>Baik</v>
      </c>
      <c r="I10" s="53">
        <v>82.18</v>
      </c>
      <c r="J10" s="53" t="str">
        <f t="shared" si="3"/>
        <v>Baik</v>
      </c>
      <c r="K10" s="53">
        <v>86.04</v>
      </c>
      <c r="L10" s="53" t="str">
        <f t="shared" si="4"/>
        <v>Baik</v>
      </c>
      <c r="M10" s="53">
        <v>85.39</v>
      </c>
      <c r="N10" s="53" t="str">
        <f t="shared" si="5"/>
        <v>Baik</v>
      </c>
      <c r="O10" s="53">
        <v>87.28</v>
      </c>
      <c r="P10" s="53" t="str">
        <f t="shared" si="6"/>
        <v>Baik</v>
      </c>
      <c r="Q10" s="63"/>
      <c r="R10" s="53"/>
      <c r="S10" s="63">
        <f t="shared" si="7"/>
        <v>74.4875</v>
      </c>
      <c r="T10" s="53">
        <f t="shared" si="8"/>
        <v>595.9</v>
      </c>
      <c r="U10" s="65">
        <f t="shared" si="9"/>
        <v>2</v>
      </c>
    </row>
    <row r="11" s="2" customFormat="1" spans="1:21">
      <c r="A11" s="53" t="s">
        <v>37</v>
      </c>
      <c r="B11" s="54" t="s">
        <v>38</v>
      </c>
      <c r="C11" s="53">
        <v>86.28</v>
      </c>
      <c r="D11" s="53" t="str">
        <f t="shared" si="10"/>
        <v>Baik</v>
      </c>
      <c r="E11" s="53">
        <v>87.16</v>
      </c>
      <c r="F11" s="53" t="str">
        <f t="shared" si="1"/>
        <v>Baik</v>
      </c>
      <c r="G11" s="53">
        <v>85.78</v>
      </c>
      <c r="H11" s="53" t="str">
        <f t="shared" si="2"/>
        <v>Baik</v>
      </c>
      <c r="I11" s="53">
        <v>82.8</v>
      </c>
      <c r="J11" s="53" t="str">
        <f t="shared" si="3"/>
        <v>Baik</v>
      </c>
      <c r="K11" s="53">
        <v>83.96</v>
      </c>
      <c r="L11" s="53" t="str">
        <f t="shared" si="4"/>
        <v>Baik</v>
      </c>
      <c r="M11" s="53">
        <v>87.04</v>
      </c>
      <c r="N11" s="53" t="str">
        <f t="shared" si="5"/>
        <v>Baik</v>
      </c>
      <c r="O11" s="53">
        <v>86.42</v>
      </c>
      <c r="P11" s="53" t="str">
        <f t="shared" si="6"/>
        <v>Baik</v>
      </c>
      <c r="Q11" s="63"/>
      <c r="R11" s="53"/>
      <c r="S11" s="63">
        <f t="shared" si="7"/>
        <v>74.93</v>
      </c>
      <c r="T11" s="53">
        <f t="shared" si="8"/>
        <v>599.44</v>
      </c>
      <c r="U11" s="65">
        <f t="shared" si="9"/>
        <v>1</v>
      </c>
    </row>
    <row r="12" s="2" customFormat="1" spans="1:21">
      <c r="A12" s="53" t="s">
        <v>39</v>
      </c>
      <c r="B12" s="54" t="s">
        <v>40</v>
      </c>
      <c r="C12" s="53">
        <v>77.12</v>
      </c>
      <c r="D12" s="53" t="str">
        <f t="shared" si="10"/>
        <v>Baik</v>
      </c>
      <c r="E12" s="53">
        <v>80.55</v>
      </c>
      <c r="F12" s="53" t="str">
        <f t="shared" si="1"/>
        <v>Baik</v>
      </c>
      <c r="G12" s="53">
        <v>83.1</v>
      </c>
      <c r="H12" s="53" t="str">
        <f t="shared" si="2"/>
        <v>Baik</v>
      </c>
      <c r="I12" s="53">
        <v>79.68</v>
      </c>
      <c r="J12" s="53" t="str">
        <f t="shared" si="3"/>
        <v>Baik</v>
      </c>
      <c r="K12" s="53">
        <v>78.32</v>
      </c>
      <c r="L12" s="53" t="str">
        <f t="shared" si="4"/>
        <v>Baik</v>
      </c>
      <c r="M12" s="53">
        <v>77.5</v>
      </c>
      <c r="N12" s="53" t="str">
        <f t="shared" si="5"/>
        <v>Baik</v>
      </c>
      <c r="O12" s="53">
        <v>71.02</v>
      </c>
      <c r="P12" s="53" t="str">
        <f t="shared" si="6"/>
        <v>Cukup</v>
      </c>
      <c r="Q12" s="63"/>
      <c r="R12" s="53"/>
      <c r="S12" s="63">
        <f t="shared" si="7"/>
        <v>68.41125</v>
      </c>
      <c r="T12" s="53">
        <f t="shared" si="8"/>
        <v>547.29</v>
      </c>
      <c r="U12" s="53">
        <f t="shared" si="9"/>
        <v>8</v>
      </c>
    </row>
    <row r="13" spans="1:23">
      <c r="A13" s="55"/>
      <c r="B13" s="56"/>
      <c r="C13" s="57"/>
      <c r="D13" s="58"/>
      <c r="E13" s="57"/>
      <c r="F13" s="58"/>
      <c r="G13" s="61"/>
      <c r="H13" s="58"/>
      <c r="I13" s="57"/>
      <c r="J13" s="58"/>
      <c r="K13" s="57"/>
      <c r="L13" s="62"/>
      <c r="M13" s="57"/>
      <c r="N13" s="62"/>
      <c r="O13" s="57"/>
      <c r="P13" s="62"/>
      <c r="Q13" s="57"/>
      <c r="R13" s="62"/>
      <c r="S13" s="57"/>
      <c r="T13" s="62"/>
      <c r="U13" s="66"/>
      <c r="V13" s="58"/>
      <c r="W13" s="58"/>
    </row>
    <row r="14" spans="1:23">
      <c r="A14" s="55"/>
      <c r="B14" s="59"/>
      <c r="C14" s="57"/>
      <c r="D14" s="58"/>
      <c r="E14" s="57"/>
      <c r="F14" s="58"/>
      <c r="G14" s="61"/>
      <c r="H14" s="58"/>
      <c r="I14" s="57"/>
      <c r="J14" s="58"/>
      <c r="K14" s="57"/>
      <c r="L14" s="62"/>
      <c r="M14" s="57"/>
      <c r="N14" s="62"/>
      <c r="O14" s="57"/>
      <c r="P14" s="62"/>
      <c r="Q14" s="64"/>
      <c r="R14" s="62"/>
      <c r="S14" s="64"/>
      <c r="T14" s="62"/>
      <c r="U14" s="67"/>
      <c r="V14" s="2"/>
      <c r="W14" s="2"/>
    </row>
    <row r="15" spans="1:23">
      <c r="A15" s="55"/>
      <c r="B15" s="59"/>
      <c r="C15" s="57"/>
      <c r="D15" s="58"/>
      <c r="E15" s="57"/>
      <c r="F15" s="58"/>
      <c r="G15" s="61"/>
      <c r="H15" s="58"/>
      <c r="I15" s="57"/>
      <c r="J15" s="58"/>
      <c r="K15" s="57"/>
      <c r="L15" s="62"/>
      <c r="M15" s="57"/>
      <c r="N15" s="62"/>
      <c r="O15" s="57"/>
      <c r="P15" s="62"/>
      <c r="Q15" s="64"/>
      <c r="R15" s="62"/>
      <c r="S15" s="64"/>
      <c r="T15" s="62"/>
      <c r="U15" s="67"/>
      <c r="V15" s="2"/>
      <c r="W15" s="2"/>
    </row>
    <row r="16" spans="1:23">
      <c r="A16" s="55"/>
      <c r="B16" s="59"/>
      <c r="C16" s="57"/>
      <c r="D16" s="58"/>
      <c r="E16" s="57"/>
      <c r="F16" s="58"/>
      <c r="G16" s="61"/>
      <c r="H16" s="58"/>
      <c r="I16" s="57"/>
      <c r="J16" s="58"/>
      <c r="K16" s="57"/>
      <c r="L16" s="62"/>
      <c r="M16" s="57"/>
      <c r="N16" s="62"/>
      <c r="O16" s="57"/>
      <c r="P16" s="62"/>
      <c r="Q16" s="64"/>
      <c r="R16" s="62"/>
      <c r="S16" s="64"/>
      <c r="T16" s="62"/>
      <c r="U16" s="67"/>
      <c r="V16" s="2"/>
      <c r="W16" s="2"/>
    </row>
    <row r="17" spans="1:23">
      <c r="A17" s="55"/>
      <c r="B17" s="59"/>
      <c r="C17" s="57"/>
      <c r="D17" s="58"/>
      <c r="E17" s="57"/>
      <c r="F17" s="58"/>
      <c r="G17" s="61"/>
      <c r="H17" s="58"/>
      <c r="I17" s="57"/>
      <c r="J17" s="58"/>
      <c r="K17" s="57"/>
      <c r="L17" s="62"/>
      <c r="M17" s="57"/>
      <c r="N17" s="62"/>
      <c r="O17" s="57"/>
      <c r="P17" s="62"/>
      <c r="Q17" s="64"/>
      <c r="R17" s="62"/>
      <c r="S17" s="64"/>
      <c r="T17" s="62"/>
      <c r="U17" s="67"/>
      <c r="V17" s="2"/>
      <c r="W17" s="2"/>
    </row>
    <row r="18" spans="3:20">
      <c r="C18"/>
      <c r="D18"/>
      <c r="G18" s="51"/>
      <c r="H18" s="51"/>
      <c r="I18" s="51"/>
      <c r="J18" s="51"/>
      <c r="K18" s="51"/>
      <c r="L18" s="51"/>
      <c r="M18"/>
      <c r="N18"/>
      <c r="O18"/>
      <c r="P18"/>
      <c r="Q18"/>
      <c r="R18"/>
      <c r="S18"/>
      <c r="T18"/>
    </row>
    <row r="19" spans="3:20">
      <c r="C19"/>
      <c r="D19"/>
      <c r="G19" s="51"/>
      <c r="H19" s="51"/>
      <c r="I19" s="51"/>
      <c r="J19" s="51"/>
      <c r="K19" s="51"/>
      <c r="L19" s="51"/>
      <c r="M19"/>
      <c r="N19"/>
      <c r="O19"/>
      <c r="P19"/>
      <c r="Q19"/>
      <c r="R19"/>
      <c r="S19"/>
      <c r="T19"/>
    </row>
    <row r="20" spans="3:20">
      <c r="C20"/>
      <c r="D20"/>
      <c r="G20" s="51"/>
      <c r="H20" s="51"/>
      <c r="I20" s="51"/>
      <c r="J20" s="51"/>
      <c r="K20" s="51"/>
      <c r="L20" s="51"/>
      <c r="M20"/>
      <c r="N20"/>
      <c r="O20"/>
      <c r="P20"/>
      <c r="Q20"/>
      <c r="R20"/>
      <c r="S20"/>
      <c r="T20"/>
    </row>
    <row r="21" spans="3:20">
      <c r="C21"/>
      <c r="D21"/>
      <c r="G21" s="51"/>
      <c r="H21" s="51"/>
      <c r="I21" s="51"/>
      <c r="J21" s="51"/>
      <c r="K21" s="51"/>
      <c r="L21" s="51"/>
      <c r="M21"/>
      <c r="N21"/>
      <c r="O21"/>
      <c r="P21"/>
      <c r="Q21"/>
      <c r="R21"/>
      <c r="S21"/>
      <c r="T21"/>
    </row>
    <row r="22" spans="3:20">
      <c r="C22"/>
      <c r="D22"/>
      <c r="E22" s="39"/>
      <c r="F22" s="39"/>
      <c r="I22" s="51"/>
      <c r="J22" s="51"/>
      <c r="K22" s="51"/>
      <c r="L22" s="51"/>
      <c r="M22" s="51"/>
      <c r="N22" s="51"/>
      <c r="O22"/>
      <c r="P22"/>
      <c r="Q22"/>
      <c r="R22"/>
      <c r="S22"/>
      <c r="T22"/>
    </row>
    <row r="23" spans="3:20">
      <c r="C23"/>
      <c r="D23"/>
      <c r="E23" s="39"/>
      <c r="F23" s="39"/>
      <c r="I23" s="51"/>
      <c r="J23" s="51"/>
      <c r="K23" s="51"/>
      <c r="L23" s="51"/>
      <c r="M23" s="51"/>
      <c r="N23" s="51"/>
      <c r="O23"/>
      <c r="P23"/>
      <c r="Q23"/>
      <c r="R23"/>
      <c r="S23"/>
      <c r="T23"/>
    </row>
    <row r="24" spans="3:20">
      <c r="C24"/>
      <c r="D24"/>
      <c r="F24" s="39"/>
      <c r="J24" s="51"/>
      <c r="K24" s="51"/>
      <c r="L24" s="51"/>
      <c r="M24" s="51"/>
      <c r="N24" s="51"/>
      <c r="P24"/>
      <c r="Q24"/>
      <c r="R24"/>
      <c r="S24"/>
      <c r="T24"/>
    </row>
    <row r="25" spans="3:20">
      <c r="C25"/>
      <c r="D25"/>
      <c r="F25" s="39"/>
      <c r="J25" s="51"/>
      <c r="K25" s="51"/>
      <c r="L25" s="51"/>
      <c r="M25" s="51"/>
      <c r="N25" s="51"/>
      <c r="P25"/>
      <c r="Q25"/>
      <c r="R25"/>
      <c r="S25"/>
      <c r="T25"/>
    </row>
    <row r="26" spans="3:20">
      <c r="C26" s="39"/>
      <c r="D26"/>
      <c r="G26" s="39"/>
      <c r="L26" s="51"/>
      <c r="M26" s="51"/>
      <c r="N26" s="51"/>
      <c r="R26"/>
      <c r="S26"/>
      <c r="T26"/>
    </row>
    <row r="27" spans="3:20">
      <c r="C27" s="39"/>
      <c r="D27" s="39"/>
      <c r="G27" s="39"/>
      <c r="H27" s="39"/>
      <c r="M27" s="51"/>
      <c r="N27" s="51"/>
      <c r="S27"/>
      <c r="T27"/>
    </row>
    <row r="28" spans="3:20">
      <c r="C28" s="39"/>
      <c r="D28" s="39"/>
      <c r="G28" s="39"/>
      <c r="H28" s="39"/>
      <c r="M28" s="51"/>
      <c r="N28" s="51"/>
      <c r="S28"/>
      <c r="T28"/>
    </row>
    <row r="29" spans="9:14">
      <c r="I29" s="39"/>
      <c r="J29" s="39"/>
      <c r="M29" s="51"/>
      <c r="N29" s="51"/>
    </row>
    <row r="30" spans="9:14">
      <c r="I30" s="39"/>
      <c r="J30" s="39"/>
      <c r="M30" s="51"/>
      <c r="N30" s="51"/>
    </row>
    <row r="31" spans="9:14">
      <c r="I31" s="39"/>
      <c r="J31" s="39"/>
      <c r="M31" s="51"/>
      <c r="N31" s="51"/>
    </row>
  </sheetData>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6"/>
  <sheetViews>
    <sheetView zoomScale="124" zoomScaleNormal="124" workbookViewId="0">
      <pane xSplit="2" ySplit="1" topLeftCell="H2" activePane="bottomRight" state="frozen"/>
      <selection/>
      <selection pane="topRight"/>
      <selection pane="bottomLeft"/>
      <selection pane="bottomRight" activeCell="C1" sqref="C1:J12"/>
    </sheetView>
  </sheetViews>
  <sheetFormatPr defaultColWidth="9" defaultRowHeight="15"/>
  <cols>
    <col min="1" max="1" width="11.5666666666667" style="39" customWidth="1"/>
    <col min="2" max="2" width="23.8583333333333" customWidth="1"/>
    <col min="3" max="3" width="30.2833333333333" customWidth="1"/>
    <col min="4" max="4" width="30.1416666666667" style="2" customWidth="1"/>
    <col min="5" max="5" width="29.8583333333333" customWidth="1"/>
    <col min="6" max="6" width="30" customWidth="1"/>
    <col min="7" max="8" width="32.1416666666667" customWidth="1"/>
    <col min="9" max="9" width="32" customWidth="1"/>
    <col min="10" max="10" width="28.8583333333333" customWidth="1"/>
    <col min="11" max="11" width="7.70833333333333" hidden="1" customWidth="1"/>
    <col min="12" max="12" width="7.85833333333333" hidden="1" customWidth="1"/>
    <col min="13" max="13" width="0.283333333333333" hidden="1" customWidth="1"/>
    <col min="14" max="14" width="28.8583333333333" customWidth="1"/>
    <col min="16" max="16" width="23.7083333333333" customWidth="1"/>
  </cols>
  <sheetData>
    <row r="1" ht="18.75" spans="1:15">
      <c r="A1" s="40" t="s">
        <v>0</v>
      </c>
      <c r="B1" s="40" t="s">
        <v>1</v>
      </c>
      <c r="C1" s="40" t="s">
        <v>41</v>
      </c>
      <c r="D1" s="40" t="s">
        <v>42</v>
      </c>
      <c r="E1" s="40" t="s">
        <v>43</v>
      </c>
      <c r="F1" s="40" t="s">
        <v>44</v>
      </c>
      <c r="G1" s="40" t="s">
        <v>45</v>
      </c>
      <c r="H1" s="40" t="s">
        <v>46</v>
      </c>
      <c r="I1" s="40" t="s">
        <v>47</v>
      </c>
      <c r="J1" s="46" t="s">
        <v>48</v>
      </c>
      <c r="K1" s="46" t="s">
        <v>49</v>
      </c>
      <c r="L1" s="46" t="s">
        <v>50</v>
      </c>
      <c r="M1" s="46" t="s">
        <v>51</v>
      </c>
      <c r="N1" s="50"/>
      <c r="O1" s="50"/>
    </row>
    <row r="2" s="2" customFormat="1" ht="57.75" customHeight="1" spans="1:13">
      <c r="A2" s="41" t="str">
        <f>'ANGKA (Input Nilai)'!A2</f>
        <v>22.02.040</v>
      </c>
      <c r="B2" s="41" t="str">
        <f>'ANGKA (Input Nilai)'!B2</f>
        <v>Akmal Al Jundi</v>
      </c>
      <c r="C2" s="42" t="s">
        <v>52</v>
      </c>
      <c r="D2" s="43" t="s">
        <v>53</v>
      </c>
      <c r="E2" s="68" t="s">
        <v>54</v>
      </c>
      <c r="F2" s="42" t="s">
        <v>55</v>
      </c>
      <c r="G2" s="42" t="s">
        <v>56</v>
      </c>
      <c r="H2" s="68" t="s">
        <v>57</v>
      </c>
      <c r="I2" s="42" t="s">
        <v>58</v>
      </c>
      <c r="J2" s="47" t="s">
        <v>59</v>
      </c>
      <c r="K2" s="48"/>
      <c r="L2" s="48"/>
      <c r="M2" s="48"/>
    </row>
    <row r="3" s="2" customFormat="1" ht="46.5" customHeight="1" spans="1:13">
      <c r="A3" s="41" t="str">
        <f>'ANGKA (Input Nilai)'!A3</f>
        <v>22.02.042</v>
      </c>
      <c r="B3" s="41" t="str">
        <f>'ANGKA (Input Nilai)'!B3</f>
        <v>Idris</v>
      </c>
      <c r="C3" s="42" t="s">
        <v>52</v>
      </c>
      <c r="D3" s="43" t="s">
        <v>53</v>
      </c>
      <c r="E3" s="68" t="s">
        <v>60</v>
      </c>
      <c r="F3" s="42" t="s">
        <v>61</v>
      </c>
      <c r="G3" s="42" t="s">
        <v>56</v>
      </c>
      <c r="H3" s="68" t="s">
        <v>62</v>
      </c>
      <c r="I3" s="42" t="s">
        <v>63</v>
      </c>
      <c r="J3" s="45" t="s">
        <v>64</v>
      </c>
      <c r="K3" s="48"/>
      <c r="L3" s="48"/>
      <c r="M3" s="48"/>
    </row>
    <row r="4" s="2" customFormat="1" ht="56.25" customHeight="1" spans="1:13">
      <c r="A4" s="41" t="str">
        <f>'ANGKA (Input Nilai)'!A4</f>
        <v>22.02.043</v>
      </c>
      <c r="B4" s="41" t="str">
        <f>'ANGKA (Input Nilai)'!B4</f>
        <v>Muhammad Al Fahrezy</v>
      </c>
      <c r="C4" s="42" t="s">
        <v>65</v>
      </c>
      <c r="D4" s="43" t="s">
        <v>53</v>
      </c>
      <c r="E4" s="68" t="s">
        <v>66</v>
      </c>
      <c r="F4" s="42" t="s">
        <v>67</v>
      </c>
      <c r="G4" s="42" t="s">
        <v>56</v>
      </c>
      <c r="H4" s="68" t="s">
        <v>68</v>
      </c>
      <c r="I4" s="42" t="s">
        <v>69</v>
      </c>
      <c r="J4" s="45" t="s">
        <v>70</v>
      </c>
      <c r="K4" s="48"/>
      <c r="L4" s="48"/>
      <c r="M4" s="48"/>
    </row>
    <row r="5" s="2" customFormat="1" ht="54.75" customHeight="1" spans="1:13">
      <c r="A5" s="41" t="str">
        <f>'ANGKA (Input Nilai)'!A5</f>
        <v>22.02.044</v>
      </c>
      <c r="B5" s="41" t="str">
        <f>'ANGKA (Input Nilai)'!B5</f>
        <v>Muhammad Faisal Asy Syams</v>
      </c>
      <c r="C5" s="42" t="s">
        <v>71</v>
      </c>
      <c r="D5" s="43" t="s">
        <v>53</v>
      </c>
      <c r="E5" s="68" t="s">
        <v>72</v>
      </c>
      <c r="F5" s="42" t="s">
        <v>73</v>
      </c>
      <c r="G5" s="42" t="s">
        <v>74</v>
      </c>
      <c r="H5" s="68" t="s">
        <v>75</v>
      </c>
      <c r="I5" s="42" t="s">
        <v>76</v>
      </c>
      <c r="J5" s="45" t="s">
        <v>77</v>
      </c>
      <c r="K5" s="48"/>
      <c r="L5" s="48"/>
      <c r="M5" s="48"/>
    </row>
    <row r="6" s="2" customFormat="1" ht="45.75" customHeight="1" spans="1:13">
      <c r="A6" s="41" t="str">
        <f>'ANGKA (Input Nilai)'!A6</f>
        <v>22.02.045</v>
      </c>
      <c r="B6" s="41" t="str">
        <f>'ANGKA (Input Nilai)'!B6</f>
        <v>Muhammad Fakhri</v>
      </c>
      <c r="C6" s="42" t="s">
        <v>71</v>
      </c>
      <c r="D6" s="43" t="s">
        <v>53</v>
      </c>
      <c r="E6" s="68" t="s">
        <v>78</v>
      </c>
      <c r="F6" s="42" t="s">
        <v>79</v>
      </c>
      <c r="G6" s="42" t="s">
        <v>74</v>
      </c>
      <c r="H6" s="68" t="s">
        <v>80</v>
      </c>
      <c r="I6" s="42" t="s">
        <v>81</v>
      </c>
      <c r="J6" s="47" t="s">
        <v>82</v>
      </c>
      <c r="K6" s="48"/>
      <c r="L6" s="48"/>
      <c r="M6" s="48"/>
    </row>
    <row r="7" s="2" customFormat="1" ht="45.75" customHeight="1" spans="1:13">
      <c r="A7" s="41" t="str">
        <f>'ANGKA (Input Nilai)'!A7</f>
        <v>22.02.046</v>
      </c>
      <c r="B7" s="41" t="str">
        <f>'ANGKA (Input Nilai)'!B7</f>
        <v>Muhammad Jamel Asy Syahid</v>
      </c>
      <c r="C7" s="42" t="s">
        <v>71</v>
      </c>
      <c r="D7" s="43" t="s">
        <v>53</v>
      </c>
      <c r="E7" s="68" t="s">
        <v>83</v>
      </c>
      <c r="F7" s="42" t="s">
        <v>84</v>
      </c>
      <c r="G7" s="42" t="s">
        <v>56</v>
      </c>
      <c r="H7" s="68" t="s">
        <v>85</v>
      </c>
      <c r="I7" s="42" t="s">
        <v>86</v>
      </c>
      <c r="J7" s="45" t="s">
        <v>87</v>
      </c>
      <c r="K7" s="48"/>
      <c r="L7" s="48"/>
      <c r="M7" s="48"/>
    </row>
    <row r="8" s="2" customFormat="1" ht="52.5" customHeight="1" spans="1:13">
      <c r="A8" s="41" t="str">
        <f>'ANGKA (Input Nilai)'!A8</f>
        <v>22.02.049</v>
      </c>
      <c r="B8" s="41" t="str">
        <f>'ANGKA (Input Nilai)'!B8</f>
        <v>Ruwayfi Rafa Alhamdani</v>
      </c>
      <c r="C8" s="42" t="s">
        <v>52</v>
      </c>
      <c r="D8" s="43" t="s">
        <v>53</v>
      </c>
      <c r="E8" s="68" t="s">
        <v>88</v>
      </c>
      <c r="F8" s="42" t="s">
        <v>89</v>
      </c>
      <c r="G8" s="42" t="s">
        <v>56</v>
      </c>
      <c r="H8" s="68" t="s">
        <v>90</v>
      </c>
      <c r="I8" s="42" t="s">
        <v>91</v>
      </c>
      <c r="J8" s="47" t="s">
        <v>92</v>
      </c>
      <c r="K8" s="48"/>
      <c r="L8" s="48"/>
      <c r="M8" s="48"/>
    </row>
    <row r="9" s="2" customFormat="1" ht="52.5" customHeight="1" spans="1:13">
      <c r="A9" s="41" t="str">
        <f>'ANGKA (Input Nilai)'!A9</f>
        <v>22.02.041</v>
      </c>
      <c r="B9" s="41" t="str">
        <f>'ANGKA (Input Nilai)'!B9</f>
        <v>Alya Zulfa Rahmdhani</v>
      </c>
      <c r="C9" s="42" t="s">
        <v>93</v>
      </c>
      <c r="D9" s="42" t="s">
        <v>94</v>
      </c>
      <c r="E9" s="42" t="s">
        <v>95</v>
      </c>
      <c r="F9" s="42" t="s">
        <v>93</v>
      </c>
      <c r="G9" s="42" t="s">
        <v>96</v>
      </c>
      <c r="H9" s="42" t="s">
        <v>97</v>
      </c>
      <c r="I9" s="42" t="s">
        <v>98</v>
      </c>
      <c r="J9" s="45" t="s">
        <v>99</v>
      </c>
      <c r="K9" s="48"/>
      <c r="L9" s="48"/>
      <c r="M9" s="48"/>
    </row>
    <row r="10" s="2" customFormat="1" ht="54" customHeight="1" spans="1:13">
      <c r="A10" s="41" t="str">
        <f>'ANGKA (Input Nilai)'!A10</f>
        <v>22.02.047</v>
      </c>
      <c r="B10" s="41" t="str">
        <f>'ANGKA (Input Nilai)'!B10</f>
        <v>Najwa Qurrota'Aini</v>
      </c>
      <c r="C10" s="42" t="s">
        <v>100</v>
      </c>
      <c r="D10" s="42" t="s">
        <v>101</v>
      </c>
      <c r="E10" s="42" t="s">
        <v>102</v>
      </c>
      <c r="F10" s="42" t="s">
        <v>100</v>
      </c>
      <c r="G10" s="42" t="s">
        <v>96</v>
      </c>
      <c r="H10" s="42" t="s">
        <v>103</v>
      </c>
      <c r="I10" s="42" t="s">
        <v>98</v>
      </c>
      <c r="J10" s="45" t="s">
        <v>104</v>
      </c>
      <c r="K10" s="48"/>
      <c r="L10" s="48"/>
      <c r="M10" s="48"/>
    </row>
    <row r="11" s="2" customFormat="1" ht="60" customHeight="1" spans="1:13">
      <c r="A11" s="41" t="str">
        <f>'ANGKA (Input Nilai)'!A11</f>
        <v>22.02.048</v>
      </c>
      <c r="B11" s="41" t="str">
        <f>'ANGKA (Input Nilai)'!B11</f>
        <v>Nur Intan Amira Syafiq</v>
      </c>
      <c r="C11" s="42" t="s">
        <v>105</v>
      </c>
      <c r="D11" s="42" t="s">
        <v>106</v>
      </c>
      <c r="E11" s="42" t="s">
        <v>107</v>
      </c>
      <c r="F11" s="42" t="s">
        <v>105</v>
      </c>
      <c r="G11" s="42" t="s">
        <v>96</v>
      </c>
      <c r="H11" s="42" t="s">
        <v>103</v>
      </c>
      <c r="I11" s="42" t="s">
        <v>98</v>
      </c>
      <c r="J11" s="45" t="s">
        <v>108</v>
      </c>
      <c r="K11" s="48"/>
      <c r="L11" s="48"/>
      <c r="M11" s="48"/>
    </row>
    <row r="12" s="2" customFormat="1" ht="65.25" customHeight="1" spans="1:13">
      <c r="A12" s="41" t="str">
        <f>'ANGKA (Input Nilai)'!A12</f>
        <v>22.02.050</v>
      </c>
      <c r="B12" s="41" t="str">
        <f>'ANGKA (Input Nilai)'!B12</f>
        <v>Sekar Arum Wijayanti</v>
      </c>
      <c r="C12" s="42" t="s">
        <v>109</v>
      </c>
      <c r="D12" s="42" t="s">
        <v>110</v>
      </c>
      <c r="E12" s="42" t="s">
        <v>111</v>
      </c>
      <c r="F12" s="42" t="s">
        <v>109</v>
      </c>
      <c r="G12" s="42" t="s">
        <v>96</v>
      </c>
      <c r="H12" s="42" t="s">
        <v>97</v>
      </c>
      <c r="I12" s="42" t="s">
        <v>98</v>
      </c>
      <c r="J12" s="45" t="s">
        <v>112</v>
      </c>
      <c r="K12" s="48"/>
      <c r="L12" s="48"/>
      <c r="M12" s="48"/>
    </row>
    <row r="13" spans="1:14">
      <c r="A13" s="44"/>
      <c r="B13" s="44"/>
      <c r="C13" s="44"/>
      <c r="D13" s="44"/>
      <c r="E13" s="44"/>
      <c r="F13" s="44"/>
      <c r="G13" s="44"/>
      <c r="H13" s="44"/>
      <c r="I13" s="44"/>
      <c r="J13" s="49"/>
      <c r="K13" s="49"/>
      <c r="L13" s="49"/>
      <c r="M13" s="49"/>
      <c r="N13" s="49"/>
    </row>
    <row r="14" spans="1:14">
      <c r="A14" s="44"/>
      <c r="B14" s="44"/>
      <c r="C14" s="44"/>
      <c r="D14" s="44"/>
      <c r="E14" s="44"/>
      <c r="F14" s="44"/>
      <c r="G14" s="44"/>
      <c r="H14" s="44"/>
      <c r="I14" s="44"/>
      <c r="J14" s="49"/>
      <c r="K14" s="49"/>
      <c r="L14" s="49"/>
      <c r="M14" s="49"/>
      <c r="N14" s="49"/>
    </row>
    <row r="15" spans="1:14">
      <c r="A15" s="44"/>
      <c r="B15" s="44"/>
      <c r="C15" s="44"/>
      <c r="D15" s="44"/>
      <c r="E15" s="44"/>
      <c r="F15" s="44"/>
      <c r="G15" s="44"/>
      <c r="H15" s="44"/>
      <c r="I15" s="44"/>
      <c r="J15" s="49"/>
      <c r="K15" s="49"/>
      <c r="L15" s="49"/>
      <c r="M15" s="49"/>
      <c r="N15" s="49"/>
    </row>
    <row r="16" spans="1:14">
      <c r="A16" s="44"/>
      <c r="B16" s="44"/>
      <c r="C16" s="44"/>
      <c r="D16" s="44"/>
      <c r="E16" s="44"/>
      <c r="F16" s="44"/>
      <c r="G16" s="44"/>
      <c r="H16" s="44"/>
      <c r="I16" s="44"/>
      <c r="J16" s="49"/>
      <c r="K16" s="49"/>
      <c r="L16" s="49"/>
      <c r="M16" s="49"/>
      <c r="N16" s="49"/>
    </row>
  </sheetData>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V31"/>
  <sheetViews>
    <sheetView zoomScale="110" zoomScaleNormal="110" workbookViewId="0">
      <selection activeCell="S7" sqref="S7"/>
    </sheetView>
  </sheetViews>
  <sheetFormatPr defaultColWidth="9" defaultRowHeight="15"/>
  <cols>
    <col min="1" max="1" width="3.56666666666667" customWidth="1"/>
    <col min="2" max="2" width="9.28333333333333" customWidth="1"/>
    <col min="3" max="3" width="29" customWidth="1"/>
    <col min="4" max="9" width="6" customWidth="1"/>
    <col min="10" max="10" width="5.85833333333333" customWidth="1"/>
    <col min="11" max="12" width="6" hidden="1" customWidth="1"/>
    <col min="13" max="14" width="7" style="4" customWidth="1"/>
    <col min="15" max="15" width="6.56666666666667" customWidth="1"/>
    <col min="16" max="18" width="4" hidden="1" customWidth="1"/>
    <col min="19" max="19" width="31.7083333333333" customWidth="1"/>
  </cols>
  <sheetData>
    <row r="1" spans="1:18">
      <c r="A1" s="5" t="s">
        <v>113</v>
      </c>
      <c r="B1" s="5"/>
      <c r="C1" s="5"/>
      <c r="D1" s="5"/>
      <c r="E1" s="5"/>
      <c r="F1" s="5"/>
      <c r="G1" s="5"/>
      <c r="H1" s="5"/>
      <c r="I1" s="5"/>
      <c r="J1" s="5"/>
      <c r="K1" s="5"/>
      <c r="L1" s="5"/>
      <c r="M1" s="5"/>
      <c r="N1" s="5"/>
      <c r="O1" s="5"/>
      <c r="P1" s="5"/>
      <c r="Q1" s="5"/>
      <c r="R1" s="5"/>
    </row>
    <row r="2" spans="1:18">
      <c r="A2" s="6" t="s">
        <v>114</v>
      </c>
      <c r="B2" s="6"/>
      <c r="C2" s="6"/>
      <c r="D2" s="6"/>
      <c r="E2" s="6"/>
      <c r="F2" s="6"/>
      <c r="G2" s="6"/>
      <c r="H2" s="6"/>
      <c r="I2" s="6"/>
      <c r="J2" s="6"/>
      <c r="K2" s="6"/>
      <c r="L2" s="6"/>
      <c r="M2" s="6"/>
      <c r="N2" s="6"/>
      <c r="O2" s="6"/>
      <c r="P2" s="6"/>
      <c r="Q2" s="6"/>
      <c r="R2" s="6"/>
    </row>
    <row r="3" spans="1:18">
      <c r="A3" s="5" t="s">
        <v>115</v>
      </c>
      <c r="B3" s="5"/>
      <c r="C3" s="5"/>
      <c r="D3" s="5"/>
      <c r="E3" s="5"/>
      <c r="F3" s="5"/>
      <c r="G3" s="5"/>
      <c r="H3" s="5"/>
      <c r="I3" s="5"/>
      <c r="J3" s="5"/>
      <c r="K3" s="5"/>
      <c r="L3" s="5"/>
      <c r="M3" s="5"/>
      <c r="N3" s="5"/>
      <c r="O3" s="5"/>
      <c r="P3" s="5"/>
      <c r="Q3" s="5"/>
      <c r="R3" s="5"/>
    </row>
    <row r="5" s="2" customFormat="1" customHeight="1" spans="1:18">
      <c r="A5" s="7" t="s">
        <v>116</v>
      </c>
      <c r="B5" s="8" t="s">
        <v>0</v>
      </c>
      <c r="C5" s="8" t="s">
        <v>117</v>
      </c>
      <c r="D5" s="9" t="s">
        <v>118</v>
      </c>
      <c r="E5" s="20"/>
      <c r="F5" s="20"/>
      <c r="G5" s="20"/>
      <c r="H5" s="20"/>
      <c r="I5" s="20"/>
      <c r="J5" s="20"/>
      <c r="K5" s="20"/>
      <c r="L5" s="25"/>
      <c r="M5" s="11" t="s">
        <v>119</v>
      </c>
      <c r="N5" s="11" t="s">
        <v>120</v>
      </c>
      <c r="O5" s="11" t="s">
        <v>121</v>
      </c>
      <c r="P5" s="26" t="s">
        <v>122</v>
      </c>
      <c r="Q5" s="33"/>
      <c r="R5" s="34"/>
    </row>
    <row r="6" customHeight="1" spans="1:18">
      <c r="A6" s="7"/>
      <c r="B6" s="10"/>
      <c r="C6" s="10"/>
      <c r="D6" s="11" t="s">
        <v>123</v>
      </c>
      <c r="E6" s="11" t="s">
        <v>124</v>
      </c>
      <c r="F6" s="21" t="s">
        <v>125</v>
      </c>
      <c r="G6" s="21" t="s">
        <v>126</v>
      </c>
      <c r="H6" s="21" t="s">
        <v>127</v>
      </c>
      <c r="I6" s="21" t="s">
        <v>128</v>
      </c>
      <c r="J6" s="21" t="s">
        <v>129</v>
      </c>
      <c r="K6" s="21"/>
      <c r="L6" s="21"/>
      <c r="M6" s="27"/>
      <c r="N6" s="27"/>
      <c r="O6" s="27"/>
      <c r="P6" s="28"/>
      <c r="Q6" s="35"/>
      <c r="R6" s="36"/>
    </row>
    <row r="7" s="2" customFormat="1" ht="83.25" customHeight="1" spans="1:18">
      <c r="A7" s="7"/>
      <c r="B7" s="10"/>
      <c r="C7" s="12"/>
      <c r="D7" s="13"/>
      <c r="E7" s="13"/>
      <c r="F7" s="22"/>
      <c r="G7" s="22"/>
      <c r="H7" s="22"/>
      <c r="I7" s="22"/>
      <c r="J7" s="22"/>
      <c r="K7" s="22"/>
      <c r="L7" s="22"/>
      <c r="M7" s="13"/>
      <c r="N7" s="13"/>
      <c r="O7" s="13"/>
      <c r="P7" s="7" t="s">
        <v>130</v>
      </c>
      <c r="Q7" s="7" t="s">
        <v>131</v>
      </c>
      <c r="R7" s="7" t="s">
        <v>132</v>
      </c>
    </row>
    <row r="8" spans="1:20">
      <c r="A8" s="14">
        <v>1</v>
      </c>
      <c r="B8" s="14" t="str">
        <f>Deskripsi!A2</f>
        <v>22.02.040</v>
      </c>
      <c r="C8" s="15" t="str">
        <f>'ANGKA (Input Nilai)'!B2</f>
        <v>Akmal Al Jundi</v>
      </c>
      <c r="D8" s="15">
        <v>90.04</v>
      </c>
      <c r="E8" s="23">
        <v>82.6</v>
      </c>
      <c r="F8" s="24">
        <f>'ANGKA (Input Nilai)'!G2</f>
        <v>77.76</v>
      </c>
      <c r="G8" s="15">
        <v>83.16</v>
      </c>
      <c r="H8" s="15">
        <v>85.46</v>
      </c>
      <c r="I8" s="24">
        <f>'ANGKA (Input Nilai)'!M2</f>
        <v>78.18</v>
      </c>
      <c r="J8" s="15">
        <v>81</v>
      </c>
      <c r="K8" s="24"/>
      <c r="L8" s="24"/>
      <c r="M8" s="29">
        <f t="shared" ref="M8:M18" si="0">SUM(D8:L8)</f>
        <v>578.2</v>
      </c>
      <c r="N8" s="18">
        <f t="shared" ref="N8:N18" si="1">AVERAGE(D8,E8,F8,G8,H8,I8,J8,K8,L8)</f>
        <v>82.6</v>
      </c>
      <c r="O8" s="30">
        <f t="shared" ref="O8:O18" si="2">RANK(M8,$M$8:$M$18)</f>
        <v>4</v>
      </c>
      <c r="P8" s="31"/>
      <c r="Q8" s="37"/>
      <c r="R8" s="38"/>
      <c r="S8" t="s">
        <v>125</v>
      </c>
      <c r="T8" t="s">
        <v>133</v>
      </c>
    </row>
    <row r="9" spans="1:18">
      <c r="A9" s="14">
        <v>2</v>
      </c>
      <c r="B9" s="14" t="str">
        <f>Deskripsi!A3</f>
        <v>22.02.042</v>
      </c>
      <c r="C9" s="15" t="str">
        <f>'ANGKA (Input Nilai)'!B3</f>
        <v>Idris</v>
      </c>
      <c r="D9" s="15">
        <v>88.28</v>
      </c>
      <c r="E9" s="23">
        <v>81.76</v>
      </c>
      <c r="F9" s="24">
        <f>'ANGKA (Input Nilai)'!G3</f>
        <v>75.48</v>
      </c>
      <c r="G9" s="15">
        <v>85.56</v>
      </c>
      <c r="H9" s="15">
        <v>80.2</v>
      </c>
      <c r="I9" s="24">
        <f>'ANGKA (Input Nilai)'!M3</f>
        <v>72.54</v>
      </c>
      <c r="J9" s="15">
        <v>85.54</v>
      </c>
      <c r="K9" s="24"/>
      <c r="L9" s="24"/>
      <c r="M9" s="29">
        <f t="shared" si="0"/>
        <v>569.36</v>
      </c>
      <c r="N9" s="18">
        <f t="shared" si="1"/>
        <v>81.3371428571429</v>
      </c>
      <c r="O9" s="30">
        <f t="shared" si="2"/>
        <v>6</v>
      </c>
      <c r="P9" s="31"/>
      <c r="Q9" s="37"/>
      <c r="R9" s="38"/>
    </row>
    <row r="10" spans="1:22">
      <c r="A10" s="14">
        <v>3</v>
      </c>
      <c r="B10" s="14" t="str">
        <f>Deskripsi!A4</f>
        <v>22.02.043</v>
      </c>
      <c r="C10" s="15" t="str">
        <f>'ANGKA (Input Nilai)'!B4</f>
        <v>Muhammad Al Fahrezy</v>
      </c>
      <c r="D10" s="15">
        <v>75.34</v>
      </c>
      <c r="E10" s="23">
        <v>77.32</v>
      </c>
      <c r="F10" s="24">
        <f>'ANGKA (Input Nilai)'!G4</f>
        <v>70.02</v>
      </c>
      <c r="G10" s="15">
        <v>73.3</v>
      </c>
      <c r="H10" s="15">
        <v>80.14</v>
      </c>
      <c r="I10" s="24">
        <f>'ANGKA (Input Nilai)'!M4</f>
        <v>63.12</v>
      </c>
      <c r="J10" s="15">
        <v>70.3</v>
      </c>
      <c r="K10" s="24"/>
      <c r="L10" s="24"/>
      <c r="M10" s="29">
        <f t="shared" si="0"/>
        <v>509.54</v>
      </c>
      <c r="N10" s="18">
        <f t="shared" si="1"/>
        <v>72.7914285714286</v>
      </c>
      <c r="O10" s="30">
        <f t="shared" si="2"/>
        <v>11</v>
      </c>
      <c r="P10" s="31"/>
      <c r="Q10" s="37"/>
      <c r="R10" s="38"/>
      <c r="S10" t="s">
        <v>134</v>
      </c>
      <c r="T10" t="s">
        <v>135</v>
      </c>
      <c r="U10" t="s">
        <v>136</v>
      </c>
      <c r="V10" t="s">
        <v>137</v>
      </c>
    </row>
    <row r="11" spans="1:22">
      <c r="A11" s="14">
        <v>4</v>
      </c>
      <c r="B11" s="14" t="str">
        <f>Deskripsi!A5</f>
        <v>22.02.044</v>
      </c>
      <c r="C11" s="15" t="str">
        <f>'ANGKA (Input Nilai)'!B5</f>
        <v>Muhammad Faisal Asy Syams</v>
      </c>
      <c r="D11" s="15">
        <v>82.44</v>
      </c>
      <c r="E11" s="23">
        <v>80.2</v>
      </c>
      <c r="F11" s="24">
        <f>'ANGKA (Input Nilai)'!G5</f>
        <v>73</v>
      </c>
      <c r="G11" s="15">
        <v>79.26</v>
      </c>
      <c r="H11" s="15">
        <v>75.16</v>
      </c>
      <c r="I11" s="24">
        <f>'ANGKA (Input Nilai)'!M5</f>
        <v>72.72</v>
      </c>
      <c r="J11" s="15">
        <v>71.8</v>
      </c>
      <c r="K11" s="24"/>
      <c r="L11" s="24"/>
      <c r="M11" s="29">
        <f t="shared" si="0"/>
        <v>534.58</v>
      </c>
      <c r="N11" s="18">
        <f t="shared" si="1"/>
        <v>76.3685714285714</v>
      </c>
      <c r="O11" s="30">
        <f t="shared" si="2"/>
        <v>10</v>
      </c>
      <c r="P11" s="31"/>
      <c r="Q11" s="37"/>
      <c r="R11" s="38"/>
      <c r="S11" t="s">
        <v>134</v>
      </c>
      <c r="T11" t="s">
        <v>135</v>
      </c>
      <c r="U11" t="s">
        <v>138</v>
      </c>
      <c r="V11" t="s">
        <v>139</v>
      </c>
    </row>
    <row r="12" spans="1:19">
      <c r="A12" s="14">
        <v>5</v>
      </c>
      <c r="B12" s="14" t="str">
        <f>Deskripsi!A6</f>
        <v>22.02.045</v>
      </c>
      <c r="C12" s="15" t="str">
        <f>'ANGKA (Input Nilai)'!B6</f>
        <v>Muhammad Fakhri</v>
      </c>
      <c r="D12" s="15">
        <v>77.8</v>
      </c>
      <c r="E12" s="23">
        <v>82.6</v>
      </c>
      <c r="F12" s="24">
        <f>'ANGKA (Input Nilai)'!G6</f>
        <v>75.22</v>
      </c>
      <c r="G12" s="15">
        <v>79.95</v>
      </c>
      <c r="H12" s="15">
        <v>74.86</v>
      </c>
      <c r="I12" s="24">
        <f>'ANGKA (Input Nilai)'!M6</f>
        <v>73.72</v>
      </c>
      <c r="J12" s="15">
        <v>76.72</v>
      </c>
      <c r="K12" s="24"/>
      <c r="L12" s="24"/>
      <c r="M12" s="29">
        <f t="shared" si="0"/>
        <v>540.87</v>
      </c>
      <c r="N12" s="18">
        <f t="shared" si="1"/>
        <v>77.2671428571429</v>
      </c>
      <c r="O12" s="30">
        <f t="shared" si="2"/>
        <v>9</v>
      </c>
      <c r="P12" s="31"/>
      <c r="Q12" s="37"/>
      <c r="R12" s="38"/>
      <c r="S12" t="s">
        <v>140</v>
      </c>
    </row>
    <row r="13" spans="1:19">
      <c r="A13" s="14">
        <v>6</v>
      </c>
      <c r="B13" s="14" t="str">
        <f>Deskripsi!A7</f>
        <v>22.02.046</v>
      </c>
      <c r="C13" s="15" t="str">
        <f>'ANGKA (Input Nilai)'!B7</f>
        <v>Muhammad Jamel Asy Syahid</v>
      </c>
      <c r="D13" s="15">
        <v>85.64</v>
      </c>
      <c r="E13" s="23">
        <v>84.64</v>
      </c>
      <c r="F13" s="24">
        <f>'ANGKA (Input Nilai)'!G7</f>
        <v>76.98</v>
      </c>
      <c r="G13" s="15">
        <v>83.4</v>
      </c>
      <c r="H13" s="15">
        <v>85.76</v>
      </c>
      <c r="I13" s="24">
        <f>'ANGKA (Input Nilai)'!M7</f>
        <v>77.18</v>
      </c>
      <c r="J13" s="15">
        <v>81.84</v>
      </c>
      <c r="K13" s="24"/>
      <c r="L13" s="24"/>
      <c r="M13" s="29">
        <f t="shared" si="0"/>
        <v>575.44</v>
      </c>
      <c r="N13" s="18">
        <f t="shared" si="1"/>
        <v>82.2057142857143</v>
      </c>
      <c r="O13" s="30">
        <f t="shared" si="2"/>
        <v>5</v>
      </c>
      <c r="P13" s="31"/>
      <c r="Q13" s="37"/>
      <c r="R13" s="38"/>
      <c r="S13" t="s">
        <v>125</v>
      </c>
    </row>
    <row r="14" spans="1:18">
      <c r="A14" s="14">
        <v>7</v>
      </c>
      <c r="B14" s="14" t="str">
        <f>Deskripsi!A8</f>
        <v>22.02.049</v>
      </c>
      <c r="C14" s="15" t="str">
        <f>'ANGKA (Input Nilai)'!B8</f>
        <v>Ruwayfi Rafa Alhamdani</v>
      </c>
      <c r="D14" s="15">
        <v>89.04</v>
      </c>
      <c r="E14" s="23">
        <v>84.76</v>
      </c>
      <c r="F14" s="24">
        <f>'ANGKA (Input Nilai)'!G8</f>
        <v>76.6</v>
      </c>
      <c r="G14" s="15">
        <v>86.3657142857143</v>
      </c>
      <c r="H14" s="15">
        <v>84.08</v>
      </c>
      <c r="I14" s="24">
        <f>'ANGKA (Input Nilai)'!M8</f>
        <v>79.86</v>
      </c>
      <c r="J14" s="15">
        <v>86.3</v>
      </c>
      <c r="K14" s="24"/>
      <c r="L14" s="24"/>
      <c r="M14" s="29">
        <f t="shared" si="0"/>
        <v>587.005714285714</v>
      </c>
      <c r="N14" s="18">
        <f t="shared" si="1"/>
        <v>83.8579591836735</v>
      </c>
      <c r="O14" s="30">
        <f t="shared" si="2"/>
        <v>3</v>
      </c>
      <c r="P14" s="31"/>
      <c r="Q14" s="37"/>
      <c r="R14" s="38"/>
    </row>
    <row r="15" spans="1:19">
      <c r="A15" s="14">
        <v>8</v>
      </c>
      <c r="B15" s="14" t="str">
        <f>Deskripsi!A9</f>
        <v>22.02.041</v>
      </c>
      <c r="C15" s="15" t="str">
        <f>'ANGKA (Input Nilai)'!B9</f>
        <v>Alya Zulfa Rahmdhani</v>
      </c>
      <c r="D15" s="15">
        <v>80.42</v>
      </c>
      <c r="E15" s="15">
        <v>82.51</v>
      </c>
      <c r="F15" s="15">
        <v>82.94</v>
      </c>
      <c r="G15" s="15">
        <v>80.06</v>
      </c>
      <c r="H15" s="15">
        <v>80.38</v>
      </c>
      <c r="I15" s="15">
        <v>77.5</v>
      </c>
      <c r="J15" s="15">
        <v>80.92</v>
      </c>
      <c r="K15" s="24"/>
      <c r="L15" s="24"/>
      <c r="M15" s="29">
        <f t="shared" si="0"/>
        <v>564.73</v>
      </c>
      <c r="N15" s="18">
        <f t="shared" si="1"/>
        <v>80.6757142857143</v>
      </c>
      <c r="O15" s="30">
        <f t="shared" si="2"/>
        <v>7</v>
      </c>
      <c r="P15" s="31"/>
      <c r="Q15" s="37"/>
      <c r="R15" s="38"/>
      <c r="S15" t="s">
        <v>141</v>
      </c>
    </row>
    <row r="16" spans="1:19">
      <c r="A16" s="14">
        <v>9</v>
      </c>
      <c r="B16" s="14" t="str">
        <f>Deskripsi!A10</f>
        <v>22.02.047</v>
      </c>
      <c r="C16" s="15" t="str">
        <f>'ANGKA (Input Nilai)'!B10</f>
        <v>Najwa Qurrota'Aini</v>
      </c>
      <c r="D16" s="15">
        <v>84.19</v>
      </c>
      <c r="E16" s="15">
        <v>86.24</v>
      </c>
      <c r="F16" s="15">
        <v>84.58</v>
      </c>
      <c r="G16" s="15">
        <v>82.18</v>
      </c>
      <c r="H16" s="15">
        <v>86.04</v>
      </c>
      <c r="I16" s="15">
        <v>85.39</v>
      </c>
      <c r="J16" s="15">
        <v>87.28</v>
      </c>
      <c r="K16" s="24"/>
      <c r="L16" s="24"/>
      <c r="M16" s="29">
        <f t="shared" si="0"/>
        <v>595.9</v>
      </c>
      <c r="N16" s="18">
        <f t="shared" si="1"/>
        <v>85.1285714285714</v>
      </c>
      <c r="O16" s="30">
        <f t="shared" si="2"/>
        <v>2</v>
      </c>
      <c r="P16" s="31"/>
      <c r="Q16" s="37"/>
      <c r="R16" s="38"/>
      <c r="S16" t="s">
        <v>142</v>
      </c>
    </row>
    <row r="17" spans="1:19">
      <c r="A17" s="14">
        <v>10</v>
      </c>
      <c r="B17" s="14" t="str">
        <f>Deskripsi!A11</f>
        <v>22.02.048</v>
      </c>
      <c r="C17" s="15" t="str">
        <f>'ANGKA (Input Nilai)'!B11</f>
        <v>Nur Intan Amira Syafiq</v>
      </c>
      <c r="D17" s="15">
        <v>86.28</v>
      </c>
      <c r="E17" s="15">
        <v>87.16</v>
      </c>
      <c r="F17" s="15">
        <v>85.78</v>
      </c>
      <c r="G17" s="15">
        <v>82.8</v>
      </c>
      <c r="H17" s="15">
        <v>83.96</v>
      </c>
      <c r="I17" s="15">
        <v>87.04</v>
      </c>
      <c r="J17" s="15">
        <v>86.42</v>
      </c>
      <c r="K17" s="24"/>
      <c r="L17" s="24"/>
      <c r="M17" s="29">
        <f t="shared" si="0"/>
        <v>599.44</v>
      </c>
      <c r="N17" s="18">
        <f t="shared" si="1"/>
        <v>85.6342857142857</v>
      </c>
      <c r="O17" s="30">
        <f t="shared" si="2"/>
        <v>1</v>
      </c>
      <c r="P17" s="31"/>
      <c r="Q17" s="37"/>
      <c r="R17" s="38"/>
      <c r="S17" t="s">
        <v>142</v>
      </c>
    </row>
    <row r="18" spans="1:21">
      <c r="A18" s="14">
        <v>11</v>
      </c>
      <c r="B18" s="14" t="str">
        <f>Deskripsi!A12</f>
        <v>22.02.050</v>
      </c>
      <c r="C18" s="15" t="str">
        <f>'ANGKA (Input Nilai)'!B12</f>
        <v>Sekar Arum Wijayanti</v>
      </c>
      <c r="D18" s="15">
        <v>77.12</v>
      </c>
      <c r="E18" s="15">
        <v>80.55</v>
      </c>
      <c r="F18" s="15">
        <v>83.1</v>
      </c>
      <c r="G18" s="15">
        <v>79.68</v>
      </c>
      <c r="H18" s="15">
        <v>78.32</v>
      </c>
      <c r="I18" s="15">
        <v>77.5</v>
      </c>
      <c r="J18" s="15">
        <v>71.02</v>
      </c>
      <c r="K18" s="24"/>
      <c r="L18" s="24"/>
      <c r="M18" s="29">
        <f t="shared" si="0"/>
        <v>547.29</v>
      </c>
      <c r="N18" s="18">
        <f t="shared" si="1"/>
        <v>78.1842857142857</v>
      </c>
      <c r="O18" s="30">
        <f t="shared" si="2"/>
        <v>8</v>
      </c>
      <c r="P18" s="15"/>
      <c r="Q18" s="15"/>
      <c r="R18" s="15"/>
      <c r="S18" t="s">
        <v>143</v>
      </c>
      <c r="T18" t="s">
        <v>144</v>
      </c>
      <c r="U18" t="s">
        <v>145</v>
      </c>
    </row>
    <row r="19" spans="1:18">
      <c r="A19" s="16" t="s">
        <v>146</v>
      </c>
      <c r="B19" s="16"/>
      <c r="C19" s="16"/>
      <c r="D19" s="17">
        <f t="shared" ref="D19:J19" si="3">AVERAGE(D8:D18)</f>
        <v>83.3263636363636</v>
      </c>
      <c r="E19" s="17">
        <f t="shared" si="3"/>
        <v>82.7581818181818</v>
      </c>
      <c r="F19" s="17">
        <f t="shared" si="3"/>
        <v>78.3145454545455</v>
      </c>
      <c r="G19" s="17">
        <f t="shared" si="3"/>
        <v>81.4287012987013</v>
      </c>
      <c r="H19" s="17">
        <f t="shared" si="3"/>
        <v>81.3054545454546</v>
      </c>
      <c r="I19" s="17">
        <f t="shared" si="3"/>
        <v>76.7954545454545</v>
      </c>
      <c r="J19" s="17">
        <f t="shared" si="3"/>
        <v>79.9218181818182</v>
      </c>
      <c r="K19" s="17"/>
      <c r="L19" s="17"/>
      <c r="M19" s="17">
        <f>AVERAGE(M8:M18)</f>
        <v>563.850519480519</v>
      </c>
      <c r="N19" s="17">
        <f>AVERAGE(N8:N18)</f>
        <v>80.5500742115028</v>
      </c>
      <c r="O19" s="3"/>
      <c r="P19" s="3"/>
      <c r="Q19" s="3"/>
      <c r="R19" s="3"/>
    </row>
    <row r="20" spans="1:18">
      <c r="A20" s="16" t="s">
        <v>147</v>
      </c>
      <c r="B20" s="16" t="s">
        <v>147</v>
      </c>
      <c r="C20" s="16"/>
      <c r="D20" s="18">
        <f t="shared" ref="D20:J20" si="4">MIN(D8:D18)</f>
        <v>75.34</v>
      </c>
      <c r="E20" s="18">
        <f t="shared" si="4"/>
        <v>77.32</v>
      </c>
      <c r="F20" s="18">
        <f t="shared" si="4"/>
        <v>70.02</v>
      </c>
      <c r="G20" s="18">
        <f t="shared" si="4"/>
        <v>73.3</v>
      </c>
      <c r="H20" s="18">
        <f t="shared" si="4"/>
        <v>74.86</v>
      </c>
      <c r="I20" s="18">
        <f t="shared" si="4"/>
        <v>63.12</v>
      </c>
      <c r="J20" s="18">
        <f t="shared" si="4"/>
        <v>70.3</v>
      </c>
      <c r="K20" s="18"/>
      <c r="L20" s="18"/>
      <c r="M20" s="18">
        <f>MIN(M8:M18)</f>
        <v>509.54</v>
      </c>
      <c r="N20" s="18">
        <f>MIN(N8:N18)</f>
        <v>72.7914285714286</v>
      </c>
      <c r="O20" s="4"/>
      <c r="P20" s="4"/>
      <c r="Q20" s="4"/>
      <c r="R20" s="4"/>
    </row>
    <row r="21" spans="1:18">
      <c r="A21" s="16" t="s">
        <v>148</v>
      </c>
      <c r="B21" s="16" t="s">
        <v>148</v>
      </c>
      <c r="C21" s="16"/>
      <c r="D21" s="18">
        <f t="shared" ref="D21:J21" si="5">MAX(D8:D18)</f>
        <v>90.04</v>
      </c>
      <c r="E21" s="18">
        <f t="shared" si="5"/>
        <v>87.16</v>
      </c>
      <c r="F21" s="18">
        <f t="shared" si="5"/>
        <v>85.78</v>
      </c>
      <c r="G21" s="18">
        <f t="shared" si="5"/>
        <v>86.3657142857143</v>
      </c>
      <c r="H21" s="18">
        <f t="shared" si="5"/>
        <v>86.04</v>
      </c>
      <c r="I21" s="18">
        <f t="shared" si="5"/>
        <v>87.04</v>
      </c>
      <c r="J21" s="18">
        <f t="shared" si="5"/>
        <v>87.28</v>
      </c>
      <c r="K21" s="18"/>
      <c r="L21" s="18"/>
      <c r="M21" s="18">
        <f>MAX(M8:M18)</f>
        <v>599.44</v>
      </c>
      <c r="N21" s="18">
        <f>MAX(N8:N18)</f>
        <v>85.6342857142857</v>
      </c>
      <c r="O21" s="4"/>
      <c r="P21" s="4"/>
      <c r="Q21" s="4"/>
      <c r="R21" s="4"/>
    </row>
    <row r="22" spans="4:14">
      <c r="D22" s="19"/>
      <c r="E22" s="19"/>
      <c r="F22" s="19"/>
      <c r="G22" s="19"/>
      <c r="H22" s="19"/>
      <c r="I22" s="19"/>
      <c r="J22" s="19"/>
      <c r="K22" s="19"/>
      <c r="L22" s="19"/>
      <c r="M22" s="32"/>
      <c r="N22" s="32"/>
    </row>
    <row r="24" s="3" customFormat="1" spans="1:18">
      <c r="A24"/>
      <c r="B24"/>
      <c r="C24" t="s">
        <v>149</v>
      </c>
      <c r="D24"/>
      <c r="E24"/>
      <c r="F24"/>
      <c r="G24"/>
      <c r="H24"/>
      <c r="I24"/>
      <c r="J24"/>
      <c r="K24"/>
      <c r="L24"/>
      <c r="M24" s="4"/>
      <c r="N24" s="4"/>
      <c r="O24"/>
      <c r="P24"/>
      <c r="Q24"/>
      <c r="R24"/>
    </row>
    <row r="25" s="4" customFormat="1" spans="1:18">
      <c r="A25"/>
      <c r="B25"/>
      <c r="C25" t="s">
        <v>150</v>
      </c>
      <c r="D25"/>
      <c r="E25"/>
      <c r="F25"/>
      <c r="G25"/>
      <c r="H25"/>
      <c r="I25"/>
      <c r="J25"/>
      <c r="K25"/>
      <c r="L25"/>
      <c r="O25"/>
      <c r="P25"/>
      <c r="Q25"/>
      <c r="R25"/>
    </row>
    <row r="26" s="4" customFormat="1" spans="1:18">
      <c r="A26"/>
      <c r="B26"/>
      <c r="C26"/>
      <c r="D26"/>
      <c r="E26"/>
      <c r="F26"/>
      <c r="G26"/>
      <c r="H26"/>
      <c r="I26"/>
      <c r="J26"/>
      <c r="K26"/>
      <c r="L26"/>
      <c r="O26"/>
      <c r="P26"/>
      <c r="Q26"/>
      <c r="R26"/>
    </row>
    <row r="31" spans="3:3">
      <c r="C31" t="s">
        <v>151</v>
      </c>
    </row>
  </sheetData>
  <mergeCells count="23">
    <mergeCell ref="A1:R1"/>
    <mergeCell ref="A2:R2"/>
    <mergeCell ref="A3:R3"/>
    <mergeCell ref="D5:L5"/>
    <mergeCell ref="A19:C19"/>
    <mergeCell ref="A20:C20"/>
    <mergeCell ref="A21:C21"/>
    <mergeCell ref="A5:A7"/>
    <mergeCell ref="B5:B7"/>
    <mergeCell ref="C5:C7"/>
    <mergeCell ref="D6:D7"/>
    <mergeCell ref="E6:E7"/>
    <mergeCell ref="F6:F7"/>
    <mergeCell ref="G6:G7"/>
    <mergeCell ref="H6:H7"/>
    <mergeCell ref="I6:I7"/>
    <mergeCell ref="J6:J7"/>
    <mergeCell ref="K6:K7"/>
    <mergeCell ref="L6:L7"/>
    <mergeCell ref="M5:M7"/>
    <mergeCell ref="N5:N7"/>
    <mergeCell ref="O5:O7"/>
    <mergeCell ref="P5:R6"/>
  </mergeCells>
  <printOptions horizontalCentered="1"/>
  <pageMargins left="0.31496062992126" right="0.31496062992126" top="0.748031496062992" bottom="0.15748031496063" header="0.31496062992126" footer="0.118110236220472"/>
  <pageSetup paperSize="10000" scale="90" orientation="landscape"/>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12"/>
  <sheetViews>
    <sheetView tabSelected="1" workbookViewId="0">
      <selection activeCell="C5" sqref="C5"/>
    </sheetView>
  </sheetViews>
  <sheetFormatPr defaultColWidth="9" defaultRowHeight="15"/>
  <cols>
    <col min="17" max="18" width="12.625"/>
  </cols>
  <sheetData>
    <row r="1" spans="1:26">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41</v>
      </c>
      <c r="T1" s="1" t="s">
        <v>42</v>
      </c>
      <c r="U1" s="1" t="s">
        <v>43</v>
      </c>
      <c r="V1" s="1" t="s">
        <v>44</v>
      </c>
      <c r="W1" s="1" t="s">
        <v>45</v>
      </c>
      <c r="X1" s="1" t="s">
        <v>46</v>
      </c>
      <c r="Y1" s="1" t="s">
        <v>47</v>
      </c>
      <c r="Z1" s="1" t="s">
        <v>48</v>
      </c>
    </row>
    <row r="2" spans="1:26">
      <c r="A2" s="1" t="s">
        <v>19</v>
      </c>
      <c r="B2" s="1" t="s">
        <v>20</v>
      </c>
      <c r="C2" s="1">
        <v>90</v>
      </c>
      <c r="D2" s="1" t="s">
        <v>152</v>
      </c>
      <c r="E2" s="1">
        <v>83</v>
      </c>
      <c r="F2" s="1" t="s">
        <v>153</v>
      </c>
      <c r="G2" s="1">
        <v>78</v>
      </c>
      <c r="H2" s="1" t="s">
        <v>153</v>
      </c>
      <c r="I2" s="1">
        <v>83</v>
      </c>
      <c r="J2" s="1" t="s">
        <v>153</v>
      </c>
      <c r="K2" s="1">
        <v>85</v>
      </c>
      <c r="L2" s="1" t="s">
        <v>153</v>
      </c>
      <c r="M2" s="1">
        <v>78</v>
      </c>
      <c r="N2" s="1" t="s">
        <v>153</v>
      </c>
      <c r="O2" s="1">
        <v>81</v>
      </c>
      <c r="P2" s="1" t="s">
        <v>153</v>
      </c>
      <c r="Q2" s="1">
        <v>72</v>
      </c>
      <c r="R2" s="1">
        <v>578</v>
      </c>
      <c r="S2" s="1" t="s">
        <v>52</v>
      </c>
      <c r="T2" s="1" t="s">
        <v>53</v>
      </c>
      <c r="U2" s="1" t="s">
        <v>54</v>
      </c>
      <c r="V2" s="1" t="s">
        <v>55</v>
      </c>
      <c r="W2" s="1" t="s">
        <v>56</v>
      </c>
      <c r="X2" s="1" t="s">
        <v>57</v>
      </c>
      <c r="Y2" s="1" t="s">
        <v>58</v>
      </c>
      <c r="Z2" s="1" t="s">
        <v>59</v>
      </c>
    </row>
    <row r="3" spans="1:26">
      <c r="A3" s="1" t="s">
        <v>21</v>
      </c>
      <c r="B3" s="1" t="s">
        <v>22</v>
      </c>
      <c r="C3" s="1">
        <v>88</v>
      </c>
      <c r="D3" s="1" t="s">
        <v>152</v>
      </c>
      <c r="E3" s="1">
        <v>82</v>
      </c>
      <c r="F3" s="1" t="s">
        <v>153</v>
      </c>
      <c r="G3" s="1">
        <v>75</v>
      </c>
      <c r="H3" s="1" t="s">
        <v>154</v>
      </c>
      <c r="I3" s="1">
        <v>86</v>
      </c>
      <c r="J3" s="1" t="s">
        <v>153</v>
      </c>
      <c r="K3" s="1">
        <v>80</v>
      </c>
      <c r="L3" s="1" t="s">
        <v>153</v>
      </c>
      <c r="M3" s="1">
        <v>73</v>
      </c>
      <c r="N3" s="1" t="s">
        <v>154</v>
      </c>
      <c r="O3" s="1">
        <v>86</v>
      </c>
      <c r="P3" s="1" t="s">
        <v>153</v>
      </c>
      <c r="Q3" s="1">
        <v>71</v>
      </c>
      <c r="R3" s="1">
        <v>569</v>
      </c>
      <c r="S3" s="1" t="s">
        <v>52</v>
      </c>
      <c r="T3" s="1" t="s">
        <v>53</v>
      </c>
      <c r="U3" s="1" t="s">
        <v>60</v>
      </c>
      <c r="V3" s="1" t="s">
        <v>61</v>
      </c>
      <c r="W3" s="1" t="s">
        <v>56</v>
      </c>
      <c r="X3" s="1" t="s">
        <v>62</v>
      </c>
      <c r="Y3" s="1" t="s">
        <v>63</v>
      </c>
      <c r="Z3" s="1" t="s">
        <v>64</v>
      </c>
    </row>
    <row r="4" spans="1:26">
      <c r="A4" s="1" t="s">
        <v>23</v>
      </c>
      <c r="B4" s="1" t="s">
        <v>24</v>
      </c>
      <c r="C4" s="1">
        <v>75</v>
      </c>
      <c r="D4" s="1" t="s">
        <v>155</v>
      </c>
      <c r="E4" s="1">
        <v>77</v>
      </c>
      <c r="F4" s="1" t="s">
        <v>153</v>
      </c>
      <c r="G4" s="1">
        <v>70</v>
      </c>
      <c r="H4" s="1" t="s">
        <v>154</v>
      </c>
      <c r="I4" s="1">
        <v>73</v>
      </c>
      <c r="J4" s="1" t="s">
        <v>154</v>
      </c>
      <c r="K4" s="1">
        <v>80</v>
      </c>
      <c r="L4" s="1" t="s">
        <v>153</v>
      </c>
      <c r="M4" s="1">
        <v>63</v>
      </c>
      <c r="N4" s="1" t="s">
        <v>156</v>
      </c>
      <c r="O4" s="1">
        <v>70</v>
      </c>
      <c r="P4" s="1" t="s">
        <v>154</v>
      </c>
      <c r="Q4" s="1">
        <v>64</v>
      </c>
      <c r="R4" s="1">
        <v>510</v>
      </c>
      <c r="S4" s="1" t="s">
        <v>65</v>
      </c>
      <c r="T4" s="1" t="s">
        <v>53</v>
      </c>
      <c r="U4" s="1" t="s">
        <v>66</v>
      </c>
      <c r="V4" s="1" t="s">
        <v>67</v>
      </c>
      <c r="W4" s="1" t="s">
        <v>56</v>
      </c>
      <c r="X4" s="1" t="s">
        <v>68</v>
      </c>
      <c r="Y4" s="1" t="s">
        <v>69</v>
      </c>
      <c r="Z4" s="1" t="s">
        <v>70</v>
      </c>
    </row>
    <row r="5" spans="1:26">
      <c r="A5" s="1" t="s">
        <v>25</v>
      </c>
      <c r="B5" s="1" t="s">
        <v>26</v>
      </c>
      <c r="C5" s="1">
        <v>82</v>
      </c>
      <c r="D5" s="1" t="s">
        <v>153</v>
      </c>
      <c r="E5" s="1">
        <v>80</v>
      </c>
      <c r="F5" s="1" t="s">
        <v>153</v>
      </c>
      <c r="G5" s="1">
        <v>73</v>
      </c>
      <c r="H5" s="1" t="s">
        <v>154</v>
      </c>
      <c r="I5" s="1">
        <v>79</v>
      </c>
      <c r="J5" s="1" t="s">
        <v>153</v>
      </c>
      <c r="K5" s="1">
        <v>75</v>
      </c>
      <c r="L5" s="1" t="s">
        <v>154</v>
      </c>
      <c r="M5" s="1">
        <v>73</v>
      </c>
      <c r="N5" s="1" t="s">
        <v>154</v>
      </c>
      <c r="O5" s="1">
        <v>72</v>
      </c>
      <c r="P5" s="1" t="s">
        <v>154</v>
      </c>
      <c r="Q5" s="1">
        <v>67</v>
      </c>
      <c r="R5" s="1">
        <v>535</v>
      </c>
      <c r="S5" s="1" t="s">
        <v>71</v>
      </c>
      <c r="T5" s="1" t="s">
        <v>53</v>
      </c>
      <c r="U5" s="1" t="s">
        <v>72</v>
      </c>
      <c r="V5" s="1" t="s">
        <v>73</v>
      </c>
      <c r="W5" s="1" t="s">
        <v>74</v>
      </c>
      <c r="X5" s="1" t="s">
        <v>75</v>
      </c>
      <c r="Y5" s="1" t="s">
        <v>76</v>
      </c>
      <c r="Z5" s="1" t="s">
        <v>77</v>
      </c>
    </row>
    <row r="6" spans="1:26">
      <c r="A6" s="1" t="s">
        <v>27</v>
      </c>
      <c r="B6" s="1" t="s">
        <v>28</v>
      </c>
      <c r="C6" s="1">
        <v>78</v>
      </c>
      <c r="D6" s="1" t="s">
        <v>153</v>
      </c>
      <c r="E6" s="1">
        <v>83</v>
      </c>
      <c r="F6" s="1" t="s">
        <v>153</v>
      </c>
      <c r="G6" s="1">
        <v>75</v>
      </c>
      <c r="H6" s="1" t="s">
        <v>154</v>
      </c>
      <c r="I6" s="1">
        <v>80</v>
      </c>
      <c r="J6" s="1" t="s">
        <v>153</v>
      </c>
      <c r="K6" s="1">
        <v>75</v>
      </c>
      <c r="L6" s="1" t="s">
        <v>154</v>
      </c>
      <c r="M6" s="1">
        <v>74</v>
      </c>
      <c r="N6" s="1" t="s">
        <v>154</v>
      </c>
      <c r="O6" s="1">
        <v>77</v>
      </c>
      <c r="P6" s="1" t="s">
        <v>153</v>
      </c>
      <c r="Q6" s="1">
        <v>68</v>
      </c>
      <c r="R6" s="1">
        <v>541</v>
      </c>
      <c r="S6" s="1" t="s">
        <v>71</v>
      </c>
      <c r="T6" s="1" t="s">
        <v>53</v>
      </c>
      <c r="U6" s="1" t="s">
        <v>78</v>
      </c>
      <c r="V6" s="1" t="s">
        <v>79</v>
      </c>
      <c r="W6" s="1" t="s">
        <v>74</v>
      </c>
      <c r="X6" s="1" t="s">
        <v>80</v>
      </c>
      <c r="Y6" s="1" t="s">
        <v>81</v>
      </c>
      <c r="Z6" s="1" t="s">
        <v>82</v>
      </c>
    </row>
    <row r="7" spans="1:26">
      <c r="A7" s="1" t="s">
        <v>29</v>
      </c>
      <c r="B7" s="1" t="s">
        <v>30</v>
      </c>
      <c r="C7" s="1">
        <v>86</v>
      </c>
      <c r="D7" s="1" t="s">
        <v>153</v>
      </c>
      <c r="E7" s="1">
        <v>85</v>
      </c>
      <c r="F7" s="1" t="s">
        <v>153</v>
      </c>
      <c r="G7" s="1">
        <v>77</v>
      </c>
      <c r="H7" s="1" t="s">
        <v>153</v>
      </c>
      <c r="I7" s="1">
        <v>83</v>
      </c>
      <c r="J7" s="1" t="s">
        <v>153</v>
      </c>
      <c r="K7" s="1">
        <v>86</v>
      </c>
      <c r="L7" s="1" t="s">
        <v>153</v>
      </c>
      <c r="M7" s="1">
        <v>77</v>
      </c>
      <c r="N7" s="1" t="s">
        <v>153</v>
      </c>
      <c r="O7" s="1">
        <v>82</v>
      </c>
      <c r="P7" s="1" t="s">
        <v>153</v>
      </c>
      <c r="Q7" s="1">
        <v>72</v>
      </c>
      <c r="R7" s="1">
        <v>575</v>
      </c>
      <c r="S7" s="1" t="s">
        <v>71</v>
      </c>
      <c r="T7" s="1" t="s">
        <v>53</v>
      </c>
      <c r="U7" s="1" t="s">
        <v>83</v>
      </c>
      <c r="V7" s="1" t="s">
        <v>84</v>
      </c>
      <c r="W7" s="1" t="s">
        <v>56</v>
      </c>
      <c r="X7" s="1" t="s">
        <v>85</v>
      </c>
      <c r="Y7" s="1" t="s">
        <v>86</v>
      </c>
      <c r="Z7" s="1" t="s">
        <v>87</v>
      </c>
    </row>
    <row r="8" spans="1:26">
      <c r="A8" s="1" t="s">
        <v>31</v>
      </c>
      <c r="B8" s="1" t="s">
        <v>32</v>
      </c>
      <c r="C8" s="1">
        <v>89</v>
      </c>
      <c r="D8" s="1" t="s">
        <v>152</v>
      </c>
      <c r="E8" s="1">
        <v>85</v>
      </c>
      <c r="F8" s="1" t="s">
        <v>153</v>
      </c>
      <c r="G8" s="1">
        <v>77</v>
      </c>
      <c r="H8" s="1" t="s">
        <v>153</v>
      </c>
      <c r="I8" s="1">
        <v>86</v>
      </c>
      <c r="J8" s="1" t="s">
        <v>153</v>
      </c>
      <c r="K8" s="1">
        <v>84</v>
      </c>
      <c r="L8" s="1" t="s">
        <v>153</v>
      </c>
      <c r="M8" s="1">
        <v>80</v>
      </c>
      <c r="N8" s="1" t="s">
        <v>153</v>
      </c>
      <c r="O8" s="1">
        <v>86</v>
      </c>
      <c r="P8" s="1" t="s">
        <v>153</v>
      </c>
      <c r="Q8" s="1">
        <v>73</v>
      </c>
      <c r="R8" s="1">
        <v>587</v>
      </c>
      <c r="S8" s="1" t="s">
        <v>52</v>
      </c>
      <c r="T8" s="1" t="s">
        <v>53</v>
      </c>
      <c r="U8" s="1" t="s">
        <v>88</v>
      </c>
      <c r="V8" s="1" t="s">
        <v>89</v>
      </c>
      <c r="W8" s="1" t="s">
        <v>56</v>
      </c>
      <c r="X8" s="1" t="s">
        <v>90</v>
      </c>
      <c r="Y8" s="1" t="s">
        <v>91</v>
      </c>
      <c r="Z8" s="1" t="s">
        <v>92</v>
      </c>
    </row>
    <row r="9" spans="1:26">
      <c r="A9" s="1" t="s">
        <v>33</v>
      </c>
      <c r="B9" s="1" t="s">
        <v>34</v>
      </c>
      <c r="C9" s="1">
        <v>80</v>
      </c>
      <c r="D9" s="1" t="s">
        <v>153</v>
      </c>
      <c r="E9" s="1">
        <v>83</v>
      </c>
      <c r="F9" s="1" t="s">
        <v>153</v>
      </c>
      <c r="G9" s="1">
        <v>83</v>
      </c>
      <c r="H9" s="1" t="s">
        <v>153</v>
      </c>
      <c r="I9" s="1">
        <v>80</v>
      </c>
      <c r="J9" s="1" t="s">
        <v>153</v>
      </c>
      <c r="K9" s="1">
        <v>80</v>
      </c>
      <c r="L9" s="1" t="s">
        <v>153</v>
      </c>
      <c r="M9" s="1">
        <v>78</v>
      </c>
      <c r="N9" s="1" t="s">
        <v>153</v>
      </c>
      <c r="O9" s="1">
        <v>81</v>
      </c>
      <c r="P9" s="1" t="s">
        <v>153</v>
      </c>
      <c r="Q9" s="1">
        <v>71</v>
      </c>
      <c r="R9" s="1">
        <v>565</v>
      </c>
      <c r="S9" s="1" t="s">
        <v>93</v>
      </c>
      <c r="T9" s="1" t="s">
        <v>94</v>
      </c>
      <c r="U9" s="1" t="s">
        <v>95</v>
      </c>
      <c r="V9" s="1" t="s">
        <v>93</v>
      </c>
      <c r="W9" s="1" t="s">
        <v>96</v>
      </c>
      <c r="X9" s="1" t="s">
        <v>97</v>
      </c>
      <c r="Y9" s="1" t="s">
        <v>98</v>
      </c>
      <c r="Z9" s="1" t="s">
        <v>99</v>
      </c>
    </row>
    <row r="10" spans="1:26">
      <c r="A10" s="1" t="s">
        <v>35</v>
      </c>
      <c r="B10" s="1" t="s">
        <v>36</v>
      </c>
      <c r="C10" s="1">
        <v>84</v>
      </c>
      <c r="D10" s="1" t="s">
        <v>153</v>
      </c>
      <c r="E10" s="1">
        <v>86</v>
      </c>
      <c r="F10" s="1" t="s">
        <v>153</v>
      </c>
      <c r="G10" s="1">
        <v>85</v>
      </c>
      <c r="H10" s="1" t="s">
        <v>153</v>
      </c>
      <c r="I10" s="1">
        <v>82</v>
      </c>
      <c r="J10" s="1" t="s">
        <v>153</v>
      </c>
      <c r="K10" s="1">
        <v>86</v>
      </c>
      <c r="L10" s="1" t="s">
        <v>153</v>
      </c>
      <c r="M10" s="1">
        <v>85</v>
      </c>
      <c r="N10" s="1" t="s">
        <v>153</v>
      </c>
      <c r="O10" s="1">
        <v>87</v>
      </c>
      <c r="P10" s="1" t="s">
        <v>153</v>
      </c>
      <c r="Q10" s="1">
        <v>74</v>
      </c>
      <c r="R10" s="1">
        <v>596</v>
      </c>
      <c r="S10" s="1" t="s">
        <v>100</v>
      </c>
      <c r="T10" s="1" t="s">
        <v>101</v>
      </c>
      <c r="U10" s="1" t="s">
        <v>102</v>
      </c>
      <c r="V10" s="1" t="s">
        <v>100</v>
      </c>
      <c r="W10" s="1" t="s">
        <v>96</v>
      </c>
      <c r="X10" s="1" t="s">
        <v>103</v>
      </c>
      <c r="Y10" s="1" t="s">
        <v>98</v>
      </c>
      <c r="Z10" s="1" t="s">
        <v>104</v>
      </c>
    </row>
    <row r="11" spans="1:26">
      <c r="A11" s="1" t="s">
        <v>37</v>
      </c>
      <c r="B11" s="1" t="s">
        <v>38</v>
      </c>
      <c r="C11" s="1">
        <v>86</v>
      </c>
      <c r="D11" s="1" t="s">
        <v>153</v>
      </c>
      <c r="E11" s="1">
        <v>87</v>
      </c>
      <c r="F11" s="1" t="s">
        <v>153</v>
      </c>
      <c r="G11" s="1">
        <v>86</v>
      </c>
      <c r="H11" s="1" t="s">
        <v>153</v>
      </c>
      <c r="I11" s="1">
        <v>83</v>
      </c>
      <c r="J11" s="1" t="s">
        <v>153</v>
      </c>
      <c r="K11" s="1">
        <v>84</v>
      </c>
      <c r="L11" s="1" t="s">
        <v>153</v>
      </c>
      <c r="M11" s="1">
        <v>87</v>
      </c>
      <c r="N11" s="1" t="s">
        <v>153</v>
      </c>
      <c r="O11" s="1">
        <v>86</v>
      </c>
      <c r="P11" s="1" t="s">
        <v>153</v>
      </c>
      <c r="Q11" s="1">
        <v>75</v>
      </c>
      <c r="R11" s="1">
        <v>599</v>
      </c>
      <c r="S11" s="1" t="s">
        <v>105</v>
      </c>
      <c r="T11" s="1" t="s">
        <v>106</v>
      </c>
      <c r="U11" s="1" t="s">
        <v>107</v>
      </c>
      <c r="V11" s="1" t="s">
        <v>105</v>
      </c>
      <c r="W11" s="1" t="s">
        <v>96</v>
      </c>
      <c r="X11" s="1" t="s">
        <v>103</v>
      </c>
      <c r="Y11" s="1" t="s">
        <v>98</v>
      </c>
      <c r="Z11" s="1" t="s">
        <v>108</v>
      </c>
    </row>
    <row r="12" spans="1:26">
      <c r="A12" s="1" t="s">
        <v>39</v>
      </c>
      <c r="B12" s="1" t="s">
        <v>40</v>
      </c>
      <c r="C12" s="1">
        <v>77</v>
      </c>
      <c r="D12" s="1" t="s">
        <v>153</v>
      </c>
      <c r="E12" s="1">
        <v>81</v>
      </c>
      <c r="F12" s="1" t="s">
        <v>153</v>
      </c>
      <c r="G12" s="1">
        <v>83</v>
      </c>
      <c r="H12" s="1" t="s">
        <v>153</v>
      </c>
      <c r="I12" s="1">
        <v>80</v>
      </c>
      <c r="J12" s="1" t="s">
        <v>153</v>
      </c>
      <c r="K12" s="1">
        <v>78</v>
      </c>
      <c r="L12" s="1" t="s">
        <v>153</v>
      </c>
      <c r="M12" s="1">
        <v>78</v>
      </c>
      <c r="N12" s="1" t="s">
        <v>153</v>
      </c>
      <c r="O12" s="1">
        <v>71</v>
      </c>
      <c r="P12" s="1" t="s">
        <v>154</v>
      </c>
      <c r="Q12" s="1">
        <v>68</v>
      </c>
      <c r="R12" s="1">
        <v>547</v>
      </c>
      <c r="S12" s="1" t="s">
        <v>109</v>
      </c>
      <c r="T12" s="1" t="s">
        <v>110</v>
      </c>
      <c r="U12" s="1" t="s">
        <v>111</v>
      </c>
      <c r="V12" s="1" t="s">
        <v>109</v>
      </c>
      <c r="W12" s="1" t="s">
        <v>96</v>
      </c>
      <c r="X12" s="1" t="s">
        <v>97</v>
      </c>
      <c r="Y12" s="1" t="s">
        <v>98</v>
      </c>
      <c r="Z12" s="1" t="s">
        <v>112</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Company>Hewlett-Packard</Company>
  <Application>Microsoft Excel</Application>
  <HeadingPairs>
    <vt:vector size="2" baseType="variant">
      <vt:variant>
        <vt:lpstr>工作表</vt:lpstr>
      </vt:variant>
      <vt:variant>
        <vt:i4>4</vt:i4>
      </vt:variant>
    </vt:vector>
  </HeadingPairs>
  <TitlesOfParts>
    <vt:vector size="4" baseType="lpstr">
      <vt:lpstr>ANGKA (Input Nilai)</vt:lpstr>
      <vt:lpstr>Deskripsi</vt:lpstr>
      <vt:lpstr>Leger Cetak </vt: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zen</cp:lastModifiedBy>
  <dcterms:created xsi:type="dcterms:W3CDTF">2015-12-20T02:18:00Z</dcterms:created>
  <cp:lastPrinted>2019-12-21T05:17:00Z</cp:lastPrinted>
  <dcterms:modified xsi:type="dcterms:W3CDTF">2022-12-14T20:05:57Z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
  </property>
  <property fmtid="{D5CDD505-2E9C-101B-9397-08002B2CF9AE}" pid="3" name="KSOProductBuildVer">
    <vt:lpwstr>1033-11.1.0.11664</vt:lpwstr>
  </property>
</Properties>
</file>