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KUMEN MABAIZ\WALI KELAS\Marhalah Tsaniyah\Semester 2\Rapot\"/>
    </mc:Choice>
  </mc:AlternateContent>
  <xr:revisionPtr revIDLastSave="0" documentId="8_{39F6E1B4-665C-4DC2-892E-087A87FF5F3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NGKA (Input Nilai)" sheetId="4" r:id="rId1"/>
    <sheet name="Deskripsi" sheetId="1" r:id="rId2"/>
    <sheet name="Leger Cetak " sheetId="6" r:id="rId3"/>
    <sheet name="Sheet1" sheetId="7" r:id="rId4"/>
  </sheets>
  <definedNames>
    <definedName name="_xlnm._FilterDatabase" localSheetId="0" hidden="1">'ANGKA (Input Nilai)'!$B$2:$B$12</definedName>
    <definedName name="_xlnm.Print_Area" localSheetId="1">Deskripsi!$A$1:$M$12</definedName>
    <definedName name="_xlnm.Print_Area" localSheetId="2">'Leger Cetak '!$A$1:$T$29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6" l="1"/>
  <c r="M7" i="6" l="1"/>
  <c r="M8" i="6"/>
  <c r="M9" i="6"/>
  <c r="M10" i="6"/>
  <c r="M11" i="6"/>
  <c r="M12" i="6"/>
  <c r="M13" i="6"/>
  <c r="M14" i="6"/>
  <c r="M15" i="6"/>
  <c r="M16" i="6"/>
  <c r="M6" i="6"/>
  <c r="N7" i="6"/>
  <c r="N19" i="6" s="1"/>
  <c r="N8" i="6"/>
  <c r="N9" i="6"/>
  <c r="N10" i="6"/>
  <c r="N11" i="6"/>
  <c r="N12" i="6"/>
  <c r="N13" i="6"/>
  <c r="N14" i="6"/>
  <c r="N15" i="6"/>
  <c r="N16" i="6"/>
  <c r="N6" i="6"/>
  <c r="L7" i="6"/>
  <c r="L8" i="6"/>
  <c r="L9" i="6"/>
  <c r="L10" i="6"/>
  <c r="L19" i="6" s="1"/>
  <c r="L11" i="6"/>
  <c r="L12" i="6"/>
  <c r="L13" i="6"/>
  <c r="L14" i="6"/>
  <c r="L15" i="6"/>
  <c r="L16" i="6"/>
  <c r="L6" i="6"/>
  <c r="K7" i="6"/>
  <c r="K8" i="6"/>
  <c r="K9" i="6"/>
  <c r="K10" i="6"/>
  <c r="K11" i="6"/>
  <c r="K12" i="6"/>
  <c r="K13" i="6"/>
  <c r="K14" i="6"/>
  <c r="K15" i="6"/>
  <c r="K16" i="6"/>
  <c r="K6" i="6"/>
  <c r="J7" i="6"/>
  <c r="J6" i="6"/>
  <c r="M19" i="6"/>
  <c r="M18" i="6"/>
  <c r="G6" i="6"/>
  <c r="J8" i="6"/>
  <c r="J9" i="6"/>
  <c r="J10" i="6"/>
  <c r="J11" i="6"/>
  <c r="J12" i="6"/>
  <c r="J13" i="6"/>
  <c r="J14" i="6"/>
  <c r="J15" i="6"/>
  <c r="J16" i="6"/>
  <c r="I7" i="6"/>
  <c r="I8" i="6"/>
  <c r="I9" i="6"/>
  <c r="I10" i="6"/>
  <c r="I11" i="6"/>
  <c r="I12" i="6"/>
  <c r="I13" i="6"/>
  <c r="I14" i="6"/>
  <c r="I15" i="6"/>
  <c r="I16" i="6"/>
  <c r="I6" i="6"/>
  <c r="H7" i="6"/>
  <c r="H8" i="6"/>
  <c r="H9" i="6"/>
  <c r="H10" i="6"/>
  <c r="H11" i="6"/>
  <c r="H12" i="6"/>
  <c r="H13" i="6"/>
  <c r="H14" i="6"/>
  <c r="H16" i="6"/>
  <c r="H6" i="6"/>
  <c r="G9" i="6"/>
  <c r="G10" i="6"/>
  <c r="G11" i="6"/>
  <c r="G12" i="6"/>
  <c r="G13" i="6"/>
  <c r="G14" i="6"/>
  <c r="G15" i="6"/>
  <c r="G16" i="6"/>
  <c r="G8" i="6"/>
  <c r="G7" i="6"/>
  <c r="N17" i="6" l="1"/>
  <c r="K17" i="6"/>
  <c r="K19" i="6"/>
  <c r="L17" i="6"/>
  <c r="M17" i="6"/>
  <c r="K18" i="6"/>
  <c r="L18" i="6"/>
  <c r="N18" i="6"/>
  <c r="A12" i="1" l="1"/>
  <c r="A11" i="1"/>
  <c r="A10" i="1"/>
  <c r="A9" i="1"/>
  <c r="A8" i="1"/>
  <c r="A7" i="1"/>
  <c r="A6" i="1"/>
  <c r="A5" i="1"/>
  <c r="A4" i="1"/>
  <c r="A3" i="1"/>
  <c r="A2" i="1"/>
  <c r="F16" i="6" l="1"/>
  <c r="E16" i="6"/>
  <c r="D16" i="6"/>
  <c r="C16" i="6"/>
  <c r="F15" i="6"/>
  <c r="E15" i="6"/>
  <c r="D15" i="6"/>
  <c r="C15" i="6"/>
  <c r="F14" i="6"/>
  <c r="E14" i="6"/>
  <c r="D14" i="6"/>
  <c r="C14" i="6"/>
  <c r="F13" i="6"/>
  <c r="E13" i="6"/>
  <c r="D13" i="6"/>
  <c r="C13" i="6"/>
  <c r="F12" i="6"/>
  <c r="E12" i="6"/>
  <c r="D12" i="6"/>
  <c r="C12" i="6"/>
  <c r="F11" i="6"/>
  <c r="E11" i="6"/>
  <c r="D11" i="6"/>
  <c r="C11" i="6"/>
  <c r="F10" i="6"/>
  <c r="E10" i="6"/>
  <c r="D10" i="6"/>
  <c r="C10" i="6"/>
  <c r="F9" i="6"/>
  <c r="E9" i="6"/>
  <c r="D9" i="6"/>
  <c r="C9" i="6"/>
  <c r="F8" i="6"/>
  <c r="E8" i="6"/>
  <c r="D8" i="6"/>
  <c r="C8" i="6"/>
  <c r="F7" i="6"/>
  <c r="E7" i="6"/>
  <c r="D7" i="6"/>
  <c r="C7" i="6"/>
  <c r="F6" i="6"/>
  <c r="E6" i="6"/>
  <c r="D6" i="6"/>
  <c r="C6" i="6"/>
  <c r="B12" i="1"/>
  <c r="B16" i="6"/>
  <c r="B11" i="1"/>
  <c r="B15" i="6"/>
  <c r="B10" i="1"/>
  <c r="B14" i="6"/>
  <c r="B9" i="1"/>
  <c r="B13" i="6"/>
  <c r="B8" i="1"/>
  <c r="B12" i="6"/>
  <c r="B7" i="1"/>
  <c r="B11" i="6"/>
  <c r="B6" i="1"/>
  <c r="B10" i="6"/>
  <c r="B5" i="1"/>
  <c r="B9" i="6"/>
  <c r="B4" i="1"/>
  <c r="B8" i="6"/>
  <c r="B3" i="1"/>
  <c r="B7" i="6"/>
  <c r="B2" i="1"/>
  <c r="B6" i="6"/>
  <c r="P10" i="6" l="1"/>
  <c r="P6" i="6"/>
  <c r="P7" i="6"/>
  <c r="P9" i="6"/>
  <c r="P16" i="6"/>
  <c r="P8" i="6"/>
  <c r="P11" i="6"/>
  <c r="P12" i="6"/>
  <c r="P13" i="6"/>
  <c r="P15" i="6"/>
  <c r="P14" i="6"/>
  <c r="F18" i="6"/>
  <c r="J18" i="6"/>
  <c r="F19" i="6"/>
  <c r="G18" i="6"/>
  <c r="G19" i="6"/>
  <c r="H17" i="6"/>
  <c r="I17" i="6"/>
  <c r="O8" i="6"/>
  <c r="O14" i="6"/>
  <c r="O16" i="6"/>
  <c r="D19" i="6"/>
  <c r="O12" i="6"/>
  <c r="O11" i="6"/>
  <c r="E19" i="6"/>
  <c r="J17" i="6"/>
  <c r="D17" i="6"/>
  <c r="O10" i="6"/>
  <c r="O13" i="6"/>
  <c r="O15" i="6"/>
  <c r="H19" i="6"/>
  <c r="E17" i="6"/>
  <c r="I19" i="6"/>
  <c r="O7" i="6"/>
  <c r="O6" i="6"/>
  <c r="F17" i="6"/>
  <c r="D18" i="6"/>
  <c r="J19" i="6"/>
  <c r="H18" i="6"/>
  <c r="I18" i="6"/>
  <c r="G17" i="6"/>
  <c r="E18" i="6"/>
  <c r="O9" i="6"/>
  <c r="Q6" i="6" l="1"/>
  <c r="P17" i="6"/>
  <c r="Q10" i="6"/>
  <c r="Q12" i="6"/>
  <c r="Q16" i="6"/>
  <c r="P19" i="6"/>
  <c r="Q14" i="6"/>
  <c r="Q8" i="6"/>
  <c r="Q11" i="6"/>
  <c r="Q7" i="6"/>
  <c r="Q9" i="6"/>
  <c r="Q15" i="6"/>
  <c r="Q13" i="6"/>
  <c r="P18" i="6"/>
  <c r="O19" i="6"/>
  <c r="O17" i="6"/>
  <c r="O18" i="6"/>
</calcChain>
</file>

<file path=xl/sharedStrings.xml><?xml version="1.0" encoding="utf-8"?>
<sst xmlns="http://schemas.openxmlformats.org/spreadsheetml/2006/main" count="158" uniqueCount="94">
  <si>
    <t>NIS</t>
  </si>
  <si>
    <t>NAMA</t>
  </si>
  <si>
    <t>bahasa arab angka</t>
  </si>
  <si>
    <t>bahasa arab pemahaman huruf</t>
  </si>
  <si>
    <t>adab angka</t>
  </si>
  <si>
    <t>adab huruf</t>
  </si>
  <si>
    <t>hadits angka</t>
  </si>
  <si>
    <t>hadits huruf</t>
  </si>
  <si>
    <t>Fiqih Angka</t>
  </si>
  <si>
    <t>Fiqih huruf</t>
  </si>
  <si>
    <t>Tahsin angka</t>
  </si>
  <si>
    <t>Tahsin huruf</t>
  </si>
  <si>
    <t>Sirah angka</t>
  </si>
  <si>
    <t>Sirah huruf</t>
  </si>
  <si>
    <t>Rata-rata</t>
  </si>
  <si>
    <t>Jumlah</t>
  </si>
  <si>
    <t>Ranking</t>
  </si>
  <si>
    <t>bahasa arab deskripsi</t>
  </si>
  <si>
    <t>adab deskripsi</t>
  </si>
  <si>
    <t>hadits deskripsi</t>
  </si>
  <si>
    <t>fiqih deskripsi</t>
  </si>
  <si>
    <t>tahsin deskripsi</t>
  </si>
  <si>
    <t>sirah deskripsi</t>
  </si>
  <si>
    <t>saran</t>
  </si>
  <si>
    <t>sakit</t>
  </si>
  <si>
    <t>izin</t>
  </si>
  <si>
    <t>alpa</t>
  </si>
  <si>
    <t>Wali kelas</t>
  </si>
  <si>
    <t>Bahasa Arab</t>
  </si>
  <si>
    <t>Adab</t>
  </si>
  <si>
    <t>Hadits</t>
  </si>
  <si>
    <t>Fiqh</t>
  </si>
  <si>
    <t>Tahsin</t>
  </si>
  <si>
    <t>Sirah</t>
  </si>
  <si>
    <t>jumlah nilai</t>
  </si>
  <si>
    <t>rata-rata nilai</t>
  </si>
  <si>
    <t>peringkat</t>
  </si>
  <si>
    <t>S</t>
  </si>
  <si>
    <t>I</t>
  </si>
  <si>
    <t>A</t>
  </si>
  <si>
    <t>RATA-RATA KELAS</t>
  </si>
  <si>
    <t>NILAI TERENDAH</t>
  </si>
  <si>
    <t>NILAI TERTINGGI</t>
  </si>
  <si>
    <t>Mengetahui,</t>
  </si>
  <si>
    <t>Iskandar, S.Pd</t>
  </si>
  <si>
    <t>komputer angka</t>
  </si>
  <si>
    <t>komputer pemahaman</t>
  </si>
  <si>
    <t>komputer deskripsi</t>
  </si>
  <si>
    <t>Komputer</t>
  </si>
  <si>
    <t>Akmal Al Jundi</t>
  </si>
  <si>
    <t>Alya' Zulfa Ramadhani</t>
  </si>
  <si>
    <t>Idris</t>
  </si>
  <si>
    <t>Muhammad Al'pahrezy</t>
  </si>
  <si>
    <t>Muhammad Faisal Asy Syams</t>
  </si>
  <si>
    <t>Muhammad Fakhri</t>
  </si>
  <si>
    <t>Muhammad Jamil Asy Syahid</t>
  </si>
  <si>
    <t>Najwa Qurrota Aini</t>
  </si>
  <si>
    <t>Nur Intan Amirah Shafiqh</t>
  </si>
  <si>
    <t>Ruwayfi Raffa Alhamdani</t>
  </si>
  <si>
    <t>Sekar Arum Wijayanti</t>
  </si>
  <si>
    <t>22.02.040</t>
  </si>
  <si>
    <t>22.02.041</t>
  </si>
  <si>
    <t>22.02.042</t>
  </si>
  <si>
    <t>22.02.043</t>
  </si>
  <si>
    <t>22.02.044</t>
  </si>
  <si>
    <t>22.02.045</t>
  </si>
  <si>
    <t>22.02.046</t>
  </si>
  <si>
    <t>22.02.047</t>
  </si>
  <si>
    <t>22.02.048</t>
  </si>
  <si>
    <t>22.02.049</t>
  </si>
  <si>
    <t>22.02.050</t>
  </si>
  <si>
    <t>Abdul Latip</t>
  </si>
  <si>
    <t>MARHALAH TSANIYAH</t>
  </si>
  <si>
    <t>MADRASAH AL QURAN BAITUL IZZAH</t>
  </si>
  <si>
    <t>NIK</t>
  </si>
  <si>
    <t>NO</t>
  </si>
  <si>
    <t>Kepala Madrasah Al Quran Baitul Izzah</t>
  </si>
  <si>
    <t>LEGGER NILAI SEMESTER GANJIL 2023/2024</t>
  </si>
  <si>
    <t>B.Indo angka</t>
  </si>
  <si>
    <t>B.Indo huruf</t>
  </si>
  <si>
    <t>Matematika angka</t>
  </si>
  <si>
    <t>Matematika huruf</t>
  </si>
  <si>
    <t>IPA angka</t>
  </si>
  <si>
    <t>IPA huruf</t>
  </si>
  <si>
    <t>B.Inggris angka</t>
  </si>
  <si>
    <t>B.Inggris huruf</t>
  </si>
  <si>
    <t>B.Indo deskripsi</t>
  </si>
  <si>
    <t>Matematika deskripsi</t>
  </si>
  <si>
    <t>IPA deskripsi</t>
  </si>
  <si>
    <t>B.Inggris deskripsi</t>
  </si>
  <si>
    <t>B.Indo</t>
  </si>
  <si>
    <t>Matematika</t>
  </si>
  <si>
    <t>IPA</t>
  </si>
  <si>
    <t>B.Inggris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</si>
</sst>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B050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9" fillId="0" borderId="0">
      <alignment vertical="center"/>
    </xf>
  </cellStyleXfs>
  <cellXfs count="67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0" xfId="0" applyNumberFormat="1"/>
    <xf numFmtId="2" fontId="2" fillId="0" borderId="0" xfId="0" applyNumberFormat="1" applyFont="1"/>
    <xf numFmtId="0" fontId="5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0" xfId="0" quotePrefix="1" applyNumberForma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 wrapText="1"/>
    </xf>
    <xf numFmtId="1" fontId="2" fillId="0" borderId="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 wrapText="1"/>
    </xf>
    <xf numFmtId="0" fontId="1" fillId="0" borderId="2" xfId="2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1" fillId="0" borderId="2" xfId="0" quotePrefix="1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textRotation="90"/>
    </xf>
    <xf numFmtId="0" fontId="2" fillId="5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2" fillId="10" borderId="1" xfId="0" applyFont="1" applyFill="1" applyBorder="1" applyAlignment="1">
      <alignment horizontal="center" vertical="center" textRotation="90" wrapText="1"/>
    </xf>
    <xf numFmtId="0" fontId="2" fillId="9" borderId="1" xfId="0" applyFont="1" applyFill="1" applyBorder="1" applyAlignment="1">
      <alignment horizontal="center" vertical="center" textRotation="90" wrapText="1"/>
    </xf>
    <xf numFmtId="0" fontId="13" fillId="2" borderId="2" xfId="0" applyFont="1" applyFill="1" applyBorder="1" applyAlignment="1">
      <alignment horizontal="center" vertical="center"/>
    </xf>
    <xf numFmtId="0" fontId="14" fillId="0" borderId="0" xfId="0" applyFont="1"/>
    <xf numFmtId="1" fontId="15" fillId="2" borderId="7" xfId="0" applyNumberFormat="1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1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2" xfId="0" applyNumberFormat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3" xfId="2" xr:uid="{CF268B65-4A46-4528-84C2-AE15548800EE}"/>
    <cellStyle name="Normal 4" xfId="3" xr:uid="{80C82EF7-AF1D-48BA-A78A-E69A00C1BE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164874</xdr:colOff>
      <xdr:row>0</xdr:row>
      <xdr:rowOff>0</xdr:rowOff>
    </xdr:from>
    <xdr:to>
      <xdr:col>9</xdr:col>
      <xdr:colOff>84952</xdr:colOff>
      <xdr:row>0</xdr:row>
      <xdr:rowOff>1120588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4B0A0A-B5F8-4353-9C16-AF3C61CE1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2236" y="0"/>
          <a:ext cx="1122199" cy="1120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zoomScale="115" zoomScaleNormal="115" workbookViewId="0">
      <pane xSplit="2" ySplit="1" topLeftCell="N2" activePane="bottomRight" state="frozen"/>
      <selection pane="topRight"/>
      <selection pane="bottomLeft"/>
      <selection pane="bottomRight" activeCell="Y20" sqref="Y20:AC20"/>
    </sheetView>
  </sheetViews>
  <sheetFormatPr defaultColWidth="9" defaultRowHeight="15"/>
  <cols>
    <col min="1" max="1" width="9" style="32"/>
    <col min="2" max="2" width="43.5703125" style="32" customWidth="1"/>
    <col min="3" max="24" width="10.42578125" style="27" customWidth="1"/>
    <col min="25" max="27" width="10.42578125" style="32" customWidth="1"/>
    <col min="28" max="16384" width="9" style="32"/>
  </cols>
  <sheetData>
    <row r="1" spans="1:27">
      <c r="A1" s="13" t="s">
        <v>0</v>
      </c>
      <c r="B1" s="13" t="s">
        <v>1</v>
      </c>
      <c r="C1" s="19" t="s">
        <v>2</v>
      </c>
      <c r="D1" s="19" t="s">
        <v>3</v>
      </c>
      <c r="E1" s="20" t="s">
        <v>45</v>
      </c>
      <c r="F1" s="20" t="s">
        <v>46</v>
      </c>
      <c r="G1" s="21" t="s">
        <v>4</v>
      </c>
      <c r="H1" s="21" t="s">
        <v>5</v>
      </c>
      <c r="I1" s="22" t="s">
        <v>6</v>
      </c>
      <c r="J1" s="22" t="s">
        <v>7</v>
      </c>
      <c r="K1" s="23" t="s">
        <v>8</v>
      </c>
      <c r="L1" s="23" t="s">
        <v>9</v>
      </c>
      <c r="M1" s="24" t="s">
        <v>10</v>
      </c>
      <c r="N1" s="24" t="s">
        <v>11</v>
      </c>
      <c r="O1" s="25" t="s">
        <v>12</v>
      </c>
      <c r="P1" s="25" t="s">
        <v>13</v>
      </c>
      <c r="Q1" s="22" t="s">
        <v>78</v>
      </c>
      <c r="R1" s="22" t="s">
        <v>79</v>
      </c>
      <c r="S1" s="23" t="s">
        <v>80</v>
      </c>
      <c r="T1" s="23" t="s">
        <v>81</v>
      </c>
      <c r="U1" s="24" t="s">
        <v>82</v>
      </c>
      <c r="V1" s="24" t="s">
        <v>83</v>
      </c>
      <c r="W1" s="25" t="s">
        <v>84</v>
      </c>
      <c r="X1" s="25" t="s">
        <v>85</v>
      </c>
      <c r="Y1" s="26" t="s">
        <v>14</v>
      </c>
      <c r="Z1" s="26" t="s">
        <v>15</v>
      </c>
      <c r="AA1" s="26" t="s">
        <v>16</v>
      </c>
    </row>
    <row r="2" spans="1:27" s="34" customFormat="1">
      <c r="A2" s="33" t="s">
        <v>60</v>
      </c>
      <c r="B2" s="28" t="s">
        <v>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29"/>
      <c r="R2" s="30"/>
      <c r="S2" s="29"/>
      <c r="T2" s="30"/>
      <c r="U2" s="31"/>
      <c r="V2" s="29"/>
      <c r="W2" s="30"/>
      <c r="X2" s="29"/>
      <c r="Y2" s="57"/>
      <c r="Z2" s="57"/>
      <c r="AA2" s="58"/>
    </row>
    <row r="3" spans="1:27" s="34" customFormat="1">
      <c r="A3" s="33" t="s">
        <v>61</v>
      </c>
      <c r="B3" s="28" t="s">
        <v>50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29"/>
      <c r="R3" s="30"/>
      <c r="S3" s="29"/>
      <c r="T3" s="30"/>
      <c r="U3" s="31"/>
      <c r="V3" s="29"/>
      <c r="W3" s="30"/>
      <c r="X3" s="29"/>
      <c r="Y3" s="59"/>
      <c r="Z3" s="59"/>
      <c r="AA3" s="60"/>
    </row>
    <row r="4" spans="1:27" s="34" customFormat="1">
      <c r="A4" s="33" t="s">
        <v>62</v>
      </c>
      <c r="B4" s="28" t="s">
        <v>51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29"/>
      <c r="R4" s="30"/>
      <c r="S4" s="29"/>
      <c r="T4" s="30"/>
      <c r="U4" s="31"/>
      <c r="V4" s="29"/>
      <c r="W4" s="30"/>
      <c r="X4" s="29"/>
      <c r="Y4" s="59"/>
      <c r="Z4" s="59"/>
      <c r="AA4" s="60"/>
    </row>
    <row r="5" spans="1:27" s="34" customFormat="1">
      <c r="A5" s="33" t="s">
        <v>63</v>
      </c>
      <c r="B5" s="28" t="s">
        <v>52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29"/>
      <c r="R5" s="30"/>
      <c r="S5" s="29"/>
      <c r="T5" s="30"/>
      <c r="U5" s="31"/>
      <c r="V5" s="29"/>
      <c r="W5" s="30"/>
      <c r="X5" s="29"/>
      <c r="Y5" s="59"/>
      <c r="Z5" s="59"/>
      <c r="AA5" s="60"/>
    </row>
    <row r="6" spans="1:27" s="34" customFormat="1">
      <c r="A6" s="33" t="s">
        <v>64</v>
      </c>
      <c r="B6" s="28" t="s">
        <v>53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29"/>
      <c r="R6" s="30"/>
      <c r="S6" s="29"/>
      <c r="T6" s="30"/>
      <c r="U6" s="31"/>
      <c r="V6" s="29"/>
      <c r="W6" s="30"/>
      <c r="X6" s="29"/>
      <c r="Y6" s="59"/>
      <c r="Z6" s="59"/>
      <c r="AA6" s="60"/>
    </row>
    <row r="7" spans="1:27" s="34" customFormat="1">
      <c r="A7" s="33" t="s">
        <v>65</v>
      </c>
      <c r="B7" s="28" t="s">
        <v>54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29"/>
      <c r="R7" s="30"/>
      <c r="S7" s="29"/>
      <c r="T7" s="30"/>
      <c r="U7" s="31"/>
      <c r="V7" s="29"/>
      <c r="W7" s="30"/>
      <c r="X7" s="29"/>
      <c r="Y7" s="59"/>
      <c r="Z7" s="59"/>
      <c r="AA7" s="60"/>
    </row>
    <row r="8" spans="1:27" s="34" customFormat="1">
      <c r="A8" s="33" t="s">
        <v>66</v>
      </c>
      <c r="B8" s="28" t="s">
        <v>55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29"/>
      <c r="R8" s="30"/>
      <c r="S8" s="29"/>
      <c r="T8" s="30"/>
      <c r="U8" s="31"/>
      <c r="V8" s="29"/>
      <c r="W8" s="30"/>
      <c r="X8" s="29"/>
      <c r="Y8" s="59"/>
      <c r="Z8" s="59"/>
      <c r="AA8" s="60"/>
    </row>
    <row r="9" spans="1:27" s="34" customFormat="1">
      <c r="A9" s="33" t="s">
        <v>67</v>
      </c>
      <c r="B9" s="28" t="s">
        <v>56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29"/>
      <c r="R9" s="30"/>
      <c r="S9" s="29"/>
      <c r="T9" s="30"/>
      <c r="U9" s="31"/>
      <c r="V9" s="29"/>
      <c r="W9" s="30"/>
      <c r="X9" s="29"/>
      <c r="Y9" s="59"/>
      <c r="Z9" s="59"/>
      <c r="AA9" s="60"/>
    </row>
    <row r="10" spans="1:27" s="34" customFormat="1">
      <c r="A10" s="33" t="s">
        <v>68</v>
      </c>
      <c r="B10" s="28" t="s">
        <v>57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29"/>
      <c r="R10" s="30"/>
      <c r="S10" s="29"/>
      <c r="T10" s="30"/>
      <c r="U10" s="31"/>
      <c r="V10" s="29"/>
      <c r="W10" s="30"/>
      <c r="X10" s="29"/>
      <c r="Y10" s="59"/>
      <c r="Z10" s="59"/>
      <c r="AA10" s="60"/>
    </row>
    <row r="11" spans="1:27" s="34" customFormat="1">
      <c r="A11" s="33" t="s">
        <v>69</v>
      </c>
      <c r="B11" s="28" t="s">
        <v>58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29"/>
      <c r="R11" s="30"/>
      <c r="S11" s="29"/>
      <c r="T11" s="30"/>
      <c r="U11" s="31"/>
      <c r="V11" s="29"/>
      <c r="W11" s="30"/>
      <c r="X11" s="29"/>
      <c r="Y11" s="59"/>
      <c r="Z11" s="59"/>
      <c r="AA11" s="60"/>
    </row>
    <row r="12" spans="1:27" s="34" customFormat="1">
      <c r="A12" s="33" t="s">
        <v>70</v>
      </c>
      <c r="B12" s="28" t="s">
        <v>59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29"/>
      <c r="R12" s="30"/>
      <c r="S12" s="29"/>
      <c r="T12" s="30"/>
      <c r="U12" s="31"/>
      <c r="V12" s="29"/>
      <c r="W12" s="30"/>
      <c r="X12" s="29"/>
      <c r="Y12" s="59"/>
      <c r="Z12" s="59"/>
      <c r="AA12" s="6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2"/>
  <sheetViews>
    <sheetView zoomScale="70" zoomScaleNormal="70" workbookViewId="0">
      <pane xSplit="2" ySplit="1" topLeftCell="C2" activePane="bottomRight" state="frozen"/>
      <selection pane="topRight"/>
      <selection pane="bottomLeft"/>
      <selection pane="bottomRight" activeCell="D39" sqref="D39:F40"/>
    </sheetView>
  </sheetViews>
  <sheetFormatPr defaultColWidth="9" defaultRowHeight="15"/>
  <cols>
    <col min="1" max="1" width="10.85546875" style="10" customWidth="1"/>
    <col min="2" max="2" width="28.28515625" customWidth="1"/>
    <col min="3" max="11" width="35.7109375" style="16" customWidth="1"/>
    <col min="12" max="12" width="37.42578125" style="16" customWidth="1"/>
    <col min="13" max="13" width="35.7109375" style="16" customWidth="1"/>
    <col min="14" max="14" width="35.85546875" customWidth="1"/>
    <col min="18" max="18" width="23.7109375" customWidth="1"/>
  </cols>
  <sheetData>
    <row r="1" spans="1:18" ht="18.75">
      <c r="A1" s="13" t="s">
        <v>0</v>
      </c>
      <c r="B1" s="13" t="s">
        <v>1</v>
      </c>
      <c r="C1" s="35" t="s">
        <v>17</v>
      </c>
      <c r="D1" s="36" t="s">
        <v>47</v>
      </c>
      <c r="E1" s="37" t="s">
        <v>18</v>
      </c>
      <c r="F1" s="38" t="s">
        <v>19</v>
      </c>
      <c r="G1" s="39" t="s">
        <v>20</v>
      </c>
      <c r="H1" s="40" t="s">
        <v>21</v>
      </c>
      <c r="I1" s="41" t="s">
        <v>22</v>
      </c>
      <c r="J1" s="22" t="s">
        <v>86</v>
      </c>
      <c r="K1" s="23" t="s">
        <v>87</v>
      </c>
      <c r="L1" s="24" t="s">
        <v>88</v>
      </c>
      <c r="M1" s="25" t="s">
        <v>89</v>
      </c>
      <c r="N1" s="42" t="s">
        <v>23</v>
      </c>
      <c r="O1" s="42" t="s">
        <v>24</v>
      </c>
      <c r="P1" s="42" t="s">
        <v>25</v>
      </c>
      <c r="Q1" s="42" t="s">
        <v>26</v>
      </c>
      <c r="R1" s="42" t="s">
        <v>27</v>
      </c>
    </row>
    <row r="2" spans="1:18" s="2" customFormat="1">
      <c r="A2" s="33" t="str">
        <f>'ANGKA (Input Nilai)'!A2</f>
        <v>22.02.040</v>
      </c>
      <c r="B2" s="33" t="str">
        <f>'ANGKA (Input Nilai)'!B2</f>
        <v>Akmal Al Jundi</v>
      </c>
      <c r="C2" s="43"/>
      <c r="D2" s="43"/>
      <c r="E2" s="43"/>
      <c r="F2" s="43"/>
      <c r="G2" s="44"/>
      <c r="H2" s="43"/>
      <c r="I2" s="45"/>
      <c r="J2" s="43"/>
      <c r="K2" s="44"/>
      <c r="L2" s="43"/>
      <c r="M2" s="45"/>
      <c r="N2" s="46"/>
      <c r="O2" s="33"/>
      <c r="P2" s="33"/>
      <c r="Q2" s="33"/>
      <c r="R2" s="46" t="s">
        <v>71</v>
      </c>
    </row>
    <row r="3" spans="1:18" s="2" customFormat="1">
      <c r="A3" s="33" t="str">
        <f>'ANGKA (Input Nilai)'!A3</f>
        <v>22.02.041</v>
      </c>
      <c r="B3" s="33" t="str">
        <f>'ANGKA (Input Nilai)'!B3</f>
        <v>Alya' Zulfa Ramadhani</v>
      </c>
      <c r="C3" s="43"/>
      <c r="D3" s="43"/>
      <c r="E3" s="43"/>
      <c r="F3" s="43"/>
      <c r="G3" s="44"/>
      <c r="H3" s="43"/>
      <c r="I3" s="47"/>
      <c r="J3" s="43"/>
      <c r="K3" s="44"/>
      <c r="L3" s="43"/>
      <c r="M3" s="47"/>
      <c r="N3" s="46"/>
      <c r="O3" s="33"/>
      <c r="P3" s="33"/>
      <c r="Q3" s="33"/>
      <c r="R3" s="46" t="s">
        <v>71</v>
      </c>
    </row>
    <row r="4" spans="1:18" s="2" customFormat="1">
      <c r="A4" s="33" t="str">
        <f>'ANGKA (Input Nilai)'!A4</f>
        <v>22.02.042</v>
      </c>
      <c r="B4" s="33" t="str">
        <f>'ANGKA (Input Nilai)'!B4</f>
        <v>Idris</v>
      </c>
      <c r="C4" s="43"/>
      <c r="D4" s="43"/>
      <c r="E4" s="43"/>
      <c r="F4" s="43"/>
      <c r="G4" s="44"/>
      <c r="H4" s="43"/>
      <c r="I4" s="47"/>
      <c r="J4" s="43"/>
      <c r="K4" s="44"/>
      <c r="L4" s="43"/>
      <c r="M4" s="47"/>
      <c r="N4" s="46"/>
      <c r="O4" s="33"/>
      <c r="P4" s="33"/>
      <c r="Q4" s="33"/>
      <c r="R4" s="46" t="s">
        <v>71</v>
      </c>
    </row>
    <row r="5" spans="1:18" s="2" customFormat="1">
      <c r="A5" s="33" t="str">
        <f>'ANGKA (Input Nilai)'!A5</f>
        <v>22.02.043</v>
      </c>
      <c r="B5" s="33" t="str">
        <f>'ANGKA (Input Nilai)'!B5</f>
        <v>Muhammad Al'pahrezy</v>
      </c>
      <c r="C5" s="43"/>
      <c r="D5" s="43"/>
      <c r="E5" s="43"/>
      <c r="F5" s="43"/>
      <c r="G5" s="44"/>
      <c r="H5" s="43"/>
      <c r="I5" s="47"/>
      <c r="J5" s="43"/>
      <c r="K5" s="44"/>
      <c r="L5" s="43"/>
      <c r="M5" s="47"/>
      <c r="N5" s="46"/>
      <c r="O5" s="33"/>
      <c r="P5" s="33"/>
      <c r="Q5" s="33"/>
      <c r="R5" s="46" t="s">
        <v>71</v>
      </c>
    </row>
    <row r="6" spans="1:18" s="2" customFormat="1">
      <c r="A6" s="33" t="str">
        <f>'ANGKA (Input Nilai)'!A6</f>
        <v>22.02.044</v>
      </c>
      <c r="B6" s="33" t="str">
        <f>'ANGKA (Input Nilai)'!B6</f>
        <v>Muhammad Faisal Asy Syams</v>
      </c>
      <c r="C6" s="43"/>
      <c r="D6" s="43"/>
      <c r="E6" s="43"/>
      <c r="F6" s="43"/>
      <c r="G6" s="44"/>
      <c r="H6" s="43"/>
      <c r="I6" s="47"/>
      <c r="J6" s="43"/>
      <c r="K6" s="44"/>
      <c r="L6" s="43"/>
      <c r="M6" s="47"/>
      <c r="N6" s="46"/>
      <c r="O6" s="33"/>
      <c r="P6" s="33"/>
      <c r="Q6" s="33"/>
      <c r="R6" s="46" t="s">
        <v>71</v>
      </c>
    </row>
    <row r="7" spans="1:18" s="2" customFormat="1">
      <c r="A7" s="33" t="str">
        <f>'ANGKA (Input Nilai)'!A7</f>
        <v>22.02.045</v>
      </c>
      <c r="B7" s="33" t="str">
        <f>'ANGKA (Input Nilai)'!B7</f>
        <v>Muhammad Fakhri</v>
      </c>
      <c r="C7" s="43"/>
      <c r="D7" s="43"/>
      <c r="E7" s="43"/>
      <c r="F7" s="43"/>
      <c r="G7" s="44"/>
      <c r="H7" s="43"/>
      <c r="I7" s="45"/>
      <c r="J7" s="43"/>
      <c r="K7" s="44"/>
      <c r="L7" s="43"/>
      <c r="M7" s="45"/>
      <c r="N7" s="46"/>
      <c r="O7" s="33"/>
      <c r="P7" s="33"/>
      <c r="Q7" s="33"/>
      <c r="R7" s="46" t="s">
        <v>71</v>
      </c>
    </row>
    <row r="8" spans="1:18" s="2" customFormat="1">
      <c r="A8" s="33" t="str">
        <f>'ANGKA (Input Nilai)'!A8</f>
        <v>22.02.046</v>
      </c>
      <c r="B8" s="33" t="str">
        <f>'ANGKA (Input Nilai)'!B8</f>
        <v>Muhammad Jamil Asy Syahid</v>
      </c>
      <c r="C8" s="43"/>
      <c r="D8" s="43"/>
      <c r="E8" s="43"/>
      <c r="F8" s="43"/>
      <c r="G8" s="44"/>
      <c r="H8" s="43"/>
      <c r="I8" s="45"/>
      <c r="J8" s="43"/>
      <c r="K8" s="44"/>
      <c r="L8" s="43"/>
      <c r="M8" s="45"/>
      <c r="N8" s="46"/>
      <c r="O8" s="33"/>
      <c r="P8" s="33"/>
      <c r="Q8" s="33"/>
      <c r="R8" s="46" t="s">
        <v>71</v>
      </c>
    </row>
    <row r="9" spans="1:18" s="2" customFormat="1">
      <c r="A9" s="33" t="str">
        <f>'ANGKA (Input Nilai)'!A9</f>
        <v>22.02.047</v>
      </c>
      <c r="B9" s="33" t="str">
        <f>'ANGKA (Input Nilai)'!B9</f>
        <v>Najwa Qurrota Aini</v>
      </c>
      <c r="C9" s="43"/>
      <c r="D9" s="43"/>
      <c r="E9" s="43"/>
      <c r="F9" s="43"/>
      <c r="G9" s="44"/>
      <c r="H9" s="43"/>
      <c r="I9" s="47"/>
      <c r="J9" s="43"/>
      <c r="K9" s="44"/>
      <c r="L9" s="43"/>
      <c r="M9" s="47"/>
      <c r="N9" s="46"/>
      <c r="O9" s="33"/>
      <c r="P9" s="33"/>
      <c r="Q9" s="33"/>
      <c r="R9" s="46" t="s">
        <v>71</v>
      </c>
    </row>
    <row r="10" spans="1:18" s="2" customFormat="1">
      <c r="A10" s="33" t="str">
        <f>'ANGKA (Input Nilai)'!A10</f>
        <v>22.02.048</v>
      </c>
      <c r="B10" s="33" t="str">
        <f>'ANGKA (Input Nilai)'!B10</f>
        <v>Nur Intan Amirah Shafiqh</v>
      </c>
      <c r="C10" s="43"/>
      <c r="D10" s="43"/>
      <c r="E10" s="43"/>
      <c r="F10" s="43"/>
      <c r="G10" s="44"/>
      <c r="H10" s="43"/>
      <c r="I10" s="47"/>
      <c r="J10" s="43"/>
      <c r="K10" s="44"/>
      <c r="L10" s="43"/>
      <c r="M10" s="47"/>
      <c r="N10" s="46"/>
      <c r="O10" s="33"/>
      <c r="P10" s="33"/>
      <c r="Q10" s="33"/>
      <c r="R10" s="46" t="s">
        <v>71</v>
      </c>
    </row>
    <row r="11" spans="1:18" s="2" customFormat="1">
      <c r="A11" s="33" t="str">
        <f>'ANGKA (Input Nilai)'!A11</f>
        <v>22.02.049</v>
      </c>
      <c r="B11" s="33" t="str">
        <f>'ANGKA (Input Nilai)'!B11</f>
        <v>Ruwayfi Raffa Alhamdani</v>
      </c>
      <c r="C11" s="43"/>
      <c r="D11" s="43"/>
      <c r="E11" s="43"/>
      <c r="F11" s="43"/>
      <c r="G11" s="44"/>
      <c r="H11" s="43"/>
      <c r="I11" s="45"/>
      <c r="J11" s="43"/>
      <c r="K11" s="44"/>
      <c r="L11" s="43"/>
      <c r="M11" s="45"/>
      <c r="N11" s="46"/>
      <c r="O11" s="33"/>
      <c r="P11" s="33"/>
      <c r="Q11" s="33"/>
      <c r="R11" s="46" t="s">
        <v>71</v>
      </c>
    </row>
    <row r="12" spans="1:18" s="2" customFormat="1">
      <c r="A12" s="33" t="str">
        <f>'ANGKA (Input Nilai)'!A12</f>
        <v>22.02.050</v>
      </c>
      <c r="B12" s="33" t="str">
        <f>'ANGKA (Input Nilai)'!B12</f>
        <v>Sekar Arum Wijayanti</v>
      </c>
      <c r="C12" s="43"/>
      <c r="D12" s="43"/>
      <c r="E12" s="43"/>
      <c r="F12" s="43"/>
      <c r="G12" s="44"/>
      <c r="H12" s="43"/>
      <c r="I12" s="47"/>
      <c r="J12" s="43"/>
      <c r="K12" s="44"/>
      <c r="L12" s="43"/>
      <c r="M12" s="47"/>
      <c r="N12" s="46"/>
      <c r="O12" s="33"/>
      <c r="P12" s="33"/>
      <c r="Q12" s="33"/>
      <c r="R12" s="46" t="s">
        <v>71</v>
      </c>
    </row>
  </sheetData>
  <printOptions horizontalCentered="1" verticalCentered="1"/>
  <pageMargins left="0.12" right="0.12" top="0.12" bottom="0.12" header="0.3" footer="0.3"/>
  <pageSetup paperSize="9" scale="2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29"/>
  <sheetViews>
    <sheetView topLeftCell="A4" zoomScale="145" zoomScaleNormal="145" workbookViewId="0">
      <selection activeCell="V1" sqref="V1"/>
    </sheetView>
  </sheetViews>
  <sheetFormatPr defaultColWidth="9" defaultRowHeight="15"/>
  <cols>
    <col min="1" max="1" width="3.5703125" customWidth="1"/>
    <col min="2" max="2" width="9.28515625" customWidth="1"/>
    <col min="3" max="3" width="29" customWidth="1"/>
    <col min="4" max="14" width="6" customWidth="1"/>
    <col min="15" max="16" width="7" style="4" customWidth="1"/>
    <col min="17" max="17" width="6.7109375" customWidth="1"/>
    <col min="18" max="20" width="4" customWidth="1"/>
  </cols>
  <sheetData>
    <row r="1" spans="1:20" ht="114.75" customHeight="1">
      <c r="A1" s="64" t="s">
        <v>77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15.75">
      <c r="A2" s="65" t="s">
        <v>72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</row>
    <row r="3" spans="1:20">
      <c r="A3" s="64" t="s">
        <v>73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</row>
    <row r="4" spans="1:20" ht="27" customHeight="1"/>
    <row r="5" spans="1:20" ht="75.75" customHeight="1">
      <c r="A5" s="13" t="s">
        <v>75</v>
      </c>
      <c r="B5" s="13" t="s">
        <v>74</v>
      </c>
      <c r="C5" s="13" t="s">
        <v>1</v>
      </c>
      <c r="D5" s="48" t="s">
        <v>28</v>
      </c>
      <c r="E5" s="49" t="s">
        <v>48</v>
      </c>
      <c r="F5" s="50" t="s">
        <v>29</v>
      </c>
      <c r="G5" s="51" t="s">
        <v>30</v>
      </c>
      <c r="H5" s="52" t="s">
        <v>31</v>
      </c>
      <c r="I5" s="53" t="s">
        <v>32</v>
      </c>
      <c r="J5" s="54" t="s">
        <v>33</v>
      </c>
      <c r="K5" s="51" t="s">
        <v>90</v>
      </c>
      <c r="L5" s="52" t="s">
        <v>91</v>
      </c>
      <c r="M5" s="53" t="s">
        <v>92</v>
      </c>
      <c r="N5" s="54" t="s">
        <v>93</v>
      </c>
      <c r="O5" s="14" t="s">
        <v>34</v>
      </c>
      <c r="P5" s="14" t="s">
        <v>35</v>
      </c>
      <c r="Q5" s="14" t="s">
        <v>36</v>
      </c>
      <c r="R5" s="13" t="s">
        <v>37</v>
      </c>
      <c r="S5" s="13" t="s">
        <v>38</v>
      </c>
      <c r="T5" s="13" t="s">
        <v>39</v>
      </c>
    </row>
    <row r="6" spans="1:20" s="2" customFormat="1" ht="15.75" customHeight="1">
      <c r="A6" s="5">
        <v>1</v>
      </c>
      <c r="B6" s="5" t="str">
        <f>Deskripsi!A2</f>
        <v>22.02.040</v>
      </c>
      <c r="C6" s="6" t="str">
        <f>'ANGKA (Input Nilai)'!B2</f>
        <v>Akmal Al Jundi</v>
      </c>
      <c r="D6" s="11">
        <f>'ANGKA (Input Nilai)'!C2</f>
        <v>0</v>
      </c>
      <c r="E6" s="11">
        <f>'ANGKA (Input Nilai)'!E2</f>
        <v>0</v>
      </c>
      <c r="F6" s="11">
        <f>'ANGKA (Input Nilai)'!G2</f>
        <v>0</v>
      </c>
      <c r="G6" s="11">
        <f>'ANGKA (Input Nilai)'!I2</f>
        <v>0</v>
      </c>
      <c r="H6" s="11">
        <f>'ANGKA (Input Nilai)'!K2</f>
        <v>0</v>
      </c>
      <c r="I6" s="11">
        <f>'ANGKA (Input Nilai)'!M2</f>
        <v>0</v>
      </c>
      <c r="J6" s="11">
        <f>'ANGKA (Input Nilai)'!O2</f>
        <v>0</v>
      </c>
      <c r="K6" s="11">
        <f>'ANGKA (Input Nilai)'!Q2</f>
        <v>0</v>
      </c>
      <c r="L6" s="11">
        <f>'ANGKA (Input Nilai)'!S2</f>
        <v>0</v>
      </c>
      <c r="M6" s="11">
        <f>'ANGKA (Input Nilai)'!U2</f>
        <v>0</v>
      </c>
      <c r="N6" s="11">
        <f>'ANGKA (Input Nilai)'!W2</f>
        <v>0</v>
      </c>
      <c r="O6" s="13">
        <f t="shared" ref="O6:O16" si="0">SUM(D6:J6)</f>
        <v>0</v>
      </c>
      <c r="P6" s="17">
        <f t="shared" ref="P6:P19" si="1">AVERAGE(D6,E6,F6,G6,H6,I6,J6)</f>
        <v>0</v>
      </c>
      <c r="Q6" s="9">
        <f>RANK(O6,$O$6:$O$16)</f>
        <v>1</v>
      </c>
      <c r="R6" s="15"/>
      <c r="S6" s="15"/>
      <c r="T6" s="15"/>
    </row>
    <row r="7" spans="1:20" ht="15.75">
      <c r="A7" s="5">
        <v>2</v>
      </c>
      <c r="B7" s="5" t="str">
        <f>Deskripsi!A3</f>
        <v>22.02.041</v>
      </c>
      <c r="C7" s="6" t="str">
        <f>'ANGKA (Input Nilai)'!B3</f>
        <v>Alya' Zulfa Ramadhani</v>
      </c>
      <c r="D7" s="11">
        <f>'ANGKA (Input Nilai)'!C3</f>
        <v>0</v>
      </c>
      <c r="E7" s="11">
        <f>'ANGKA (Input Nilai)'!E3</f>
        <v>0</v>
      </c>
      <c r="F7" s="11">
        <f>'ANGKA (Input Nilai)'!G3</f>
        <v>0</v>
      </c>
      <c r="G7" s="11">
        <f>'ANGKA (Input Nilai)'!I3</f>
        <v>0</v>
      </c>
      <c r="H7" s="11">
        <f>'ANGKA (Input Nilai)'!K3</f>
        <v>0</v>
      </c>
      <c r="I7" s="11">
        <f>'ANGKA (Input Nilai)'!M3</f>
        <v>0</v>
      </c>
      <c r="J7" s="11">
        <f>'ANGKA (Input Nilai)'!O3</f>
        <v>0</v>
      </c>
      <c r="K7" s="11">
        <f>'ANGKA (Input Nilai)'!Q3</f>
        <v>0</v>
      </c>
      <c r="L7" s="11">
        <f>'ANGKA (Input Nilai)'!S3</f>
        <v>0</v>
      </c>
      <c r="M7" s="11">
        <f>'ANGKA (Input Nilai)'!U3</f>
        <v>0</v>
      </c>
      <c r="N7" s="11">
        <f>'ANGKA (Input Nilai)'!W3</f>
        <v>0</v>
      </c>
      <c r="O7" s="13">
        <f t="shared" si="0"/>
        <v>0</v>
      </c>
      <c r="P7" s="17">
        <f t="shared" si="1"/>
        <v>0</v>
      </c>
      <c r="Q7" s="9">
        <f t="shared" ref="Q7:Q16" si="2">RANK(O7,$O$6:$O$16)</f>
        <v>1</v>
      </c>
      <c r="R7" s="15"/>
      <c r="S7" s="15"/>
      <c r="T7" s="15"/>
    </row>
    <row r="8" spans="1:20" ht="15.75">
      <c r="A8" s="5">
        <v>3</v>
      </c>
      <c r="B8" s="5" t="str">
        <f>Deskripsi!A4</f>
        <v>22.02.042</v>
      </c>
      <c r="C8" s="6" t="str">
        <f>'ANGKA (Input Nilai)'!B4</f>
        <v>Idris</v>
      </c>
      <c r="D8" s="11">
        <f>'ANGKA (Input Nilai)'!C4</f>
        <v>0</v>
      </c>
      <c r="E8" s="11">
        <f>'ANGKA (Input Nilai)'!E4</f>
        <v>0</v>
      </c>
      <c r="F8" s="11">
        <f>'ANGKA (Input Nilai)'!G4</f>
        <v>0</v>
      </c>
      <c r="G8" s="11">
        <f>'ANGKA (Input Nilai)'!I4</f>
        <v>0</v>
      </c>
      <c r="H8" s="11">
        <f>'ANGKA (Input Nilai)'!K4</f>
        <v>0</v>
      </c>
      <c r="I8" s="11">
        <f>'ANGKA (Input Nilai)'!M4</f>
        <v>0</v>
      </c>
      <c r="J8" s="11">
        <f>'ANGKA (Input Nilai)'!O4</f>
        <v>0</v>
      </c>
      <c r="K8" s="11">
        <f>'ANGKA (Input Nilai)'!Q4</f>
        <v>0</v>
      </c>
      <c r="L8" s="11">
        <f>'ANGKA (Input Nilai)'!S4</f>
        <v>0</v>
      </c>
      <c r="M8" s="11">
        <f>'ANGKA (Input Nilai)'!U4</f>
        <v>0</v>
      </c>
      <c r="N8" s="11">
        <f>'ANGKA (Input Nilai)'!W4</f>
        <v>0</v>
      </c>
      <c r="O8" s="13">
        <f t="shared" si="0"/>
        <v>0</v>
      </c>
      <c r="P8" s="17">
        <f t="shared" si="1"/>
        <v>0</v>
      </c>
      <c r="Q8" s="55">
        <f t="shared" si="2"/>
        <v>1</v>
      </c>
      <c r="R8" s="15"/>
      <c r="S8" s="15"/>
      <c r="T8" s="15"/>
    </row>
    <row r="9" spans="1:20" ht="15.75">
      <c r="A9" s="5">
        <v>4</v>
      </c>
      <c r="B9" s="5" t="str">
        <f>Deskripsi!A5</f>
        <v>22.02.043</v>
      </c>
      <c r="C9" s="6" t="str">
        <f>'ANGKA (Input Nilai)'!B5</f>
        <v>Muhammad Al'pahrezy</v>
      </c>
      <c r="D9" s="11">
        <f>'ANGKA (Input Nilai)'!C5</f>
        <v>0</v>
      </c>
      <c r="E9" s="11">
        <f>'ANGKA (Input Nilai)'!E5</f>
        <v>0</v>
      </c>
      <c r="F9" s="11">
        <f>'ANGKA (Input Nilai)'!G5</f>
        <v>0</v>
      </c>
      <c r="G9" s="11">
        <f>'ANGKA (Input Nilai)'!I5</f>
        <v>0</v>
      </c>
      <c r="H9" s="11">
        <f>'ANGKA (Input Nilai)'!K5</f>
        <v>0</v>
      </c>
      <c r="I9" s="11">
        <f>'ANGKA (Input Nilai)'!M5</f>
        <v>0</v>
      </c>
      <c r="J9" s="11">
        <f>'ANGKA (Input Nilai)'!O5</f>
        <v>0</v>
      </c>
      <c r="K9" s="11">
        <f>'ANGKA (Input Nilai)'!Q5</f>
        <v>0</v>
      </c>
      <c r="L9" s="11">
        <f>'ANGKA (Input Nilai)'!S5</f>
        <v>0</v>
      </c>
      <c r="M9" s="11">
        <f>'ANGKA (Input Nilai)'!U5</f>
        <v>0</v>
      </c>
      <c r="N9" s="11">
        <f>'ANGKA (Input Nilai)'!W5</f>
        <v>0</v>
      </c>
      <c r="O9" s="13">
        <f t="shared" si="0"/>
        <v>0</v>
      </c>
      <c r="P9" s="17">
        <f t="shared" si="1"/>
        <v>0</v>
      </c>
      <c r="Q9" s="9">
        <f t="shared" si="2"/>
        <v>1</v>
      </c>
      <c r="R9" s="15"/>
      <c r="S9" s="15"/>
      <c r="T9" s="15"/>
    </row>
    <row r="10" spans="1:20" ht="15.75">
      <c r="A10" s="5">
        <v>5</v>
      </c>
      <c r="B10" s="5" t="str">
        <f>Deskripsi!A6</f>
        <v>22.02.044</v>
      </c>
      <c r="C10" s="6" t="str">
        <f>'ANGKA (Input Nilai)'!B6</f>
        <v>Muhammad Faisal Asy Syams</v>
      </c>
      <c r="D10" s="11">
        <f>'ANGKA (Input Nilai)'!C6</f>
        <v>0</v>
      </c>
      <c r="E10" s="11">
        <f>'ANGKA (Input Nilai)'!E6</f>
        <v>0</v>
      </c>
      <c r="F10" s="11">
        <f>'ANGKA (Input Nilai)'!G6</f>
        <v>0</v>
      </c>
      <c r="G10" s="11">
        <f>'ANGKA (Input Nilai)'!I6</f>
        <v>0</v>
      </c>
      <c r="H10" s="11">
        <f>'ANGKA (Input Nilai)'!K6</f>
        <v>0</v>
      </c>
      <c r="I10" s="11">
        <f>'ANGKA (Input Nilai)'!M6</f>
        <v>0</v>
      </c>
      <c r="J10" s="11">
        <f>'ANGKA (Input Nilai)'!O6</f>
        <v>0</v>
      </c>
      <c r="K10" s="11">
        <f>'ANGKA (Input Nilai)'!Q6</f>
        <v>0</v>
      </c>
      <c r="L10" s="11">
        <f>'ANGKA (Input Nilai)'!S6</f>
        <v>0</v>
      </c>
      <c r="M10" s="11">
        <f>'ANGKA (Input Nilai)'!U6</f>
        <v>0</v>
      </c>
      <c r="N10" s="11">
        <f>'ANGKA (Input Nilai)'!W6</f>
        <v>0</v>
      </c>
      <c r="O10" s="13">
        <f t="shared" si="0"/>
        <v>0</v>
      </c>
      <c r="P10" s="17">
        <f t="shared" si="1"/>
        <v>0</v>
      </c>
      <c r="Q10" s="9">
        <f t="shared" si="2"/>
        <v>1</v>
      </c>
      <c r="R10" s="15"/>
      <c r="S10" s="15"/>
      <c r="T10" s="15"/>
    </row>
    <row r="11" spans="1:20" ht="15.75">
      <c r="A11" s="5">
        <v>6</v>
      </c>
      <c r="B11" s="5" t="str">
        <f>Deskripsi!A7</f>
        <v>22.02.045</v>
      </c>
      <c r="C11" s="6" t="str">
        <f>'ANGKA (Input Nilai)'!B7</f>
        <v>Muhammad Fakhri</v>
      </c>
      <c r="D11" s="11">
        <f>'ANGKA (Input Nilai)'!C7</f>
        <v>0</v>
      </c>
      <c r="E11" s="11">
        <f>'ANGKA (Input Nilai)'!E7</f>
        <v>0</v>
      </c>
      <c r="F11" s="11">
        <f>'ANGKA (Input Nilai)'!G7</f>
        <v>0</v>
      </c>
      <c r="G11" s="11">
        <f>'ANGKA (Input Nilai)'!I7</f>
        <v>0</v>
      </c>
      <c r="H11" s="11">
        <f>'ANGKA (Input Nilai)'!K7</f>
        <v>0</v>
      </c>
      <c r="I11" s="11">
        <f>'ANGKA (Input Nilai)'!M7</f>
        <v>0</v>
      </c>
      <c r="J11" s="11">
        <f>'ANGKA (Input Nilai)'!O7</f>
        <v>0</v>
      </c>
      <c r="K11" s="11">
        <f>'ANGKA (Input Nilai)'!Q7</f>
        <v>0</v>
      </c>
      <c r="L11" s="11">
        <f>'ANGKA (Input Nilai)'!S7</f>
        <v>0</v>
      </c>
      <c r="M11" s="11">
        <f>'ANGKA (Input Nilai)'!U7</f>
        <v>0</v>
      </c>
      <c r="N11" s="11">
        <f>'ANGKA (Input Nilai)'!W7</f>
        <v>0</v>
      </c>
      <c r="O11" s="13">
        <f t="shared" si="0"/>
        <v>0</v>
      </c>
      <c r="P11" s="17">
        <f t="shared" si="1"/>
        <v>0</v>
      </c>
      <c r="Q11" s="9">
        <f t="shared" si="2"/>
        <v>1</v>
      </c>
      <c r="R11" s="15"/>
      <c r="S11" s="15"/>
      <c r="T11" s="15"/>
    </row>
    <row r="12" spans="1:20" ht="15.75">
      <c r="A12" s="5">
        <v>7</v>
      </c>
      <c r="B12" s="5" t="str">
        <f>Deskripsi!A8</f>
        <v>22.02.046</v>
      </c>
      <c r="C12" s="6" t="str">
        <f>'ANGKA (Input Nilai)'!B8</f>
        <v>Muhammad Jamil Asy Syahid</v>
      </c>
      <c r="D12" s="11">
        <f>'ANGKA (Input Nilai)'!C8</f>
        <v>0</v>
      </c>
      <c r="E12" s="11">
        <f>'ANGKA (Input Nilai)'!E8</f>
        <v>0</v>
      </c>
      <c r="F12" s="11">
        <f>'ANGKA (Input Nilai)'!G8</f>
        <v>0</v>
      </c>
      <c r="G12" s="11">
        <f>'ANGKA (Input Nilai)'!I8</f>
        <v>0</v>
      </c>
      <c r="H12" s="11">
        <f>'ANGKA (Input Nilai)'!K8</f>
        <v>0</v>
      </c>
      <c r="I12" s="11">
        <f>'ANGKA (Input Nilai)'!M8</f>
        <v>0</v>
      </c>
      <c r="J12" s="11">
        <f>'ANGKA (Input Nilai)'!O8</f>
        <v>0</v>
      </c>
      <c r="K12" s="11">
        <f>'ANGKA (Input Nilai)'!Q8</f>
        <v>0</v>
      </c>
      <c r="L12" s="11">
        <f>'ANGKA (Input Nilai)'!S8</f>
        <v>0</v>
      </c>
      <c r="M12" s="11">
        <f>'ANGKA (Input Nilai)'!U8</f>
        <v>0</v>
      </c>
      <c r="N12" s="11">
        <f>'ANGKA (Input Nilai)'!W8</f>
        <v>0</v>
      </c>
      <c r="O12" s="13">
        <f t="shared" si="0"/>
        <v>0</v>
      </c>
      <c r="P12" s="17">
        <f t="shared" si="1"/>
        <v>0</v>
      </c>
      <c r="Q12" s="9">
        <f t="shared" si="2"/>
        <v>1</v>
      </c>
      <c r="R12" s="15"/>
      <c r="S12" s="15"/>
      <c r="T12" s="15"/>
    </row>
    <row r="13" spans="1:20" ht="15.75">
      <c r="A13" s="5">
        <v>8</v>
      </c>
      <c r="B13" s="5" t="str">
        <f>Deskripsi!A9</f>
        <v>22.02.047</v>
      </c>
      <c r="C13" s="6" t="str">
        <f>'ANGKA (Input Nilai)'!B9</f>
        <v>Najwa Qurrota Aini</v>
      </c>
      <c r="D13" s="11">
        <f>'ANGKA (Input Nilai)'!C9</f>
        <v>0</v>
      </c>
      <c r="E13" s="11">
        <f>'ANGKA (Input Nilai)'!E9</f>
        <v>0</v>
      </c>
      <c r="F13" s="11">
        <f>'ANGKA (Input Nilai)'!G9</f>
        <v>0</v>
      </c>
      <c r="G13" s="11">
        <f>'ANGKA (Input Nilai)'!I9</f>
        <v>0</v>
      </c>
      <c r="H13" s="11">
        <f>'ANGKA (Input Nilai)'!K9</f>
        <v>0</v>
      </c>
      <c r="I13" s="11">
        <f>'ANGKA (Input Nilai)'!M9</f>
        <v>0</v>
      </c>
      <c r="J13" s="11">
        <f>'ANGKA (Input Nilai)'!O9</f>
        <v>0</v>
      </c>
      <c r="K13" s="11">
        <f>'ANGKA (Input Nilai)'!Q9</f>
        <v>0</v>
      </c>
      <c r="L13" s="11">
        <f>'ANGKA (Input Nilai)'!S9</f>
        <v>0</v>
      </c>
      <c r="M13" s="11">
        <f>'ANGKA (Input Nilai)'!U9</f>
        <v>0</v>
      </c>
      <c r="N13" s="11">
        <f>'ANGKA (Input Nilai)'!W9</f>
        <v>0</v>
      </c>
      <c r="O13" s="13">
        <f t="shared" si="0"/>
        <v>0</v>
      </c>
      <c r="P13" s="17">
        <f t="shared" si="1"/>
        <v>0</v>
      </c>
      <c r="Q13" s="9">
        <f t="shared" si="2"/>
        <v>1</v>
      </c>
      <c r="R13" s="15"/>
      <c r="S13" s="15"/>
      <c r="T13" s="15"/>
    </row>
    <row r="14" spans="1:20" ht="15.75">
      <c r="A14" s="5">
        <v>9</v>
      </c>
      <c r="B14" s="5" t="str">
        <f>Deskripsi!A10</f>
        <v>22.02.048</v>
      </c>
      <c r="C14" s="6" t="str">
        <f>'ANGKA (Input Nilai)'!B10</f>
        <v>Nur Intan Amirah Shafiqh</v>
      </c>
      <c r="D14" s="11">
        <f>'ANGKA (Input Nilai)'!C10</f>
        <v>0</v>
      </c>
      <c r="E14" s="11">
        <f>'ANGKA (Input Nilai)'!E10</f>
        <v>0</v>
      </c>
      <c r="F14" s="11">
        <f>'ANGKA (Input Nilai)'!G10</f>
        <v>0</v>
      </c>
      <c r="G14" s="11">
        <f>'ANGKA (Input Nilai)'!I10</f>
        <v>0</v>
      </c>
      <c r="H14" s="11">
        <f>'ANGKA (Input Nilai)'!K10</f>
        <v>0</v>
      </c>
      <c r="I14" s="11">
        <f>'ANGKA (Input Nilai)'!M10</f>
        <v>0</v>
      </c>
      <c r="J14" s="11">
        <f>'ANGKA (Input Nilai)'!O10</f>
        <v>0</v>
      </c>
      <c r="K14" s="11">
        <f>'ANGKA (Input Nilai)'!Q10</f>
        <v>0</v>
      </c>
      <c r="L14" s="11">
        <f>'ANGKA (Input Nilai)'!S10</f>
        <v>0</v>
      </c>
      <c r="M14" s="11">
        <f>'ANGKA (Input Nilai)'!U10</f>
        <v>0</v>
      </c>
      <c r="N14" s="11">
        <f>'ANGKA (Input Nilai)'!W10</f>
        <v>0</v>
      </c>
      <c r="O14" s="13">
        <f t="shared" si="0"/>
        <v>0</v>
      </c>
      <c r="P14" s="17">
        <f t="shared" si="1"/>
        <v>0</v>
      </c>
      <c r="Q14" s="55">
        <f t="shared" si="2"/>
        <v>1</v>
      </c>
      <c r="R14" s="15"/>
      <c r="S14" s="15"/>
      <c r="T14" s="15"/>
    </row>
    <row r="15" spans="1:20" ht="15.75">
      <c r="A15" s="5">
        <v>10</v>
      </c>
      <c r="B15" s="5" t="str">
        <f>Deskripsi!A11</f>
        <v>22.02.049</v>
      </c>
      <c r="C15" s="6" t="str">
        <f>'ANGKA (Input Nilai)'!B11</f>
        <v>Ruwayfi Raffa Alhamdani</v>
      </c>
      <c r="D15" s="11">
        <f>'ANGKA (Input Nilai)'!C11</f>
        <v>0</v>
      </c>
      <c r="E15" s="11">
        <f>'ANGKA (Input Nilai)'!E11</f>
        <v>0</v>
      </c>
      <c r="F15" s="11">
        <f>'ANGKA (Input Nilai)'!G11</f>
        <v>0</v>
      </c>
      <c r="G15" s="11">
        <f>'ANGKA (Input Nilai)'!I11</f>
        <v>0</v>
      </c>
      <c r="H15" s="11">
        <f>'ANGKA (Input Nilai)'!K11</f>
        <v>0</v>
      </c>
      <c r="I15" s="11">
        <f>'ANGKA (Input Nilai)'!M11</f>
        <v>0</v>
      </c>
      <c r="J15" s="11">
        <f>'ANGKA (Input Nilai)'!O11</f>
        <v>0</v>
      </c>
      <c r="K15" s="11">
        <f>'ANGKA (Input Nilai)'!Q11</f>
        <v>0</v>
      </c>
      <c r="L15" s="11">
        <f>'ANGKA (Input Nilai)'!S11</f>
        <v>0</v>
      </c>
      <c r="M15" s="11">
        <f>'ANGKA (Input Nilai)'!U11</f>
        <v>0</v>
      </c>
      <c r="N15" s="11">
        <f>'ANGKA (Input Nilai)'!W11</f>
        <v>0</v>
      </c>
      <c r="O15" s="13">
        <f t="shared" si="0"/>
        <v>0</v>
      </c>
      <c r="P15" s="17">
        <f t="shared" si="1"/>
        <v>0</v>
      </c>
      <c r="Q15" s="55">
        <f t="shared" si="2"/>
        <v>1</v>
      </c>
      <c r="R15" s="15"/>
      <c r="S15" s="15"/>
      <c r="T15" s="15"/>
    </row>
    <row r="16" spans="1:20" ht="15.75">
      <c r="A16" s="5">
        <v>11</v>
      </c>
      <c r="B16" s="5" t="str">
        <f>Deskripsi!A12</f>
        <v>22.02.050</v>
      </c>
      <c r="C16" s="6" t="str">
        <f>'ANGKA (Input Nilai)'!B12</f>
        <v>Sekar Arum Wijayanti</v>
      </c>
      <c r="D16" s="11">
        <f>'ANGKA (Input Nilai)'!C12</f>
        <v>0</v>
      </c>
      <c r="E16" s="11">
        <f>'ANGKA (Input Nilai)'!E12</f>
        <v>0</v>
      </c>
      <c r="F16" s="11">
        <f>'ANGKA (Input Nilai)'!G12</f>
        <v>0</v>
      </c>
      <c r="G16" s="11">
        <f>'ANGKA (Input Nilai)'!I12</f>
        <v>0</v>
      </c>
      <c r="H16" s="11">
        <f>'ANGKA (Input Nilai)'!K12</f>
        <v>0</v>
      </c>
      <c r="I16" s="11">
        <f>'ANGKA (Input Nilai)'!M12</f>
        <v>0</v>
      </c>
      <c r="J16" s="11">
        <f>'ANGKA (Input Nilai)'!O12</f>
        <v>0</v>
      </c>
      <c r="K16" s="11">
        <f>'ANGKA (Input Nilai)'!Q12</f>
        <v>0</v>
      </c>
      <c r="L16" s="11">
        <f>'ANGKA (Input Nilai)'!S12</f>
        <v>0</v>
      </c>
      <c r="M16" s="11">
        <f>'ANGKA (Input Nilai)'!U12</f>
        <v>0</v>
      </c>
      <c r="N16" s="11">
        <f>'ANGKA (Input Nilai)'!W12</f>
        <v>0</v>
      </c>
      <c r="O16" s="13">
        <f t="shared" si="0"/>
        <v>0</v>
      </c>
      <c r="P16" s="17">
        <f t="shared" si="1"/>
        <v>0</v>
      </c>
      <c r="Q16" s="9">
        <f t="shared" si="2"/>
        <v>1</v>
      </c>
      <c r="R16" s="15"/>
      <c r="S16" s="15"/>
      <c r="T16" s="15"/>
    </row>
    <row r="17" spans="1:20">
      <c r="A17" s="61" t="s">
        <v>40</v>
      </c>
      <c r="B17" s="62"/>
      <c r="C17" s="63"/>
      <c r="D17" s="18">
        <f t="shared" ref="D17:O17" si="3">AVERAGE(D6:D16)</f>
        <v>0</v>
      </c>
      <c r="E17" s="18">
        <f t="shared" si="3"/>
        <v>0</v>
      </c>
      <c r="F17" s="18">
        <f t="shared" si="3"/>
        <v>0</v>
      </c>
      <c r="G17" s="18">
        <f t="shared" ref="G17:N17" si="4">AVERAGE(G6:G16)</f>
        <v>0</v>
      </c>
      <c r="H17" s="18">
        <f t="shared" si="4"/>
        <v>0</v>
      </c>
      <c r="I17" s="18">
        <f t="shared" si="4"/>
        <v>0</v>
      </c>
      <c r="J17" s="18">
        <f t="shared" si="4"/>
        <v>0</v>
      </c>
      <c r="K17" s="18">
        <f t="shared" si="4"/>
        <v>0</v>
      </c>
      <c r="L17" s="18">
        <f t="shared" si="4"/>
        <v>0</v>
      </c>
      <c r="M17" s="18">
        <f t="shared" si="4"/>
        <v>0</v>
      </c>
      <c r="N17" s="18">
        <f t="shared" si="4"/>
        <v>0</v>
      </c>
      <c r="O17" s="18">
        <f t="shared" si="3"/>
        <v>0</v>
      </c>
      <c r="P17" s="17">
        <f t="shared" si="1"/>
        <v>0</v>
      </c>
      <c r="Q17" s="3"/>
      <c r="R17" s="3"/>
      <c r="S17" s="3"/>
      <c r="T17" s="3"/>
    </row>
    <row r="18" spans="1:20">
      <c r="A18" s="61" t="s">
        <v>41</v>
      </c>
      <c r="B18" s="62" t="s">
        <v>41</v>
      </c>
      <c r="C18" s="63"/>
      <c r="D18" s="17">
        <f t="shared" ref="D18:O18" si="5">MIN(D6:D16)</f>
        <v>0</v>
      </c>
      <c r="E18" s="17">
        <f t="shared" si="5"/>
        <v>0</v>
      </c>
      <c r="F18" s="17">
        <f t="shared" si="5"/>
        <v>0</v>
      </c>
      <c r="G18" s="17">
        <f t="shared" ref="G18:N18" si="6">MIN(G6:G16)</f>
        <v>0</v>
      </c>
      <c r="H18" s="17">
        <f t="shared" si="6"/>
        <v>0</v>
      </c>
      <c r="I18" s="17">
        <f t="shared" si="6"/>
        <v>0</v>
      </c>
      <c r="J18" s="17">
        <f t="shared" si="6"/>
        <v>0</v>
      </c>
      <c r="K18" s="17">
        <f t="shared" si="6"/>
        <v>0</v>
      </c>
      <c r="L18" s="17">
        <f t="shared" si="6"/>
        <v>0</v>
      </c>
      <c r="M18" s="17">
        <f t="shared" si="6"/>
        <v>0</v>
      </c>
      <c r="N18" s="17">
        <f t="shared" si="6"/>
        <v>0</v>
      </c>
      <c r="O18" s="17">
        <f t="shared" si="5"/>
        <v>0</v>
      </c>
      <c r="P18" s="17">
        <f t="shared" si="1"/>
        <v>0</v>
      </c>
      <c r="Q18" s="4"/>
      <c r="R18" s="4"/>
      <c r="S18" s="4"/>
      <c r="T18" s="4"/>
    </row>
    <row r="19" spans="1:20">
      <c r="A19" s="61" t="s">
        <v>42</v>
      </c>
      <c r="B19" s="62" t="s">
        <v>42</v>
      </c>
      <c r="C19" s="63"/>
      <c r="D19" s="17">
        <f t="shared" ref="D19:O19" si="7">MAX(D6:D16)</f>
        <v>0</v>
      </c>
      <c r="E19" s="17">
        <f t="shared" si="7"/>
        <v>0</v>
      </c>
      <c r="F19" s="17">
        <f t="shared" si="7"/>
        <v>0</v>
      </c>
      <c r="G19" s="17">
        <f t="shared" ref="G19:N19" si="8">MAX(G6:G16)</f>
        <v>0</v>
      </c>
      <c r="H19" s="17">
        <f t="shared" si="8"/>
        <v>0</v>
      </c>
      <c r="I19" s="17">
        <f t="shared" si="8"/>
        <v>0</v>
      </c>
      <c r="J19" s="17">
        <f t="shared" si="8"/>
        <v>0</v>
      </c>
      <c r="K19" s="17">
        <f t="shared" si="8"/>
        <v>0</v>
      </c>
      <c r="L19" s="17">
        <f t="shared" si="8"/>
        <v>0</v>
      </c>
      <c r="M19" s="17">
        <f t="shared" si="8"/>
        <v>0</v>
      </c>
      <c r="N19" s="17">
        <f t="shared" si="8"/>
        <v>0</v>
      </c>
      <c r="O19" s="17">
        <f t="shared" si="7"/>
        <v>0</v>
      </c>
      <c r="P19" s="17">
        <f t="shared" si="1"/>
        <v>0</v>
      </c>
      <c r="Q19" s="4"/>
      <c r="R19" s="4"/>
      <c r="S19" s="4"/>
      <c r="T19" s="4"/>
    </row>
    <row r="20" spans="1:20" s="3" customFormat="1">
      <c r="A20"/>
      <c r="B20"/>
      <c r="C2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  <c r="Q20"/>
      <c r="R20"/>
      <c r="S20"/>
      <c r="T20"/>
    </row>
    <row r="21" spans="1:20" s="4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Q21"/>
      <c r="R21"/>
      <c r="S21"/>
      <c r="T21"/>
    </row>
    <row r="22" spans="1:20" s="4" customFormat="1">
      <c r="A22" t="s">
        <v>43</v>
      </c>
      <c r="B22"/>
      <c r="D22"/>
      <c r="E22"/>
      <c r="F22"/>
      <c r="G22"/>
      <c r="H22"/>
      <c r="I22"/>
      <c r="J22"/>
      <c r="K22"/>
      <c r="L22"/>
      <c r="M22"/>
      <c r="N22"/>
      <c r="Q22"/>
      <c r="R22"/>
      <c r="S22"/>
      <c r="T22"/>
    </row>
    <row r="23" spans="1:20">
      <c r="A23" s="4" t="s">
        <v>76</v>
      </c>
      <c r="B23" s="4"/>
      <c r="C23" s="4"/>
    </row>
    <row r="29" spans="1:20">
      <c r="A29" s="56" t="s">
        <v>44</v>
      </c>
      <c r="B29" s="56"/>
    </row>
  </sheetData>
  <mergeCells count="6">
    <mergeCell ref="A19:C19"/>
    <mergeCell ref="A18:C18"/>
    <mergeCell ref="A17:C17"/>
    <mergeCell ref="A1:T1"/>
    <mergeCell ref="A2:T2"/>
    <mergeCell ref="A3:T3"/>
  </mergeCells>
  <printOptions horizontalCentered="1" verticalCentered="1"/>
  <pageMargins left="0.31496062992126" right="0.31496062992126" top="0.37" bottom="0.41" header="0.54" footer="0.39"/>
  <pageSetup paperSize="9" scale="9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8"/>
  <sheetViews>
    <sheetView zoomScale="115" zoomScaleNormal="115" workbookViewId="0">
      <selection activeCell="K26" sqref="K26"/>
    </sheetView>
  </sheetViews>
  <sheetFormatPr defaultColWidth="9" defaultRowHeight="15"/>
  <cols>
    <col min="2" max="2" width="27.42578125" customWidth="1"/>
    <col min="3" max="3" width="16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47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/>
      <c r="AC1" s="1"/>
    </row>
    <row r="2" spans="1:29">
      <c r="A2" t="s">
        <v>60</v>
      </c>
      <c r="B2" s="1" t="s">
        <v>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t="s">
        <v>61</v>
      </c>
      <c r="B3" s="1" t="s">
        <v>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t="s">
        <v>62</v>
      </c>
      <c r="B4" s="1" t="s">
        <v>51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t="s">
        <v>63</v>
      </c>
      <c r="B5" s="1" t="s">
        <v>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t="s">
        <v>64</v>
      </c>
      <c r="B6" s="1" t="s">
        <v>53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t="s">
        <v>65</v>
      </c>
      <c r="B7" s="1" t="s">
        <v>54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t="s">
        <v>66</v>
      </c>
      <c r="B8" s="1" t="s">
        <v>55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t="s">
        <v>67</v>
      </c>
      <c r="B9" s="1" t="s">
        <v>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t="s">
        <v>68</v>
      </c>
      <c r="B10" s="1" t="s">
        <v>57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2"/>
      <c r="AB10" s="1"/>
      <c r="AC10" s="1"/>
    </row>
    <row r="11" spans="1:29">
      <c r="A11" t="s">
        <v>69</v>
      </c>
      <c r="B11" s="1" t="s">
        <v>58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2"/>
      <c r="AB11" s="1"/>
      <c r="AC11" s="1"/>
    </row>
    <row r="12" spans="1:29">
      <c r="A12" t="s">
        <v>70</v>
      </c>
      <c r="B12" s="1" t="s">
        <v>59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2"/>
      <c r="AB13" s="1"/>
      <c r="AC13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ANGKA (Input Nilai)</vt:lpstr>
      <vt:lpstr>Deskripsi</vt:lpstr>
      <vt:lpstr>Leger Cetak </vt:lpstr>
      <vt:lpstr>Sheet1</vt:lpstr>
      <vt:lpstr>Deskripsi!Print_Area</vt:lpstr>
      <vt:lpstr>'Leger Cetak 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cp:lastPrinted>2023-12-13T10:09:33Z</cp:lastPrinted>
  <dcterms:created xsi:type="dcterms:W3CDTF">2015-12-19T18:18:00Z</dcterms:created>
  <dcterms:modified xsi:type="dcterms:W3CDTF">2024-06-10T14:57:18Z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