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90" activeTab="3"/>
  </bookViews>
  <sheets>
    <sheet name="ANGKA (Input Nilai)" sheetId="4" r:id="rId1"/>
    <sheet name="Deskripsi" sheetId="1" r:id="rId2"/>
    <sheet name="Leger Cetak " sheetId="6" r:id="rId3"/>
    <sheet name="Sheet1" sheetId="7" r:id="rId4"/>
  </sheets>
  <definedNames>
    <definedName name="_xlnm._FilterDatabase" localSheetId="0" hidden="1">'ANGKA (Input Nilai)'!$B$2:$B$12</definedName>
    <definedName name="_xlnm.Print_Area" localSheetId="1">Deskripsi!$A$1:$M$12</definedName>
    <definedName name="_xlnm.Print_Area" localSheetId="2">'Leger Cetak '!$A$1:$U$31</definedName>
  </definedNames>
  <calcPr calcId="144525"/>
</workbook>
</file>

<file path=xl/sharedStrings.xml><?xml version="1.0" encoding="utf-8"?>
<sst xmlns="http://schemas.openxmlformats.org/spreadsheetml/2006/main" count="785" uniqueCount="152">
  <si>
    <t>NIS</t>
  </si>
  <si>
    <t>NAMA</t>
  </si>
  <si>
    <t>bahasa arab angka</t>
  </si>
  <si>
    <t>bahasa arab pemahaman huruf</t>
  </si>
  <si>
    <t>komputer angka</t>
  </si>
  <si>
    <t>komputer pemahaman</t>
  </si>
  <si>
    <t>adab angka</t>
  </si>
  <si>
    <t>adab huruf</t>
  </si>
  <si>
    <t>hadits angka</t>
  </si>
  <si>
    <t>hadits huruf</t>
  </si>
  <si>
    <t>Fiqih Angka</t>
  </si>
  <si>
    <t>Fiqih huruf</t>
  </si>
  <si>
    <t>Tahsin angka</t>
  </si>
  <si>
    <t>Tahsin huruf</t>
  </si>
  <si>
    <t>Sirah angka</t>
  </si>
  <si>
    <t>Sirah huruf</t>
  </si>
  <si>
    <t>B.Indo angka</t>
  </si>
  <si>
    <t>B.Indo huruf</t>
  </si>
  <si>
    <t>Matematika angka</t>
  </si>
  <si>
    <t>Matematika huruf</t>
  </si>
  <si>
    <t>IPA angka</t>
  </si>
  <si>
    <t>IPA huruf</t>
  </si>
  <si>
    <t>B.Inggris angka</t>
  </si>
  <si>
    <t>B.Inggris huruf</t>
  </si>
  <si>
    <t>Rata-rata</t>
  </si>
  <si>
    <t>Jumlah</t>
  </si>
  <si>
    <t>Ranking</t>
  </si>
  <si>
    <t>21.02.019</t>
  </si>
  <si>
    <t>ARVIANDOW FEBRIANSYAH</t>
  </si>
  <si>
    <t>Baik</t>
  </si>
  <si>
    <t>Istimewa</t>
  </si>
  <si>
    <t>Cukup</t>
  </si>
  <si>
    <t>21.02.020</t>
  </si>
  <si>
    <t>AYATURRAHMAN SHINRA AUFA</t>
  </si>
  <si>
    <t>Sangat Baik</t>
  </si>
  <si>
    <t>21.02.021</t>
  </si>
  <si>
    <t>HAZWAN HAFIZUDDIN</t>
  </si>
  <si>
    <t>21.02.022</t>
  </si>
  <si>
    <t>KHALID GHAZY MURTADHO</t>
  </si>
  <si>
    <t>21.02.031</t>
  </si>
  <si>
    <t>MILA NAJIYAH</t>
  </si>
  <si>
    <t>21.02.023</t>
  </si>
  <si>
    <t>MUHAMMAD RADJA MAHESA PAHLEVI</t>
  </si>
  <si>
    <t>21.02.025</t>
  </si>
  <si>
    <t>MUHAMMAD RAYHAN</t>
  </si>
  <si>
    <t>21.02.032</t>
  </si>
  <si>
    <t>NAJWA HANI FILLAH</t>
  </si>
  <si>
    <t>21.02.033</t>
  </si>
  <si>
    <t>NAYLA IZZATUL HASANAH</t>
  </si>
  <si>
    <t>21.02.034</t>
  </si>
  <si>
    <t>NIDA KHALWATUS SYAHIDAH</t>
  </si>
  <si>
    <t>21.02.027</t>
  </si>
  <si>
    <t>RIHAL MUHARRIKUL HAQ</t>
  </si>
  <si>
    <t>21.02.036</t>
  </si>
  <si>
    <t>SAFARAZ AUFA RIFDAH</t>
  </si>
  <si>
    <t>21.02.038</t>
  </si>
  <si>
    <t>WALDAN FA'IQ HASAN</t>
  </si>
  <si>
    <t>bahasa arab deskripsi</t>
  </si>
  <si>
    <t>komputer deskripsi</t>
  </si>
  <si>
    <t>adab deskripsi</t>
  </si>
  <si>
    <t>hadits deskripsi</t>
  </si>
  <si>
    <t>fiqih deskripsi</t>
  </si>
  <si>
    <t>tahsin deskripsi</t>
  </si>
  <si>
    <t>sirah deskripsi</t>
  </si>
  <si>
    <t>B.Indo deskripsi</t>
  </si>
  <si>
    <t>Matematika deskripsi</t>
  </si>
  <si>
    <t>IPA deskripsi</t>
  </si>
  <si>
    <t>B.Inggris deskripsi</t>
  </si>
  <si>
    <t>saran</t>
  </si>
  <si>
    <t>sakit</t>
  </si>
  <si>
    <t>izin</t>
  </si>
  <si>
    <t>alpa</t>
  </si>
  <si>
    <t>Wali kelas</t>
  </si>
  <si>
    <t xml:space="preserve">Alhamdulillah ananda dapat memahami dengan baik pelajaran Bahasa Arab dan Shorof dan mengerjakan soal dengan baik. Semoga ananda selalu semangat menuntut ilmu dan diberikan ridho dan rahmat oleh Allah dan semoga ananda menjadi Ahli Qur'an </t>
  </si>
  <si>
    <t>Alhamdulillah, Ananda telah menguasai materi mengetik di Microsoft Word dengan kompetensi mengetik format iklan.</t>
  </si>
  <si>
    <t>Alhamdulillah ananda Nando dapat memahami materi adab dengan baik, dan adabnya dalam belajar pun terjaga. Semoga ananda dapat menerapkan materi yang dipelajari dengan baik dimanapun ananda berada</t>
  </si>
  <si>
    <t>Alhamdulillah Ananda dapat menghafal hadits arbain dengan baik, lebih banyak muroja'ah lagi agar hafalan yang ada tidak hilang, pertahankan hafalan yang ada, teruslah menjaga adab ketika belajar, agar ilmunya semakin berkah.</t>
  </si>
  <si>
    <t>Al Hamdulillah, ananda mampu memahami  materi mu'amalah, makanan dan penyembelihan dengan baik.  Tetap semangat dalam menuntut ilmu dan semoga ilmu yang didapatkan bisa menjadi landasan dalam beramal. Amin Yaa Rabbal 'Alamin</t>
  </si>
  <si>
    <t>Alhamdulillah Ananda Nando sudah mencapai marhalah Siap, yaitu kelas persiapan menghafal Al Quran. Dalam hal adab, Alhamdulillah Ananda menjaga adab dengan baik ketika di dalam kelas. Agar lebih baik, Ananda masih perlu menjaga pengucapan huruf dan harokat, bacaan yang panjang dan pendek, bacaan dengung, dan tempo bacaan tartil. Kami berharap Ananda tetap rutin tilawah Al Quran dan terus memperbaiki bacaannya. Semoga Allah menjadikan Ananda sebagai Ahlul Quran.</t>
  </si>
  <si>
    <t>ALHAMDULILLAH ANANDA BISA MENGIKUTI PELAJARAN DENGAN BAIK, SEMOGA BISA LEBIH DISIPLIN DAN PRESTASINYA BISA LEBIH DITINGKTKAN LAGI</t>
  </si>
  <si>
    <t>Alhamdulillah, Ananda mampu memahami materi dengan baik dan menulis teks dengan struktur yang jelas serta penggunaan bahasa yang tepat.</t>
  </si>
  <si>
    <t>Alhamdulillah, Ananda mampu memahami konsep matematika dengan baik dan menerapkannya secara tepat dalam menyelesaikan berbagai soal.</t>
  </si>
  <si>
    <t>Alhamdulillah, Ananda mampu memahami konsep-konsep IPA dengan baik dan mengaplikasikannya dalam eksperimen serta observasi secara tepat.</t>
  </si>
  <si>
    <t>Alhamdulillah, Ananda mampu memahami materi Bahasa Inggris dengan baik dan menggunakan bahasa tersebut dengan lancar dalam komunikasi sehari-hari.</t>
  </si>
  <si>
    <t>Alhamdulillah ada perkembangan di pelajaran hadits. Semoga bisa terus semangat belajar hadits dan di pelajaran lainnya.</t>
  </si>
  <si>
    <t>Muhammad Zaini, S.Psi.</t>
  </si>
  <si>
    <t xml:space="preserve">Alhamdulillah ananda dapat memahami dengan sangat baik pelajaran Bahasa Arab dan Shorof dan mengerjakan soal dengan sangat baik. Semoga ananda selalu semangat menuntut ilmu dan diberikan ridho dan rahmat oleh Allah dan semoga ananda menjadi Ahli Qur'an </t>
  </si>
  <si>
    <t>Alhamdulillah, Ananda telah menguasai materi mengetik di Microsoft Word dengan kompetensi mengetik format notulensi rapat.</t>
  </si>
  <si>
    <t>Alhamdulillah ananda Shinra dapat memahami materi adab dengan baik, dan adabnya dalam belajar pun terjaga. Semoga ananda dapat menerapkan materi yang dipelajari dengan baik dimanapun ananda berada</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</si>
  <si>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</si>
  <si>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 xml:space="preserve">Alhamdulillah ananda telah mengikuti proses kegiatan belajar dengan baik, semoga Allah tambahkan ilmunya serta mendapatkan keberkahan </t>
  </si>
  <si>
    <t>Alhamdulillah Ananda diberi kelancaran menyelesaikan studi. Semoga senantiasa diberi keberkahan</t>
  </si>
  <si>
    <t>Alhamdulillah ananda Hazwan dapat memahami materi adab dengan baik, dan adabnya dalam belajar pun terjaga. Semoga ananda dapat menerapkan materi yang dipelajari dengan baik dimanapun ananda berada</t>
  </si>
  <si>
    <t>Al Hamdulillah, ananda mampu memahami  materi mu'amalah, makanan dan penyembelihan dengan sangat baik.  Tetap semangat dalam menuntut ilmu dan semoga ilmu yang didapatkan bisa menjadi landasan dalam beramal. Amin Yaa Rabbal 'Alamin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</si>
  <si>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</si>
  <si>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dapat memahami materi adab dengan baik, dan adabnya dalam belajar pun terjaga. Semoga ananda dapat menerapkan materi yang dipelajari dengan baik dimanapun ananda berada</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</si>
  <si>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</si>
  <si>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Semoga senantiasa taat dengan perintah Allah dan semangat belajarnya</t>
  </si>
  <si>
    <t>Alhamdulillah ananda Mila dapat memahami materi adab dengan baik, dan adabnya dalam belajar pun terjaga. Semoga ananda dapat menerapkan materi yang dipelajari dengan baik dimanapun ananda berada</t>
  </si>
  <si>
    <t>Alhamdulillah Ananda Mila sudah mencapai marhalah Siap, yaitu kelas persiapan untuk menghafal Al Quran karena bacaan Ananda secara tajwid sudah baik berdasarkan uji kenaikan marhalah. Terlrkait adab, Alhamdulillah Ananda menjaga adab dengan baik ketika di dalam kelas. Perlu adanya catatan pada adab adalah agar bisa lebih fokus dalam memperhatikan materi dan menyimak tilawah yang sedang dilantunkan dengan baik. Agar lebih baik, Ananda perlu menjaga tempo bacaan tartil, berlatih nafas panjang, konsistensi bacaan mad, perhatikan kembali terkait waqaf bacaan, serta makhroj huruf. Besar harapan kami agar Ananda tetap merutinkan tilawah Al Quran dan memperbaiki kualitas bacaannya. Semoga Allah menjadikan Ananda sebagai Ahlul Quran.</t>
  </si>
  <si>
    <t>Mohon diperhatikan lagi ketika berinteraksi dengan orang lain</t>
  </si>
  <si>
    <t>Alhamdulillah ananda Radja dapat memahami materi adab dengan baik, dan adabnya dalam belajar pun terjaga. Semoga ananda dapat menerapkan materi yang dipelajari dengan baik dimanapun ananda berada</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</si>
  <si>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</si>
  <si>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dapat memahami materi adab dengan baik, dan adabnya dalam belajar pun terjaga. Semoga ananda dapat menerapkan materi yang dipelajari dengan baik dimanapun ananda berada</t>
  </si>
  <si>
    <t>Alhamdulillah Ananda Rayhan sudah mencapai marhalah Siap, yaitu kelas persiapan menghafal Al Quran. Dalam hal adab, Alhamdulillah, Adab Ananda di kelas juga sudah cukup baik. Bacaan tajwid Ananda sudah baik namun Ananda masih perlu menjaga konsistensi bacaan Mad, dengung, tempo bacaan tartil, tanda baca tajwid dan makhroj huruf. Kami berharap Ananda tetap rutin tilawah Al Quran dan terus memperbaiki bacaannya. Semoga Allah menjadikan Ananda sebagai Ahlul Quran.</t>
  </si>
  <si>
    <t>Alhamdulillah ananda Najwa dapat memahami materi adab dengan baik, dan adabnya dalam belajar pun terjaga. Semoga ananda dapat menerapkan materi yang dipelajari dengan baik dimanapun ananda berada</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</si>
  <si>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volume baca bisa ditingkatkan lagi, dengung dan makhroj huruf. Besar harapan kami agar Ananda tetap merutinkan tilawah Al Quran dan memperbaiki kualitas bacaannya. Semoga Allah menjadikan Ananda sebagai Ahlul Quran.</t>
  </si>
  <si>
    <t>Alhamdulillah ananda Nayla dapat memahami materi adab dengan baik, dan adabnya dalam belajar pun terjaga. Semoga ananda dapat menerapkan materi yang dipelajari dengan baik dimanapun ananda berada</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</si>
  <si>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Perlu perhatian pada fokus menyimak saat sedang tilawah dan penyampaian materi. Agar lebih baik, Ananda perlu menjaga tempo bacaan tartil, berlatih nafas panjang, bacaan Mad, serta makhroj huruf dan volume suara ditingkatkan lagi dengan menerapkan istmamul harakat. Besar harapan kami agar Ananda tetap merutinkan tilawah Al Quran dan memperbaiki kualitas bacaannya. Semoga Allah menjadikan Ananda sebagai Ahlul Quran.</t>
  </si>
  <si>
    <t>Alhamdulillah ananda Nida dapat memahami materi adab dengan baik, dan adabnya dalam belajar pun terjaga. Semoga ananda dapat menerapkan materi yang dipelajari dengan baik dimanapun ananda berada</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</si>
  <si>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Perlu menjadi perhatian pada saat Ananda menyimak saat tilawah dan saat materi disampaikan. Agar lebih baik, Ananda perlu menjaga bacaan Mad, dengung, tempo bacaan tartil, berlatih nafas panjang, perhatikan kaidah waqaf, menerapkan istmamul harakat dan makhroj huruf. Besar harapan kami agar Ananda tetap merutinkan tilawah Al Quran dan memperbaiki kualitas bacaannya. Semoga Allah menjadikan Ananda sebagai Ahlul Quran.</t>
  </si>
  <si>
    <t>Alhamdulillah ananda Rihal dapat memahami materi adab dengan baik, dan adabnya dalam belajar pun terjaga. Semoga ananda dapat menerapkan materi yang dipelajari dengan baik dimanapun ananda berada</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</si>
  <si>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</si>
  <si>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 xml:space="preserve">Masya Allah Ananda bisa mengikuti proses kegiatan belajar dengan sangat baik, semoga Allah tambahkan ilmunya serta dilimpahkan keberkahan </t>
  </si>
  <si>
    <t>Alhamdulillah ananda Safaraz dapat memahami materi adab dengan baik, dan adabnya dalam belajar pun terjaga. Semoga ananda dapat menerapkan materi yang dipelajari dengan baik dimanapun ananda berada</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</si>
  <si>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</si>
  <si>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dapat memahami materi adab dengan baik, dan adabnya dalam belajar pun terjaga. Semoga ananda dapat menerapkan materi yang dipelajari dengan baik dimanapun ananda berada</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</si>
  <si>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</si>
  <si>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LEGGER NILAI SEMESTER GANJIL 2023/2024</t>
  </si>
  <si>
    <t>MARHALAH TSALITSAH</t>
  </si>
  <si>
    <t>MADRASAH AL QURAN BAITUL IZZAH</t>
  </si>
  <si>
    <t>NO</t>
  </si>
  <si>
    <t>NIK</t>
  </si>
  <si>
    <t>CATATAN</t>
  </si>
  <si>
    <t>Bahasa Arab</t>
  </si>
  <si>
    <t>Komputer</t>
  </si>
  <si>
    <t>Adab</t>
  </si>
  <si>
    <t>Hadits</t>
  </si>
  <si>
    <t>Fiqh</t>
  </si>
  <si>
    <t>Tahsin</t>
  </si>
  <si>
    <t>Sirah</t>
  </si>
  <si>
    <t>B.Indo</t>
  </si>
  <si>
    <t>Matematika</t>
  </si>
  <si>
    <t>IPA</t>
  </si>
  <si>
    <t>B.Inggris</t>
  </si>
  <si>
    <t>jumlah nilai</t>
  </si>
  <si>
    <t>rata-rata nilai</t>
  </si>
  <si>
    <t>peringkat</t>
  </si>
  <si>
    <t>S</t>
  </si>
  <si>
    <t>I</t>
  </si>
  <si>
    <t>A</t>
  </si>
  <si>
    <t>Hadits: Alhamdulillah ada peningkatan kemampuan hapalan hadits
Kesantrian: Melanggar pelanggaran berat</t>
  </si>
  <si>
    <t>Kesantrian: Melanggar pelanggaran berat</t>
  </si>
  <si>
    <t>Kesantrian: Adab ketika berbicara kepada yang lebih tua</t>
  </si>
  <si>
    <t>Kesantrian: Adab ketika berbicara kepada yang lebih tua
Tahfidz: Di semester ini, hapalannya kurang ada peningkatan</t>
  </si>
  <si>
    <t>Hadits: Alhamdulillah ada peningkatan kemampuan hapalan hadits</t>
  </si>
  <si>
    <t>RATA-RATA KELAS</t>
  </si>
  <si>
    <t>NILAI TERENDAH</t>
  </si>
  <si>
    <t>NILAI TERTINGGI</t>
  </si>
  <si>
    <t>Mengetahui,</t>
  </si>
  <si>
    <t>Kepala Madrasah Al Quran Baitul Izzah</t>
  </si>
  <si>
    <t>Iskandar, S.Pd</t>
  </si>
</sst>
</file>

<file path=xl/styles.xml><?xml version="1.0" encoding="utf-8"?>
<styleSheet xmlns="http://schemas.openxmlformats.org/spreadsheetml/2006/main">
  <numFmts count="5">
    <numFmt numFmtId="176" formatCode="_-&quot;Rp&quot;* #,##0.00_-;\-&quot;Rp&quot;* #,##0.00_-;_-&quot;Rp&quot;* &quot;-&quot;??_-;_-@_-"/>
    <numFmt numFmtId="177" formatCode="_-&quot;Rp&quot;* #,##0_-;\-&quot;Rp&quot;* #,##0_-;_-&quot;Rp&quot;* &quot;-&quot;??_-;_-@_-"/>
    <numFmt numFmtId="178" formatCode="0_ "/>
    <numFmt numFmtId="179" formatCode="_(* #,##0_);_(* \(#,##0\);_(* &quot;-&quot;_);_(@_)"/>
    <numFmt numFmtId="180" formatCode="_(* #,##0.00_);_(* \(#,##0.00\);_(* &quot;-&quot;??_);_(@_)"/>
  </numFmts>
  <fonts count="31">
    <font>
      <sz val="11"/>
      <color theme="1"/>
      <name val="Calibri"/>
      <charset val="134"/>
      <scheme val="minor"/>
    </font>
    <font>
      <b/>
      <sz val="11"/>
      <color theme="1"/>
      <name val="Calibri"/>
      <charset val="134"/>
      <scheme val="minor"/>
    </font>
    <font>
      <sz val="11"/>
      <color rgb="FF000000"/>
      <name val="Calibri"/>
      <charset val="134"/>
      <scheme val="minor"/>
    </font>
    <font>
      <sz val="11"/>
      <color rgb="FF000000"/>
      <name val="Calibri"/>
      <charset val="134"/>
    </font>
    <font>
      <sz val="11"/>
      <name val="Calibri"/>
      <charset val="134"/>
      <scheme val="minor"/>
    </font>
    <font>
      <b/>
      <sz val="14"/>
      <color theme="1"/>
      <name val="Calibri"/>
      <charset val="134"/>
      <scheme val="minor"/>
    </font>
    <font>
      <sz val="11"/>
      <color theme="1"/>
      <name val="Tahoma"/>
      <charset val="134"/>
    </font>
    <font>
      <b/>
      <sz val="12"/>
      <color theme="1"/>
      <name val="Tahoma"/>
      <charset val="134"/>
    </font>
    <font>
      <b/>
      <u/>
      <sz val="11"/>
      <color theme="1"/>
      <name val="Calibri"/>
      <charset val="134"/>
      <scheme val="minor"/>
    </font>
    <font>
      <b/>
      <sz val="12"/>
      <name val="Times New Roman"/>
      <charset val="134"/>
    </font>
    <font>
      <sz val="11"/>
      <color theme="1"/>
      <name val="Calibri"/>
      <charset val="134"/>
    </font>
    <font>
      <u/>
      <sz val="11"/>
      <color rgb="FF0000FF"/>
      <name val="Calibri"/>
      <charset val="0"/>
      <scheme val="minor"/>
    </font>
    <font>
      <b/>
      <sz val="11"/>
      <color rgb="FFFFFFFF"/>
      <name val="Calibri"/>
      <charset val="0"/>
      <scheme val="minor"/>
    </font>
    <font>
      <sz val="11"/>
      <color theme="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theme="1"/>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u/>
      <sz val="11"/>
      <color rgb="FF800080"/>
      <name val="Calibri"/>
      <charset val="0"/>
      <scheme val="minor"/>
    </font>
    <font>
      <sz val="11"/>
      <name val="Calibri"/>
      <charset val="134"/>
    </font>
    <font>
      <sz val="11"/>
      <color rgb="FFFA7D00"/>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sz val="11"/>
      <color rgb="FF3F3F76"/>
      <name val="Calibri"/>
      <charset val="0"/>
      <scheme val="minor"/>
    </font>
  </fonts>
  <fills count="37">
    <fill>
      <patternFill patternType="none"/>
    </fill>
    <fill>
      <patternFill patternType="gray125"/>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3" tint="0.799981688894314"/>
        <bgColor indexed="64"/>
      </patternFill>
    </fill>
    <fill>
      <patternFill patternType="solid">
        <fgColor rgb="FFFFFF00"/>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theme="0"/>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FFCC"/>
        <bgColor indexed="64"/>
      </patternFill>
    </fill>
    <fill>
      <patternFill patternType="solid">
        <fgColor theme="8" tint="0.599993896298105"/>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13" fillId="34" borderId="0" applyNumberFormat="0" applyBorder="0" applyAlignment="0" applyProtection="0">
      <alignment vertical="center"/>
    </xf>
    <xf numFmtId="0" fontId="19" fillId="33" borderId="0" applyNumberFormat="0" applyBorder="0" applyAlignment="0" applyProtection="0">
      <alignment vertical="center"/>
    </xf>
    <xf numFmtId="0" fontId="13" fillId="22" borderId="0" applyNumberFormat="0" applyBorder="0" applyAlignment="0" applyProtection="0">
      <alignment vertical="center"/>
    </xf>
    <xf numFmtId="0" fontId="13" fillId="30" borderId="0" applyNumberFormat="0" applyBorder="0" applyAlignment="0" applyProtection="0">
      <alignment vertical="center"/>
    </xf>
    <xf numFmtId="0" fontId="19" fillId="16" borderId="0" applyNumberFormat="0" applyBorder="0" applyAlignment="0" applyProtection="0">
      <alignment vertical="center"/>
    </xf>
    <xf numFmtId="0" fontId="19" fillId="2" borderId="0" applyNumberFormat="0" applyBorder="0" applyAlignment="0" applyProtection="0">
      <alignment vertical="center"/>
    </xf>
    <xf numFmtId="0" fontId="13" fillId="36" borderId="0" applyNumberFormat="0" applyBorder="0" applyAlignment="0" applyProtection="0">
      <alignment vertical="center"/>
    </xf>
    <xf numFmtId="0" fontId="13" fillId="21" borderId="0" applyNumberFormat="0" applyBorder="0" applyAlignment="0" applyProtection="0">
      <alignment vertical="center"/>
    </xf>
    <xf numFmtId="0" fontId="19" fillId="32" borderId="0" applyNumberFormat="0" applyBorder="0" applyAlignment="0" applyProtection="0">
      <alignment vertical="center"/>
    </xf>
    <xf numFmtId="0" fontId="13" fillId="24" borderId="0" applyNumberFormat="0" applyBorder="0" applyAlignment="0" applyProtection="0">
      <alignment vertical="center"/>
    </xf>
    <xf numFmtId="0" fontId="25" fillId="0" borderId="15" applyNumberFormat="0" applyFill="0" applyAlignment="0" applyProtection="0">
      <alignment vertical="center"/>
    </xf>
    <xf numFmtId="0" fontId="19" fillId="28" borderId="0" applyNumberFormat="0" applyBorder="0" applyAlignment="0" applyProtection="0">
      <alignment vertical="center"/>
    </xf>
    <xf numFmtId="0" fontId="13" fillId="23" borderId="0" applyNumberFormat="0" applyBorder="0" applyAlignment="0" applyProtection="0">
      <alignment vertical="center"/>
    </xf>
    <xf numFmtId="0" fontId="13" fillId="25" borderId="0" applyNumberFormat="0" applyBorder="0" applyAlignment="0" applyProtection="0">
      <alignment vertical="center"/>
    </xf>
    <xf numFmtId="0" fontId="19" fillId="20" borderId="0" applyNumberFormat="0" applyBorder="0" applyAlignment="0" applyProtection="0">
      <alignment vertical="center"/>
    </xf>
    <xf numFmtId="0" fontId="24" fillId="0" borderId="0">
      <alignment vertical="center"/>
    </xf>
    <xf numFmtId="0" fontId="19" fillId="8" borderId="0" applyNumberFormat="0" applyBorder="0" applyAlignment="0" applyProtection="0">
      <alignment vertical="center"/>
    </xf>
    <xf numFmtId="0" fontId="13" fillId="13" borderId="0" applyNumberFormat="0" applyBorder="0" applyAlignment="0" applyProtection="0">
      <alignment vertical="center"/>
    </xf>
    <xf numFmtId="0" fontId="19" fillId="26" borderId="0" applyNumberFormat="0" applyBorder="0" applyAlignment="0" applyProtection="0">
      <alignment vertical="center"/>
    </xf>
    <xf numFmtId="0" fontId="0" fillId="0" borderId="0"/>
    <xf numFmtId="0" fontId="19" fillId="9" borderId="0" applyNumberFormat="0" applyBorder="0" applyAlignment="0" applyProtection="0">
      <alignment vertical="center"/>
    </xf>
    <xf numFmtId="0" fontId="13" fillId="18" borderId="0" applyNumberFormat="0" applyBorder="0" applyAlignment="0" applyProtection="0">
      <alignment vertical="center"/>
    </xf>
    <xf numFmtId="0" fontId="20" fillId="17" borderId="0" applyNumberFormat="0" applyBorder="0" applyAlignment="0" applyProtection="0">
      <alignment vertical="center"/>
    </xf>
    <xf numFmtId="0" fontId="13" fillId="31" borderId="0" applyNumberFormat="0" applyBorder="0" applyAlignment="0" applyProtection="0">
      <alignment vertical="center"/>
    </xf>
    <xf numFmtId="0" fontId="28" fillId="29" borderId="0" applyNumberFormat="0" applyBorder="0" applyAlignment="0" applyProtection="0">
      <alignment vertical="center"/>
    </xf>
    <xf numFmtId="0" fontId="19" fillId="3" borderId="0" applyNumberFormat="0" applyBorder="0" applyAlignment="0" applyProtection="0">
      <alignment vertical="center"/>
    </xf>
    <xf numFmtId="0" fontId="18" fillId="0" borderId="13" applyNumberFormat="0" applyFill="0" applyAlignment="0" applyProtection="0">
      <alignment vertical="center"/>
    </xf>
    <xf numFmtId="0" fontId="26" fillId="19" borderId="16" applyNumberFormat="0" applyAlignment="0" applyProtection="0">
      <alignment vertical="center"/>
    </xf>
    <xf numFmtId="176" fontId="0" fillId="0" borderId="0" applyFont="0" applyFill="0" applyBorder="0" applyAlignment="0" applyProtection="0">
      <alignment vertical="center"/>
    </xf>
    <xf numFmtId="0" fontId="19" fillId="4" borderId="0" applyNumberFormat="0" applyBorder="0" applyAlignment="0" applyProtection="0">
      <alignment vertical="center"/>
    </xf>
    <xf numFmtId="0" fontId="0" fillId="15" borderId="12" applyNumberFormat="0" applyFont="0" applyAlignment="0" applyProtection="0">
      <alignment vertical="center"/>
    </xf>
    <xf numFmtId="0" fontId="30" fillId="35" borderId="14" applyNumberFormat="0" applyAlignment="0" applyProtection="0">
      <alignment vertical="center"/>
    </xf>
    <xf numFmtId="0" fontId="16" fillId="0" borderId="0" applyNumberFormat="0" applyFill="0" applyBorder="0" applyAlignment="0" applyProtection="0">
      <alignment vertical="center"/>
    </xf>
    <xf numFmtId="0" fontId="21" fillId="19" borderId="14" applyNumberFormat="0" applyAlignment="0" applyProtection="0">
      <alignment vertical="center"/>
    </xf>
    <xf numFmtId="0" fontId="17" fillId="14" borderId="0" applyNumberFormat="0" applyBorder="0" applyAlignment="0" applyProtection="0">
      <alignment vertical="center"/>
    </xf>
    <xf numFmtId="0" fontId="16" fillId="0" borderId="11" applyNumberFormat="0" applyFill="0" applyAlignment="0" applyProtection="0">
      <alignment vertical="center"/>
    </xf>
    <xf numFmtId="0" fontId="15" fillId="0" borderId="0" applyNumberFormat="0" applyFill="0" applyBorder="0" applyAlignment="0" applyProtection="0">
      <alignment vertical="center"/>
    </xf>
    <xf numFmtId="0" fontId="14" fillId="0" borderId="10" applyNumberFormat="0" applyFill="0" applyAlignment="0" applyProtection="0">
      <alignment vertical="center"/>
    </xf>
    <xf numFmtId="179" fontId="0" fillId="0" borderId="0" applyFont="0" applyFill="0" applyBorder="0" applyAlignment="0" applyProtection="0">
      <alignment vertical="center"/>
    </xf>
    <xf numFmtId="0" fontId="19" fillId="7" borderId="0" applyNumberFormat="0" applyBorder="0" applyAlignment="0" applyProtection="0">
      <alignment vertical="center"/>
    </xf>
    <xf numFmtId="0" fontId="22" fillId="0" borderId="0" applyNumberForma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10" applyNumberFormat="0" applyFill="0" applyAlignment="0" applyProtection="0">
      <alignment vertical="center"/>
    </xf>
    <xf numFmtId="180" fontId="0" fillId="0" borderId="0" applyFont="0" applyFill="0" applyBorder="0" applyAlignment="0" applyProtection="0">
      <alignment vertical="center"/>
    </xf>
    <xf numFmtId="0" fontId="12" fillId="12" borderId="9" applyNumberFormat="0" applyAlignment="0" applyProtection="0">
      <alignment vertical="center"/>
    </xf>
    <xf numFmtId="0" fontId="13" fillId="27"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78">
    <xf numFmtId="0" fontId="0" fillId="0" borderId="0" xfId="0"/>
    <xf numFmtId="178" fontId="0" fillId="0" borderId="0" xfId="0" applyNumberForma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0" borderId="1" xfId="0" applyNumberFormat="1" applyFont="1" applyBorder="1" applyAlignment="1">
      <alignment horizontal="center" vertical="center"/>
    </xf>
    <xf numFmtId="0" fontId="0" fillId="0" borderId="0" xfId="0" applyAlignment="1">
      <alignment vertical="top"/>
    </xf>
    <xf numFmtId="1" fontId="3" fillId="0" borderId="2" xfId="0" applyNumberFormat="1" applyFont="1" applyFill="1" applyBorder="1" applyAlignment="1">
      <alignment horizontal="center" vertical="center"/>
    </xf>
    <xf numFmtId="0" fontId="0" fillId="0" borderId="3" xfId="21" applyFont="1" applyFill="1" applyBorder="1" applyAlignment="1">
      <alignment vertical="center"/>
    </xf>
    <xf numFmtId="0" fontId="4" fillId="0" borderId="1" xfId="0" applyNumberFormat="1" applyFont="1" applyBorder="1" applyAlignment="1">
      <alignment horizontal="center" vertical="center"/>
    </xf>
    <xf numFmtId="0" fontId="0" fillId="0" borderId="1" xfId="21" applyNumberFormat="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xf numFmtId="0" fontId="0" fillId="0" borderId="1" xfId="0" applyBorder="1" applyAlignment="1"/>
    <xf numFmtId="0" fontId="0" fillId="6" borderId="1" xfId="0" applyFill="1" applyBorder="1" applyAlignment="1"/>
    <xf numFmtId="0" fontId="0" fillId="0" borderId="0" xfId="0" applyAlignment="1">
      <alignment vertical="center"/>
    </xf>
    <xf numFmtId="0" fontId="1" fillId="0" borderId="0" xfId="0" applyFont="1" applyAlignment="1">
      <alignment vertical="center"/>
    </xf>
    <xf numFmtId="0" fontId="1" fillId="0" borderId="0" xfId="0" applyFont="1"/>
    <xf numFmtId="0" fontId="6" fillId="0" borderId="0" xfId="0" applyFont="1" applyAlignment="1">
      <alignment horizontal="center"/>
    </xf>
    <xf numFmtId="0" fontId="7" fillId="0" borderId="0" xfId="0" applyFont="1" applyAlignment="1">
      <alignment horizont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6" borderId="1" xfId="0" applyFill="1" applyBorder="1"/>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8" fillId="0" borderId="0" xfId="0" applyFont="1"/>
    <xf numFmtId="0" fontId="1" fillId="7" borderId="4" xfId="0" applyFont="1" applyFill="1" applyBorder="1" applyAlignment="1">
      <alignment horizontal="center" vertical="center" textRotation="90"/>
    </xf>
    <xf numFmtId="0" fontId="1" fillId="2" borderId="4" xfId="0" applyFont="1" applyFill="1" applyBorder="1" applyAlignment="1">
      <alignment horizontal="center" vertical="center" textRotation="90"/>
    </xf>
    <xf numFmtId="0" fontId="1" fillId="3" borderId="4" xfId="0" applyFont="1" applyFill="1" applyBorder="1" applyAlignment="1">
      <alignment horizontal="center" vertical="center" textRotation="90" wrapText="1"/>
    </xf>
    <xf numFmtId="0" fontId="1" fillId="4" borderId="4" xfId="0" applyFont="1" applyFill="1" applyBorder="1" applyAlignment="1">
      <alignment horizontal="center" vertical="center" textRotation="90" wrapText="1"/>
    </xf>
    <xf numFmtId="1"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2" fontId="0" fillId="0" borderId="0" xfId="0" applyNumberFormat="1"/>
    <xf numFmtId="0" fontId="1" fillId="8" borderId="4" xfId="0" applyFont="1" applyFill="1" applyBorder="1" applyAlignment="1">
      <alignment horizontal="center" vertical="center" textRotation="90" wrapText="1"/>
    </xf>
    <xf numFmtId="0" fontId="1" fillId="9" borderId="4" xfId="0" applyFont="1" applyFill="1" applyBorder="1" applyAlignment="1">
      <alignment horizontal="center" vertical="center" textRotation="90" wrapText="1"/>
    </xf>
    <xf numFmtId="0" fontId="1" fillId="10" borderId="4" xfId="0" applyFont="1" applyFill="1" applyBorder="1" applyAlignment="1">
      <alignment horizontal="center" vertical="center" textRotation="90" wrapText="1"/>
    </xf>
    <xf numFmtId="0" fontId="1" fillId="0" borderId="4" xfId="0" applyFont="1" applyBorder="1" applyAlignment="1">
      <alignment horizontal="center" vertical="center" textRotation="90"/>
    </xf>
    <xf numFmtId="178" fontId="1" fillId="0" borderId="1" xfId="0" applyNumberFormat="1" applyFont="1" applyBorder="1" applyAlignment="1">
      <alignment horizontal="center" vertical="center"/>
    </xf>
    <xf numFmtId="2" fontId="1" fillId="0" borderId="0" xfId="0" applyNumberFormat="1" applyFont="1"/>
    <xf numFmtId="0" fontId="9" fillId="11" borderId="1" xfId="0" applyFont="1" applyFill="1" applyBorder="1" applyAlignment="1">
      <alignment horizontal="center" vertical="center"/>
    </xf>
    <xf numFmtId="0" fontId="0" fillId="0" borderId="1" xfId="0" applyBorder="1" applyAlignment="1">
      <alignment horizontal="center" vertical="center"/>
    </xf>
    <xf numFmtId="0" fontId="9" fillId="6"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top" wrapText="1"/>
    </xf>
    <xf numFmtId="0" fontId="1" fillId="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0" fillId="0" borderId="3" xfId="21" applyFont="1" applyFill="1" applyBorder="1" applyAlignment="1">
      <alignment vertical="center" wrapText="1"/>
    </xf>
    <xf numFmtId="0" fontId="1" fillId="10" borderId="1" xfId="0" applyFont="1" applyFill="1" applyBorder="1" applyAlignment="1">
      <alignment horizontal="center" vertical="center" wrapText="1"/>
    </xf>
    <xf numFmtId="0" fontId="4" fillId="0" borderId="1" xfId="0" applyNumberFormat="1" applyFont="1" applyBorder="1" applyAlignment="1">
      <alignment horizontal="center" vertical="center" wrapText="1"/>
    </xf>
    <xf numFmtId="0" fontId="0" fillId="0" borderId="1" xfId="21"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vertical="center"/>
    </xf>
    <xf numFmtId="0" fontId="0" fillId="0" borderId="0" xfId="0" applyFont="1"/>
    <xf numFmtId="0" fontId="0" fillId="0" borderId="0" xfId="0" applyFont="1" applyAlignment="1">
      <alignment horizontal="center" vertical="center"/>
    </xf>
    <xf numFmtId="0" fontId="1" fillId="7" borderId="1" xfId="0" applyFont="1" applyFill="1" applyBorder="1" applyAlignment="1">
      <alignment horizontal="center" vertical="center"/>
    </xf>
    <xf numFmtId="0" fontId="6" fillId="0" borderId="1" xfId="0" applyFont="1" applyFill="1" applyBorder="1" applyAlignment="1">
      <alignment horizontal="left" vertical="center"/>
    </xf>
    <xf numFmtId="178" fontId="0" fillId="0" borderId="1" xfId="0" applyNumberFormat="1" applyBorder="1" applyAlignment="1">
      <alignment horizontal="center" vertical="center"/>
    </xf>
    <xf numFmtId="0" fontId="1" fillId="10" borderId="1" xfId="0" applyFont="1" applyFill="1" applyBorder="1" applyAlignment="1">
      <alignment horizontal="center" vertical="center"/>
    </xf>
    <xf numFmtId="0" fontId="1" fillId="8" borderId="1" xfId="0" applyFont="1" applyFill="1" applyBorder="1" applyAlignment="1">
      <alignment horizontal="center" vertical="center"/>
    </xf>
    <xf numFmtId="1" fontId="0" fillId="11" borderId="1" xfId="0" applyNumberFormat="1" applyFont="1" applyFill="1" applyBorder="1" applyAlignment="1">
      <alignment horizontal="center" vertical="center"/>
    </xf>
    <xf numFmtId="0" fontId="0" fillId="11" borderId="1" xfId="0" applyFont="1" applyFill="1" applyBorder="1" applyAlignment="1">
      <alignment horizontal="center" vertical="center"/>
    </xf>
    <xf numFmtId="0" fontId="1" fillId="11" borderId="1" xfId="0" applyFont="1" applyFill="1" applyBorder="1" applyAlignment="1">
      <alignment horizontal="center" vertical="center"/>
    </xf>
    <xf numFmtId="1" fontId="10" fillId="11" borderId="8" xfId="0" applyNumberFormat="1" applyFont="1" applyFill="1" applyBorder="1" applyAlignment="1">
      <alignment horizontal="center" vertical="center"/>
    </xf>
    <xf numFmtId="0" fontId="10" fillId="11" borderId="8" xfId="0" applyFont="1" applyFill="1" applyBorder="1" applyAlignment="1">
      <alignment horizontal="center" vertical="center"/>
    </xf>
    <xf numFmtId="1" fontId="10" fillId="11" borderId="1" xfId="0" applyNumberFormat="1" applyFont="1" applyFill="1" applyBorder="1" applyAlignment="1">
      <alignment horizontal="center" vertical="center"/>
    </xf>
    <xf numFmtId="0" fontId="10" fillId="11" borderId="1" xfId="0" applyFont="1" applyFill="1" applyBorder="1" applyAlignment="1">
      <alignment horizontal="center" vertical="center"/>
    </xf>
    <xf numFmtId="0" fontId="2" fillId="0" borderId="1" xfId="0" applyNumberFormat="1" applyFont="1" applyBorder="1" applyAlignment="1" quotePrefix="1">
      <alignment horizontal="center" vertical="center" wrapText="1"/>
    </xf>
    <xf numFmtId="0" fontId="4" fillId="0" borderId="1" xfId="0" applyNumberFormat="1" applyFont="1" applyBorder="1" applyAlignment="1" quotePrefix="1">
      <alignment horizontal="center" vertical="center" wrapText="1"/>
    </xf>
    <xf numFmtId="0" fontId="0" fillId="0" borderId="0" xfId="0" applyAlignment="1" quotePrefix="1">
      <alignment vertical="top" wrapText="1"/>
    </xf>
    <xf numFmtId="0" fontId="2" fillId="0" borderId="1" xfId="0" applyNumberFormat="1" applyFont="1" applyBorder="1" applyAlignment="1" quotePrefix="1">
      <alignment horizontal="center" vertical="center"/>
    </xf>
    <xf numFmtId="0" fontId="4" fillId="0" borderId="1" xfId="0" applyNumberFormat="1" applyFont="1" applyBorder="1" applyAlignment="1" quotePrefix="1">
      <alignment horizontal="center" vertical="center"/>
    </xf>
    <xf numFmtId="0" fontId="0" fillId="0" borderId="0" xfId="0" applyAlignment="1" quotePrefix="1">
      <alignment vertical="top"/>
    </xf>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Normal 4" xfId="17"/>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164874</xdr:colOff>
      <xdr:row>0</xdr:row>
      <xdr:rowOff>0</xdr:rowOff>
    </xdr:from>
    <xdr:to>
      <xdr:col>10</xdr:col>
      <xdr:colOff>84952</xdr:colOff>
      <xdr:row>0</xdr:row>
      <xdr:rowOff>1120588</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9354185" y="0"/>
          <a:ext cx="1291590" cy="1120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115" zoomScaleNormal="115" workbookViewId="0">
      <pane xSplit="2" ySplit="1" topLeftCell="R2" activePane="bottomRight" state="frozen"/>
      <selection/>
      <selection pane="topRight"/>
      <selection pane="bottomLeft"/>
      <selection pane="bottomRight" activeCell="Q1" sqref="Q1:X1"/>
    </sheetView>
  </sheetViews>
  <sheetFormatPr defaultColWidth="9" defaultRowHeight="15"/>
  <cols>
    <col min="1" max="1" width="9" style="64"/>
    <col min="2" max="2" width="43.5666666666667" style="64" customWidth="1"/>
    <col min="3" max="24" width="10.425" style="65" customWidth="1"/>
    <col min="25" max="27" width="10.425" style="64" customWidth="1"/>
    <col min="28" max="16384" width="9" style="64"/>
  </cols>
  <sheetData>
    <row r="1" spans="1:27">
      <c r="A1" s="21" t="s">
        <v>0</v>
      </c>
      <c r="B1" s="21" t="s">
        <v>1</v>
      </c>
      <c r="C1" s="66" t="s">
        <v>2</v>
      </c>
      <c r="D1" s="66" t="s">
        <v>3</v>
      </c>
      <c r="E1" s="69" t="s">
        <v>4</v>
      </c>
      <c r="F1" s="69" t="s">
        <v>5</v>
      </c>
      <c r="G1" s="70" t="s">
        <v>6</v>
      </c>
      <c r="H1" s="70" t="s">
        <v>7</v>
      </c>
      <c r="I1" s="2" t="s">
        <v>8</v>
      </c>
      <c r="J1" s="2" t="s">
        <v>9</v>
      </c>
      <c r="K1" s="3" t="s">
        <v>10</v>
      </c>
      <c r="L1" s="3" t="s">
        <v>11</v>
      </c>
      <c r="M1" s="4" t="s">
        <v>12</v>
      </c>
      <c r="N1" s="4" t="s">
        <v>13</v>
      </c>
      <c r="O1" s="5" t="s">
        <v>14</v>
      </c>
      <c r="P1" s="5" t="s">
        <v>15</v>
      </c>
      <c r="Q1" s="2" t="s">
        <v>16</v>
      </c>
      <c r="R1" s="2" t="s">
        <v>17</v>
      </c>
      <c r="S1" s="3" t="s">
        <v>18</v>
      </c>
      <c r="T1" s="3" t="s">
        <v>19</v>
      </c>
      <c r="U1" s="4" t="s">
        <v>20</v>
      </c>
      <c r="V1" s="4" t="s">
        <v>21</v>
      </c>
      <c r="W1" s="5" t="s">
        <v>22</v>
      </c>
      <c r="X1" s="5" t="s">
        <v>23</v>
      </c>
      <c r="Y1" s="73" t="s">
        <v>24</v>
      </c>
      <c r="Z1" s="73" t="s">
        <v>25</v>
      </c>
      <c r="AA1" s="73" t="s">
        <v>26</v>
      </c>
    </row>
    <row r="2" s="63" customFormat="1" spans="1:27">
      <c r="A2" s="52" t="s">
        <v>27</v>
      </c>
      <c r="B2" s="67" t="s">
        <v>28</v>
      </c>
      <c r="C2" s="68">
        <v>79.0875</v>
      </c>
      <c r="D2" s="68" t="s">
        <v>29</v>
      </c>
      <c r="E2" s="68">
        <v>93.42</v>
      </c>
      <c r="F2" s="68" t="s">
        <v>30</v>
      </c>
      <c r="G2" s="68">
        <v>81.95</v>
      </c>
      <c r="H2" s="68" t="s">
        <v>29</v>
      </c>
      <c r="I2" s="68">
        <v>84.5</v>
      </c>
      <c r="J2" s="68" t="s">
        <v>29</v>
      </c>
      <c r="K2" s="68">
        <v>81.3514285714286</v>
      </c>
      <c r="L2" s="68" t="s">
        <v>29</v>
      </c>
      <c r="M2" s="68">
        <v>75.6071428571429</v>
      </c>
      <c r="N2" s="68" t="s">
        <v>31</v>
      </c>
      <c r="O2" s="68">
        <v>80.3978571428571</v>
      </c>
      <c r="P2" s="68" t="s">
        <v>29</v>
      </c>
      <c r="Q2" s="71">
        <v>80</v>
      </c>
      <c r="R2" s="72" t="s">
        <v>29</v>
      </c>
      <c r="S2" s="71">
        <v>80</v>
      </c>
      <c r="T2" s="72" t="s">
        <v>29</v>
      </c>
      <c r="U2" s="71">
        <v>80</v>
      </c>
      <c r="V2" s="72" t="s">
        <v>29</v>
      </c>
      <c r="W2" s="71">
        <v>80</v>
      </c>
      <c r="X2" s="72" t="s">
        <v>29</v>
      </c>
      <c r="Y2" s="74"/>
      <c r="Z2" s="74"/>
      <c r="AA2" s="75"/>
    </row>
    <row r="3" s="63" customFormat="1" spans="1:27">
      <c r="A3" s="52" t="s">
        <v>32</v>
      </c>
      <c r="B3" s="67" t="s">
        <v>33</v>
      </c>
      <c r="C3" s="68">
        <v>89.8875</v>
      </c>
      <c r="D3" s="68" t="s">
        <v>34</v>
      </c>
      <c r="E3" s="68">
        <v>94.095</v>
      </c>
      <c r="F3" s="68" t="s">
        <v>30</v>
      </c>
      <c r="G3" s="68">
        <v>86.375</v>
      </c>
      <c r="H3" s="68" t="s">
        <v>29</v>
      </c>
      <c r="I3" s="68">
        <v>89.3928571428571</v>
      </c>
      <c r="J3" s="68" t="s">
        <v>34</v>
      </c>
      <c r="K3" s="68">
        <v>86.6191428571429</v>
      </c>
      <c r="L3" s="68" t="s">
        <v>29</v>
      </c>
      <c r="M3" s="68">
        <v>85.3121428571429</v>
      </c>
      <c r="N3" s="68" t="s">
        <v>29</v>
      </c>
      <c r="O3" s="68">
        <v>85.68</v>
      </c>
      <c r="P3" s="68" t="s">
        <v>29</v>
      </c>
      <c r="Q3" s="71">
        <v>80</v>
      </c>
      <c r="R3" s="72" t="s">
        <v>29</v>
      </c>
      <c r="S3" s="71">
        <v>80</v>
      </c>
      <c r="T3" s="72" t="s">
        <v>29</v>
      </c>
      <c r="U3" s="71">
        <v>80</v>
      </c>
      <c r="V3" s="72" t="s">
        <v>29</v>
      </c>
      <c r="W3" s="71">
        <v>80</v>
      </c>
      <c r="X3" s="72" t="s">
        <v>29</v>
      </c>
      <c r="Y3" s="76"/>
      <c r="Z3" s="76"/>
      <c r="AA3" s="77"/>
    </row>
    <row r="4" s="63" customFormat="1" spans="1:27">
      <c r="A4" s="52" t="s">
        <v>35</v>
      </c>
      <c r="B4" s="67" t="s">
        <v>36</v>
      </c>
      <c r="C4" s="68">
        <v>94.095</v>
      </c>
      <c r="D4" s="68" t="s">
        <v>30</v>
      </c>
      <c r="E4" s="68">
        <v>94.365</v>
      </c>
      <c r="F4" s="68" t="s">
        <v>30</v>
      </c>
      <c r="G4" s="68">
        <v>87.55</v>
      </c>
      <c r="H4" s="68" t="s">
        <v>29</v>
      </c>
      <c r="I4" s="68">
        <v>91.75</v>
      </c>
      <c r="J4" s="68" t="s">
        <v>34</v>
      </c>
      <c r="K4" s="68">
        <v>88.8601428571429</v>
      </c>
      <c r="L4" s="68" t="s">
        <v>34</v>
      </c>
      <c r="M4" s="68">
        <v>86.11</v>
      </c>
      <c r="N4" s="68" t="s">
        <v>29</v>
      </c>
      <c r="O4" s="68">
        <v>87.435</v>
      </c>
      <c r="P4" s="68" t="s">
        <v>29</v>
      </c>
      <c r="Q4" s="71">
        <v>80</v>
      </c>
      <c r="R4" s="72" t="s">
        <v>29</v>
      </c>
      <c r="S4" s="71">
        <v>80</v>
      </c>
      <c r="T4" s="72" t="s">
        <v>29</v>
      </c>
      <c r="U4" s="71">
        <v>80</v>
      </c>
      <c r="V4" s="72" t="s">
        <v>29</v>
      </c>
      <c r="W4" s="71">
        <v>80</v>
      </c>
      <c r="X4" s="72" t="s">
        <v>29</v>
      </c>
      <c r="Y4" s="76"/>
      <c r="Z4" s="76"/>
      <c r="AA4" s="77"/>
    </row>
    <row r="5" s="63" customFormat="1" spans="1:27">
      <c r="A5" s="52" t="s">
        <v>37</v>
      </c>
      <c r="B5" s="67" t="s">
        <v>38</v>
      </c>
      <c r="C5" s="68">
        <v>84.715</v>
      </c>
      <c r="D5" s="68" t="s">
        <v>29</v>
      </c>
      <c r="E5" s="68">
        <v>93.06</v>
      </c>
      <c r="F5" s="68" t="s">
        <v>30</v>
      </c>
      <c r="G5" s="68">
        <v>83.75</v>
      </c>
      <c r="H5" s="68" t="s">
        <v>29</v>
      </c>
      <c r="I5" s="68">
        <v>89.7857142857143</v>
      </c>
      <c r="J5" s="68" t="s">
        <v>34</v>
      </c>
      <c r="K5" s="68">
        <v>88.5964285714286</v>
      </c>
      <c r="L5" s="68" t="s">
        <v>34</v>
      </c>
      <c r="M5" s="68">
        <v>79.0889285714286</v>
      </c>
      <c r="N5" s="68" t="s">
        <v>29</v>
      </c>
      <c r="O5" s="68">
        <v>85.8271428571429</v>
      </c>
      <c r="P5" s="68" t="s">
        <v>29</v>
      </c>
      <c r="Q5" s="71">
        <v>80</v>
      </c>
      <c r="R5" s="72" t="s">
        <v>29</v>
      </c>
      <c r="S5" s="71">
        <v>80</v>
      </c>
      <c r="T5" s="72" t="s">
        <v>29</v>
      </c>
      <c r="U5" s="71">
        <v>80</v>
      </c>
      <c r="V5" s="72" t="s">
        <v>29</v>
      </c>
      <c r="W5" s="71">
        <v>80</v>
      </c>
      <c r="X5" s="72" t="s">
        <v>29</v>
      </c>
      <c r="Y5" s="76"/>
      <c r="Z5" s="76"/>
      <c r="AA5" s="77"/>
    </row>
    <row r="6" s="63" customFormat="1" spans="1:27">
      <c r="A6" s="52" t="s">
        <v>39</v>
      </c>
      <c r="B6" s="67" t="s">
        <v>40</v>
      </c>
      <c r="C6" s="68">
        <v>92.0025</v>
      </c>
      <c r="D6" s="68" t="s">
        <v>34</v>
      </c>
      <c r="E6" s="68">
        <v>93.78</v>
      </c>
      <c r="F6" s="68" t="s">
        <v>30</v>
      </c>
      <c r="G6" s="68">
        <v>84.65</v>
      </c>
      <c r="H6" s="68" t="s">
        <v>29</v>
      </c>
      <c r="I6" s="68">
        <v>89.3928571428571</v>
      </c>
      <c r="J6" s="68" t="s">
        <v>34</v>
      </c>
      <c r="K6" s="68">
        <v>87.547</v>
      </c>
      <c r="L6" s="68" t="s">
        <v>29</v>
      </c>
      <c r="M6" s="68">
        <v>84.1428571428571</v>
      </c>
      <c r="N6" s="68" t="s">
        <v>29</v>
      </c>
      <c r="O6" s="68">
        <v>87.7535714285714</v>
      </c>
      <c r="P6" s="68" t="s">
        <v>29</v>
      </c>
      <c r="Q6" s="71">
        <v>80</v>
      </c>
      <c r="R6" s="72" t="s">
        <v>29</v>
      </c>
      <c r="S6" s="71">
        <v>80</v>
      </c>
      <c r="T6" s="72" t="s">
        <v>29</v>
      </c>
      <c r="U6" s="71">
        <v>80</v>
      </c>
      <c r="V6" s="72" t="s">
        <v>29</v>
      </c>
      <c r="W6" s="71">
        <v>80</v>
      </c>
      <c r="X6" s="72" t="s">
        <v>29</v>
      </c>
      <c r="Y6" s="76"/>
      <c r="Z6" s="76"/>
      <c r="AA6" s="77"/>
    </row>
    <row r="7" s="63" customFormat="1" spans="1:27">
      <c r="A7" s="52" t="s">
        <v>41</v>
      </c>
      <c r="B7" s="67" t="s">
        <v>42</v>
      </c>
      <c r="C7" s="68">
        <v>83.5875</v>
      </c>
      <c r="D7" s="68" t="s">
        <v>29</v>
      </c>
      <c r="E7" s="68">
        <v>93.825</v>
      </c>
      <c r="F7" s="68" t="s">
        <v>30</v>
      </c>
      <c r="G7" s="68">
        <v>83.3</v>
      </c>
      <c r="H7" s="68" t="s">
        <v>29</v>
      </c>
      <c r="I7" s="68">
        <v>89.7857142857143</v>
      </c>
      <c r="J7" s="68" t="s">
        <v>34</v>
      </c>
      <c r="K7" s="68">
        <v>86.9647142857143</v>
      </c>
      <c r="L7" s="68" t="s">
        <v>29</v>
      </c>
      <c r="M7" s="68">
        <v>81.5857142857143</v>
      </c>
      <c r="N7" s="68" t="s">
        <v>29</v>
      </c>
      <c r="O7" s="68">
        <v>83.2085714285714</v>
      </c>
      <c r="P7" s="68" t="s">
        <v>29</v>
      </c>
      <c r="Q7" s="71">
        <v>80</v>
      </c>
      <c r="R7" s="72" t="s">
        <v>29</v>
      </c>
      <c r="S7" s="71">
        <v>80</v>
      </c>
      <c r="T7" s="72" t="s">
        <v>29</v>
      </c>
      <c r="U7" s="71">
        <v>80</v>
      </c>
      <c r="V7" s="72" t="s">
        <v>29</v>
      </c>
      <c r="W7" s="71">
        <v>80</v>
      </c>
      <c r="X7" s="72" t="s">
        <v>29</v>
      </c>
      <c r="Y7" s="76"/>
      <c r="Z7" s="76"/>
      <c r="AA7" s="77"/>
    </row>
    <row r="8" s="63" customFormat="1" spans="1:27">
      <c r="A8" s="52" t="s">
        <v>43</v>
      </c>
      <c r="B8" s="67" t="s">
        <v>44</v>
      </c>
      <c r="C8" s="68">
        <v>81.045</v>
      </c>
      <c r="D8" s="68" t="s">
        <v>29</v>
      </c>
      <c r="E8" s="68">
        <v>93.15</v>
      </c>
      <c r="F8" s="68" t="s">
        <v>30</v>
      </c>
      <c r="G8" s="68">
        <v>80.3</v>
      </c>
      <c r="H8" s="68" t="s">
        <v>29</v>
      </c>
      <c r="I8" s="68">
        <v>85.9642857142857</v>
      </c>
      <c r="J8" s="68" t="s">
        <v>29</v>
      </c>
      <c r="K8" s="68">
        <v>86.3401428571429</v>
      </c>
      <c r="L8" s="68" t="s">
        <v>29</v>
      </c>
      <c r="M8" s="68">
        <v>79.2660714285714</v>
      </c>
      <c r="N8" s="68" t="s">
        <v>29</v>
      </c>
      <c r="O8" s="68">
        <v>85.6385714285714</v>
      </c>
      <c r="P8" s="68" t="s">
        <v>29</v>
      </c>
      <c r="Q8" s="71">
        <v>80</v>
      </c>
      <c r="R8" s="72" t="s">
        <v>29</v>
      </c>
      <c r="S8" s="71">
        <v>80</v>
      </c>
      <c r="T8" s="72" t="s">
        <v>29</v>
      </c>
      <c r="U8" s="71">
        <v>80</v>
      </c>
      <c r="V8" s="72" t="s">
        <v>29</v>
      </c>
      <c r="W8" s="71">
        <v>80</v>
      </c>
      <c r="X8" s="72" t="s">
        <v>29</v>
      </c>
      <c r="Y8" s="76"/>
      <c r="Z8" s="76"/>
      <c r="AA8" s="77"/>
    </row>
    <row r="9" s="63" customFormat="1" spans="1:27">
      <c r="A9" s="52" t="s">
        <v>45</v>
      </c>
      <c r="B9" s="67" t="s">
        <v>46</v>
      </c>
      <c r="C9" s="68">
        <v>92.0475</v>
      </c>
      <c r="D9" s="68" t="s">
        <v>34</v>
      </c>
      <c r="E9" s="68">
        <v>94.365</v>
      </c>
      <c r="F9" s="68" t="s">
        <v>30</v>
      </c>
      <c r="G9" s="68">
        <v>86.35</v>
      </c>
      <c r="H9" s="68" t="s">
        <v>29</v>
      </c>
      <c r="I9" s="68">
        <v>90.9642857142857</v>
      </c>
      <c r="J9" s="68" t="s">
        <v>34</v>
      </c>
      <c r="K9" s="68">
        <v>87.3337142857143</v>
      </c>
      <c r="L9" s="68" t="s">
        <v>29</v>
      </c>
      <c r="M9" s="68">
        <v>87.3335714285714</v>
      </c>
      <c r="N9" s="68" t="s">
        <v>29</v>
      </c>
      <c r="O9" s="68">
        <v>87.4714285714286</v>
      </c>
      <c r="P9" s="68" t="s">
        <v>29</v>
      </c>
      <c r="Q9" s="71">
        <v>80</v>
      </c>
      <c r="R9" s="72" t="s">
        <v>29</v>
      </c>
      <c r="S9" s="71">
        <v>80</v>
      </c>
      <c r="T9" s="72" t="s">
        <v>29</v>
      </c>
      <c r="U9" s="71">
        <v>80</v>
      </c>
      <c r="V9" s="72" t="s">
        <v>29</v>
      </c>
      <c r="W9" s="71">
        <v>80</v>
      </c>
      <c r="X9" s="72" t="s">
        <v>29</v>
      </c>
      <c r="Y9" s="76"/>
      <c r="Z9" s="76"/>
      <c r="AA9" s="77"/>
    </row>
    <row r="10" s="63" customFormat="1" spans="1:27">
      <c r="A10" s="52" t="s">
        <v>47</v>
      </c>
      <c r="B10" s="67" t="s">
        <v>48</v>
      </c>
      <c r="C10" s="68">
        <v>91.555</v>
      </c>
      <c r="D10" s="68" t="s">
        <v>34</v>
      </c>
      <c r="E10" s="68">
        <v>94.23</v>
      </c>
      <c r="F10" s="68" t="s">
        <v>30</v>
      </c>
      <c r="G10" s="68">
        <v>86.45</v>
      </c>
      <c r="H10" s="68" t="s">
        <v>29</v>
      </c>
      <c r="I10" s="68">
        <v>91.3571428571429</v>
      </c>
      <c r="J10" s="68" t="s">
        <v>34</v>
      </c>
      <c r="K10" s="68">
        <v>84.0487142857143</v>
      </c>
      <c r="L10" s="68" t="s">
        <v>29</v>
      </c>
      <c r="M10" s="68">
        <v>84.2621428571429</v>
      </c>
      <c r="N10" s="68" t="s">
        <v>29</v>
      </c>
      <c r="O10" s="68">
        <v>85.7285714285714</v>
      </c>
      <c r="P10" s="68" t="s">
        <v>29</v>
      </c>
      <c r="Q10" s="71">
        <v>80</v>
      </c>
      <c r="R10" s="72" t="s">
        <v>29</v>
      </c>
      <c r="S10" s="71">
        <v>80</v>
      </c>
      <c r="T10" s="72" t="s">
        <v>29</v>
      </c>
      <c r="U10" s="71">
        <v>80</v>
      </c>
      <c r="V10" s="72" t="s">
        <v>29</v>
      </c>
      <c r="W10" s="71">
        <v>80</v>
      </c>
      <c r="X10" s="72" t="s">
        <v>29</v>
      </c>
      <c r="Y10" s="76"/>
      <c r="Z10" s="76"/>
      <c r="AA10" s="77"/>
    </row>
    <row r="11" s="63" customFormat="1" spans="1:27">
      <c r="A11" s="52" t="s">
        <v>49</v>
      </c>
      <c r="B11" s="67" t="s">
        <v>50</v>
      </c>
      <c r="C11" s="68">
        <v>83.5675</v>
      </c>
      <c r="D11" s="68" t="s">
        <v>29</v>
      </c>
      <c r="E11" s="68">
        <v>92.295</v>
      </c>
      <c r="F11" s="68" t="s">
        <v>34</v>
      </c>
      <c r="G11" s="68">
        <v>83.75</v>
      </c>
      <c r="H11" s="68" t="s">
        <v>29</v>
      </c>
      <c r="I11" s="68">
        <v>86.75</v>
      </c>
      <c r="J11" s="68" t="s">
        <v>29</v>
      </c>
      <c r="K11" s="68">
        <v>82.687</v>
      </c>
      <c r="L11" s="68" t="s">
        <v>29</v>
      </c>
      <c r="M11" s="68">
        <v>78.6528571428572</v>
      </c>
      <c r="N11" s="68" t="s">
        <v>29</v>
      </c>
      <c r="O11" s="68">
        <v>81.7235714285714</v>
      </c>
      <c r="P11" s="68" t="s">
        <v>29</v>
      </c>
      <c r="Q11" s="71">
        <v>80</v>
      </c>
      <c r="R11" s="72" t="s">
        <v>29</v>
      </c>
      <c r="S11" s="71">
        <v>80</v>
      </c>
      <c r="T11" s="72" t="s">
        <v>29</v>
      </c>
      <c r="U11" s="71">
        <v>80</v>
      </c>
      <c r="V11" s="72" t="s">
        <v>29</v>
      </c>
      <c r="W11" s="71">
        <v>80</v>
      </c>
      <c r="X11" s="72" t="s">
        <v>29</v>
      </c>
      <c r="Y11" s="76"/>
      <c r="Z11" s="76"/>
      <c r="AA11" s="77"/>
    </row>
    <row r="12" s="63" customFormat="1" spans="1:27">
      <c r="A12" s="52" t="s">
        <v>51</v>
      </c>
      <c r="B12" s="67" t="s">
        <v>52</v>
      </c>
      <c r="C12" s="68">
        <v>91.5075</v>
      </c>
      <c r="D12" s="68" t="s">
        <v>34</v>
      </c>
      <c r="E12" s="68">
        <v>94.14</v>
      </c>
      <c r="F12" s="68" t="s">
        <v>30</v>
      </c>
      <c r="G12" s="68">
        <v>85.1</v>
      </c>
      <c r="H12" s="68" t="s">
        <v>29</v>
      </c>
      <c r="I12" s="68">
        <v>91.3571428571429</v>
      </c>
      <c r="J12" s="68" t="s">
        <v>34</v>
      </c>
      <c r="K12" s="68">
        <v>91.3801428571429</v>
      </c>
      <c r="L12" s="68" t="s">
        <v>34</v>
      </c>
      <c r="M12" s="68">
        <v>88.6057142857143</v>
      </c>
      <c r="N12" s="68" t="s">
        <v>34</v>
      </c>
      <c r="O12" s="68">
        <v>88.38</v>
      </c>
      <c r="P12" s="68" t="s">
        <v>34</v>
      </c>
      <c r="Q12" s="71">
        <v>80</v>
      </c>
      <c r="R12" s="72" t="s">
        <v>29</v>
      </c>
      <c r="S12" s="71">
        <v>80</v>
      </c>
      <c r="T12" s="72" t="s">
        <v>29</v>
      </c>
      <c r="U12" s="71">
        <v>80</v>
      </c>
      <c r="V12" s="72" t="s">
        <v>29</v>
      </c>
      <c r="W12" s="71">
        <v>80</v>
      </c>
      <c r="X12" s="72" t="s">
        <v>29</v>
      </c>
      <c r="Y12" s="76"/>
      <c r="Z12" s="76"/>
      <c r="AA12" s="77"/>
    </row>
    <row r="13" spans="1:24">
      <c r="A13" s="52" t="s">
        <v>53</v>
      </c>
      <c r="B13" s="67" t="s">
        <v>54</v>
      </c>
      <c r="C13" s="68">
        <v>93.285</v>
      </c>
      <c r="D13" s="65" t="s">
        <v>30</v>
      </c>
      <c r="E13" s="68">
        <v>94.5</v>
      </c>
      <c r="F13" s="68" t="s">
        <v>30</v>
      </c>
      <c r="G13" s="68">
        <v>86</v>
      </c>
      <c r="H13" s="68" t="s">
        <v>29</v>
      </c>
      <c r="I13" s="68">
        <v>91.3571428571429</v>
      </c>
      <c r="J13" s="68" t="s">
        <v>34</v>
      </c>
      <c r="K13" s="68">
        <v>90.9751428571429</v>
      </c>
      <c r="L13" s="65" t="s">
        <v>34</v>
      </c>
      <c r="M13" s="68">
        <v>89.6660714285714</v>
      </c>
      <c r="N13" s="68" t="s">
        <v>34</v>
      </c>
      <c r="O13" s="68">
        <v>87.4714285714286</v>
      </c>
      <c r="P13" s="65" t="s">
        <v>29</v>
      </c>
      <c r="Q13" s="65">
        <v>80</v>
      </c>
      <c r="R13" s="65" t="s">
        <v>29</v>
      </c>
      <c r="S13" s="65">
        <v>80</v>
      </c>
      <c r="T13" s="65" t="s">
        <v>29</v>
      </c>
      <c r="U13" s="65">
        <v>80</v>
      </c>
      <c r="V13" s="65" t="s">
        <v>29</v>
      </c>
      <c r="W13" s="65">
        <v>80</v>
      </c>
      <c r="X13" s="65" t="s">
        <v>29</v>
      </c>
    </row>
    <row r="14" spans="1:24">
      <c r="A14" s="52" t="s">
        <v>55</v>
      </c>
      <c r="B14" s="67" t="s">
        <v>56</v>
      </c>
      <c r="C14" s="68">
        <v>87.5925</v>
      </c>
      <c r="D14" s="65" t="s">
        <v>29</v>
      </c>
      <c r="E14" s="68">
        <v>93.69</v>
      </c>
      <c r="F14" s="68" t="s">
        <v>30</v>
      </c>
      <c r="G14" s="68">
        <v>82.85</v>
      </c>
      <c r="H14" s="68" t="s">
        <v>29</v>
      </c>
      <c r="I14" s="68">
        <v>91.3571428571429</v>
      </c>
      <c r="J14" s="68" t="s">
        <v>34</v>
      </c>
      <c r="K14" s="68">
        <v>84.3997142857143</v>
      </c>
      <c r="L14" s="65" t="s">
        <v>29</v>
      </c>
      <c r="M14" s="68">
        <v>85.0075</v>
      </c>
      <c r="N14" s="68" t="s">
        <v>29</v>
      </c>
      <c r="O14" s="68">
        <v>88.92</v>
      </c>
      <c r="P14" s="65" t="s">
        <v>34</v>
      </c>
      <c r="Q14" s="65">
        <v>80</v>
      </c>
      <c r="R14" s="65" t="s">
        <v>29</v>
      </c>
      <c r="S14" s="65">
        <v>80</v>
      </c>
      <c r="T14" s="65" t="s">
        <v>29</v>
      </c>
      <c r="U14" s="65">
        <v>80</v>
      </c>
      <c r="V14" s="65" t="s">
        <v>29</v>
      </c>
      <c r="W14" s="65">
        <v>80</v>
      </c>
      <c r="X14" s="65" t="s">
        <v>29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4"/>
  <sheetViews>
    <sheetView zoomScale="70" zoomScaleNormal="70" workbookViewId="0">
      <pane xSplit="2" ySplit="1" topLeftCell="L13" activePane="bottomRight" state="frozen"/>
      <selection/>
      <selection pane="topRight"/>
      <selection pane="bottomLeft"/>
      <selection pane="bottomRight" activeCell="R2" sqref="R2:R14"/>
    </sheetView>
  </sheetViews>
  <sheetFormatPr defaultColWidth="9" defaultRowHeight="15"/>
  <cols>
    <col min="1" max="1" width="10.8583333333333" style="48" customWidth="1"/>
    <col min="2" max="2" width="28.2833333333333" customWidth="1"/>
    <col min="3" max="11" width="35.7083333333333" style="49" customWidth="1"/>
    <col min="12" max="12" width="37.425" style="49" customWidth="1"/>
    <col min="13" max="13" width="35.7083333333333" style="49" customWidth="1"/>
    <col min="14" max="14" width="35.8583333333333" customWidth="1"/>
    <col min="18" max="18" width="23.7083333333333" customWidth="1"/>
  </cols>
  <sheetData>
    <row r="1" ht="19.5" spans="1:18">
      <c r="A1" s="21" t="s">
        <v>0</v>
      </c>
      <c r="B1" s="21" t="s">
        <v>1</v>
      </c>
      <c r="C1" s="50" t="s">
        <v>57</v>
      </c>
      <c r="D1" s="51" t="s">
        <v>58</v>
      </c>
      <c r="E1" s="54" t="s">
        <v>59</v>
      </c>
      <c r="F1" s="55" t="s">
        <v>60</v>
      </c>
      <c r="G1" s="56" t="s">
        <v>61</v>
      </c>
      <c r="H1" s="57" t="s">
        <v>62</v>
      </c>
      <c r="I1" s="59" t="s">
        <v>63</v>
      </c>
      <c r="J1" s="2" t="s">
        <v>64</v>
      </c>
      <c r="K1" s="3" t="s">
        <v>65</v>
      </c>
      <c r="L1" s="4" t="s">
        <v>66</v>
      </c>
      <c r="M1" s="5" t="s">
        <v>67</v>
      </c>
      <c r="N1" s="12" t="s">
        <v>68</v>
      </c>
      <c r="O1" s="12" t="s">
        <v>69</v>
      </c>
      <c r="P1" s="12" t="s">
        <v>70</v>
      </c>
      <c r="Q1" s="12" t="s">
        <v>71</v>
      </c>
      <c r="R1" s="12" t="s">
        <v>72</v>
      </c>
    </row>
    <row r="2" s="16" customFormat="1" ht="180.75" spans="1:18">
      <c r="A2" s="52" t="str">
        <f>'ANGKA (Input Nilai)'!A2</f>
        <v>21.02.019</v>
      </c>
      <c r="B2" s="52" t="str">
        <f>'ANGKA (Input Nilai)'!B2</f>
        <v>ARVIANDOW FEBRIANSYAH</v>
      </c>
      <c r="C2" s="53" t="s">
        <v>73</v>
      </c>
      <c r="D2" s="53" t="s">
        <v>74</v>
      </c>
      <c r="E2" s="8" t="s">
        <v>75</v>
      </c>
      <c r="F2" s="53" t="s">
        <v>76</v>
      </c>
      <c r="G2" s="58" t="s">
        <v>77</v>
      </c>
      <c r="H2" s="53" t="s">
        <v>78</v>
      </c>
      <c r="I2" s="60" t="s">
        <v>79</v>
      </c>
      <c r="J2" s="53" t="s">
        <v>80</v>
      </c>
      <c r="K2" s="61" t="s">
        <v>81</v>
      </c>
      <c r="L2" s="53" t="s">
        <v>82</v>
      </c>
      <c r="M2" s="60" t="s">
        <v>83</v>
      </c>
      <c r="N2" s="25" t="s">
        <v>84</v>
      </c>
      <c r="O2" s="52"/>
      <c r="P2" s="52"/>
      <c r="Q2" s="52"/>
      <c r="R2" s="62" t="s">
        <v>85</v>
      </c>
    </row>
    <row r="3" s="16" customFormat="1" ht="210.75" spans="1:18">
      <c r="A3" s="52" t="str">
        <f>'ANGKA (Input Nilai)'!A3</f>
        <v>21.02.020</v>
      </c>
      <c r="B3" s="52" t="str">
        <f>'ANGKA (Input Nilai)'!B3</f>
        <v>AYATURRAHMAN SHINRA AUFA</v>
      </c>
      <c r="C3" s="53" t="s">
        <v>86</v>
      </c>
      <c r="D3" s="53" t="s">
        <v>87</v>
      </c>
      <c r="E3" s="8" t="s">
        <v>88</v>
      </c>
      <c r="F3" s="53" t="s">
        <v>76</v>
      </c>
      <c r="G3" s="58" t="s">
        <v>77</v>
      </c>
      <c r="H3" s="53" t="s">
        <v>89</v>
      </c>
      <c r="I3" s="78" t="s">
        <v>90</v>
      </c>
      <c r="J3" s="53" t="s">
        <v>80</v>
      </c>
      <c r="K3" s="61" t="s">
        <v>81</v>
      </c>
      <c r="L3" s="53" t="s">
        <v>82</v>
      </c>
      <c r="M3" s="53" t="s">
        <v>83</v>
      </c>
      <c r="N3" s="24" t="s">
        <v>91</v>
      </c>
      <c r="O3" s="52"/>
      <c r="P3" s="52"/>
      <c r="Q3" s="52"/>
      <c r="R3" s="62" t="s">
        <v>85</v>
      </c>
    </row>
    <row r="4" s="16" customFormat="1" ht="210.75" spans="1:18">
      <c r="A4" s="52" t="str">
        <f>'ANGKA (Input Nilai)'!A4</f>
        <v>21.02.021</v>
      </c>
      <c r="B4" s="52" t="str">
        <f>'ANGKA (Input Nilai)'!B4</f>
        <v>HAZWAN HAFIZUDDIN</v>
      </c>
      <c r="C4" s="53" t="s">
        <v>86</v>
      </c>
      <c r="D4" s="53" t="s">
        <v>74</v>
      </c>
      <c r="E4" s="8" t="s">
        <v>92</v>
      </c>
      <c r="F4" s="53" t="s">
        <v>76</v>
      </c>
      <c r="G4" s="58" t="s">
        <v>93</v>
      </c>
      <c r="H4" s="53" t="s">
        <v>94</v>
      </c>
      <c r="I4" s="78" t="s">
        <v>90</v>
      </c>
      <c r="J4" s="53" t="s">
        <v>80</v>
      </c>
      <c r="K4" s="61" t="s">
        <v>81</v>
      </c>
      <c r="L4" s="53" t="s">
        <v>82</v>
      </c>
      <c r="M4" s="53" t="s">
        <v>83</v>
      </c>
      <c r="N4" s="26" t="s">
        <v>91</v>
      </c>
      <c r="O4" s="52"/>
      <c r="P4" s="52"/>
      <c r="Q4" s="52"/>
      <c r="R4" s="62" t="s">
        <v>85</v>
      </c>
    </row>
    <row r="5" s="16" customFormat="1" ht="210.75" spans="1:18">
      <c r="A5" s="52" t="str">
        <f>'ANGKA (Input Nilai)'!A5</f>
        <v>21.02.022</v>
      </c>
      <c r="B5" s="52" t="str">
        <f>'ANGKA (Input Nilai)'!B5</f>
        <v>KHALID GHAZY MURTADHO</v>
      </c>
      <c r="C5" s="53" t="s">
        <v>73</v>
      </c>
      <c r="D5" s="53" t="s">
        <v>87</v>
      </c>
      <c r="E5" s="8" t="s">
        <v>95</v>
      </c>
      <c r="F5" s="53" t="s">
        <v>76</v>
      </c>
      <c r="G5" s="58" t="s">
        <v>93</v>
      </c>
      <c r="H5" s="53" t="s">
        <v>96</v>
      </c>
      <c r="I5" s="78" t="s">
        <v>90</v>
      </c>
      <c r="J5" s="53" t="s">
        <v>80</v>
      </c>
      <c r="K5" s="61" t="s">
        <v>81</v>
      </c>
      <c r="L5" s="53" t="s">
        <v>82</v>
      </c>
      <c r="M5" s="53" t="s">
        <v>83</v>
      </c>
      <c r="N5" s="24" t="s">
        <v>97</v>
      </c>
      <c r="O5" s="52"/>
      <c r="P5" s="52"/>
      <c r="Q5" s="52"/>
      <c r="R5" s="62" t="s">
        <v>85</v>
      </c>
    </row>
    <row r="6" s="16" customFormat="1" ht="285.75" spans="1:18">
      <c r="A6" s="52" t="str">
        <f>'ANGKA (Input Nilai)'!A6</f>
        <v>21.02.031</v>
      </c>
      <c r="B6" s="52" t="str">
        <f>'ANGKA (Input Nilai)'!B6</f>
        <v>MILA NAJIYAH</v>
      </c>
      <c r="C6" s="53" t="s">
        <v>86</v>
      </c>
      <c r="D6" s="53" t="s">
        <v>74</v>
      </c>
      <c r="E6" s="8" t="s">
        <v>98</v>
      </c>
      <c r="F6" s="53" t="s">
        <v>76</v>
      </c>
      <c r="G6" s="58" t="s">
        <v>77</v>
      </c>
      <c r="H6" s="53" t="s">
        <v>99</v>
      </c>
      <c r="I6" s="78" t="s">
        <v>90</v>
      </c>
      <c r="J6" s="53" t="s">
        <v>80</v>
      </c>
      <c r="K6" s="61" t="s">
        <v>81</v>
      </c>
      <c r="L6" s="53" t="s">
        <v>82</v>
      </c>
      <c r="M6" s="53" t="s">
        <v>83</v>
      </c>
      <c r="N6" s="24" t="s">
        <v>100</v>
      </c>
      <c r="O6" s="52"/>
      <c r="P6" s="52"/>
      <c r="Q6" s="52"/>
      <c r="R6" s="62" t="s">
        <v>85</v>
      </c>
    </row>
    <row r="7" s="16" customFormat="1" ht="210.75" spans="1:18">
      <c r="A7" s="52" t="str">
        <f>'ANGKA (Input Nilai)'!A7</f>
        <v>21.02.023</v>
      </c>
      <c r="B7" s="52" t="str">
        <f>'ANGKA (Input Nilai)'!B7</f>
        <v>MUHAMMAD RADJA MAHESA PAHLEVI</v>
      </c>
      <c r="C7" s="53" t="s">
        <v>73</v>
      </c>
      <c r="D7" s="53" t="s">
        <v>87</v>
      </c>
      <c r="E7" s="8" t="s">
        <v>101</v>
      </c>
      <c r="F7" s="53" t="s">
        <v>76</v>
      </c>
      <c r="G7" s="58" t="s">
        <v>77</v>
      </c>
      <c r="H7" s="53" t="s">
        <v>102</v>
      </c>
      <c r="I7" s="79" t="s">
        <v>90</v>
      </c>
      <c r="J7" s="53" t="s">
        <v>80</v>
      </c>
      <c r="K7" s="61" t="s">
        <v>81</v>
      </c>
      <c r="L7" s="53" t="s">
        <v>82</v>
      </c>
      <c r="M7" s="60" t="s">
        <v>83</v>
      </c>
      <c r="N7" s="26" t="s">
        <v>91</v>
      </c>
      <c r="O7" s="52"/>
      <c r="P7" s="52"/>
      <c r="Q7" s="52"/>
      <c r="R7" s="62" t="s">
        <v>85</v>
      </c>
    </row>
    <row r="8" s="16" customFormat="1" ht="180.75" spans="1:18">
      <c r="A8" s="52" t="str">
        <f>'ANGKA (Input Nilai)'!A8</f>
        <v>21.02.025</v>
      </c>
      <c r="B8" s="52" t="str">
        <f>'ANGKA (Input Nilai)'!B8</f>
        <v>MUHAMMAD RAYHAN</v>
      </c>
      <c r="C8" s="53" t="s">
        <v>73</v>
      </c>
      <c r="D8" s="53" t="s">
        <v>74</v>
      </c>
      <c r="E8" s="8" t="s">
        <v>103</v>
      </c>
      <c r="F8" s="53" t="s">
        <v>76</v>
      </c>
      <c r="G8" s="58" t="s">
        <v>77</v>
      </c>
      <c r="H8" s="53" t="s">
        <v>104</v>
      </c>
      <c r="I8" s="79" t="s">
        <v>90</v>
      </c>
      <c r="J8" s="53" t="s">
        <v>80</v>
      </c>
      <c r="K8" s="61" t="s">
        <v>81</v>
      </c>
      <c r="L8" s="53" t="s">
        <v>82</v>
      </c>
      <c r="M8" s="60" t="s">
        <v>83</v>
      </c>
      <c r="N8" s="26" t="s">
        <v>91</v>
      </c>
      <c r="O8" s="52"/>
      <c r="P8" s="52"/>
      <c r="Q8" s="52"/>
      <c r="R8" s="62" t="s">
        <v>85</v>
      </c>
    </row>
    <row r="9" s="16" customFormat="1" ht="210.75" spans="1:18">
      <c r="A9" s="52" t="str">
        <f>'ANGKA (Input Nilai)'!A9</f>
        <v>21.02.032</v>
      </c>
      <c r="B9" s="52" t="str">
        <f>'ANGKA (Input Nilai)'!B9</f>
        <v>NAJWA HANI FILLAH</v>
      </c>
      <c r="C9" s="53" t="s">
        <v>86</v>
      </c>
      <c r="D9" s="53" t="s">
        <v>74</v>
      </c>
      <c r="E9" s="8" t="s">
        <v>105</v>
      </c>
      <c r="F9" s="53" t="s">
        <v>76</v>
      </c>
      <c r="G9" s="58" t="s">
        <v>77</v>
      </c>
      <c r="H9" s="53" t="s">
        <v>106</v>
      </c>
      <c r="I9" s="78" t="s">
        <v>90</v>
      </c>
      <c r="J9" s="53" t="s">
        <v>80</v>
      </c>
      <c r="K9" s="61" t="s">
        <v>81</v>
      </c>
      <c r="L9" s="53" t="s">
        <v>82</v>
      </c>
      <c r="M9" s="53" t="s">
        <v>83</v>
      </c>
      <c r="N9" s="26" t="s">
        <v>91</v>
      </c>
      <c r="O9" s="52"/>
      <c r="P9" s="52"/>
      <c r="Q9" s="52"/>
      <c r="R9" s="62" t="s">
        <v>85</v>
      </c>
    </row>
    <row r="10" s="16" customFormat="1" ht="270.75" spans="1:18">
      <c r="A10" s="52" t="str">
        <f>'ANGKA (Input Nilai)'!A10</f>
        <v>21.02.033</v>
      </c>
      <c r="B10" s="52" t="str">
        <f>'ANGKA (Input Nilai)'!B10</f>
        <v>NAYLA IZZATUL HASANAH</v>
      </c>
      <c r="C10" s="53" t="s">
        <v>86</v>
      </c>
      <c r="D10" s="53" t="s">
        <v>74</v>
      </c>
      <c r="E10" s="8" t="s">
        <v>107</v>
      </c>
      <c r="F10" s="53" t="s">
        <v>76</v>
      </c>
      <c r="G10" s="58" t="s">
        <v>77</v>
      </c>
      <c r="H10" s="53" t="s">
        <v>108</v>
      </c>
      <c r="I10" s="78" t="s">
        <v>90</v>
      </c>
      <c r="J10" s="53" t="s">
        <v>80</v>
      </c>
      <c r="K10" s="61" t="s">
        <v>81</v>
      </c>
      <c r="L10" s="53" t="s">
        <v>82</v>
      </c>
      <c r="M10" s="53" t="s">
        <v>83</v>
      </c>
      <c r="N10" s="24" t="s">
        <v>100</v>
      </c>
      <c r="O10" s="52"/>
      <c r="P10" s="52"/>
      <c r="Q10" s="52"/>
      <c r="R10" s="62" t="s">
        <v>85</v>
      </c>
    </row>
    <row r="11" s="16" customFormat="1" ht="285.75" spans="1:18">
      <c r="A11" s="52" t="str">
        <f>'ANGKA (Input Nilai)'!A11</f>
        <v>21.02.034</v>
      </c>
      <c r="B11" s="52" t="str">
        <f>'ANGKA (Input Nilai)'!B11</f>
        <v>NIDA KHALWATUS SYAHIDAH</v>
      </c>
      <c r="C11" s="53" t="s">
        <v>73</v>
      </c>
      <c r="D11" s="53" t="s">
        <v>74</v>
      </c>
      <c r="E11" s="8" t="s">
        <v>109</v>
      </c>
      <c r="F11" s="53" t="s">
        <v>76</v>
      </c>
      <c r="G11" s="58" t="s">
        <v>77</v>
      </c>
      <c r="H11" s="53" t="s">
        <v>110</v>
      </c>
      <c r="I11" s="60" t="s">
        <v>79</v>
      </c>
      <c r="J11" s="53" t="s">
        <v>80</v>
      </c>
      <c r="K11" s="61" t="s">
        <v>81</v>
      </c>
      <c r="L11" s="53" t="s">
        <v>82</v>
      </c>
      <c r="M11" s="60" t="s">
        <v>83</v>
      </c>
      <c r="N11" s="24" t="s">
        <v>100</v>
      </c>
      <c r="O11" s="52"/>
      <c r="P11" s="52"/>
      <c r="Q11" s="52"/>
      <c r="R11" s="62" t="s">
        <v>85</v>
      </c>
    </row>
    <row r="12" s="16" customFormat="1" ht="210.75" spans="1:18">
      <c r="A12" s="52" t="str">
        <f>'ANGKA (Input Nilai)'!A12</f>
        <v>21.02.027</v>
      </c>
      <c r="B12" s="52" t="str">
        <f>'ANGKA (Input Nilai)'!B12</f>
        <v>RIHAL MUHARRIKUL HAQ</v>
      </c>
      <c r="C12" s="53" t="s">
        <v>86</v>
      </c>
      <c r="D12" s="53" t="s">
        <v>74</v>
      </c>
      <c r="E12" s="8" t="s">
        <v>111</v>
      </c>
      <c r="F12" s="53" t="s">
        <v>76</v>
      </c>
      <c r="G12" s="58" t="s">
        <v>93</v>
      </c>
      <c r="H12" s="53" t="s">
        <v>112</v>
      </c>
      <c r="I12" s="78" t="s">
        <v>113</v>
      </c>
      <c r="J12" s="53" t="s">
        <v>80</v>
      </c>
      <c r="K12" s="61" t="s">
        <v>81</v>
      </c>
      <c r="L12" s="53" t="s">
        <v>82</v>
      </c>
      <c r="M12" s="53" t="s">
        <v>83</v>
      </c>
      <c r="N12" s="26" t="s">
        <v>91</v>
      </c>
      <c r="O12" s="52"/>
      <c r="P12" s="52"/>
      <c r="Q12" s="52"/>
      <c r="R12" s="62" t="s">
        <v>85</v>
      </c>
    </row>
    <row r="13" ht="210.75" spans="1:18">
      <c r="A13" s="48" t="str">
        <f>'ANGKA (Input Nilai)'!A13</f>
        <v>21.02.036</v>
      </c>
      <c r="B13" t="str">
        <f>'ANGKA (Input Nilai)'!B13</f>
        <v>SAFARAZ AUFA RIFDAH</v>
      </c>
      <c r="C13" s="49" t="s">
        <v>86</v>
      </c>
      <c r="D13" s="49" t="s">
        <v>87</v>
      </c>
      <c r="E13" s="8" t="s">
        <v>114</v>
      </c>
      <c r="F13" s="49" t="s">
        <v>76</v>
      </c>
      <c r="G13" s="58" t="s">
        <v>93</v>
      </c>
      <c r="H13" s="49" t="s">
        <v>115</v>
      </c>
      <c r="I13" s="80" t="s">
        <v>90</v>
      </c>
      <c r="J13" s="49" t="s">
        <v>80</v>
      </c>
      <c r="K13" s="49" t="s">
        <v>81</v>
      </c>
      <c r="L13" s="49" t="s">
        <v>82</v>
      </c>
      <c r="M13" s="49" t="s">
        <v>83</v>
      </c>
      <c r="N13" s="26" t="s">
        <v>91</v>
      </c>
      <c r="R13" t="s">
        <v>85</v>
      </c>
    </row>
    <row r="14" ht="240" spans="1:18">
      <c r="A14" s="48" t="str">
        <f>'ANGKA (Input Nilai)'!A14</f>
        <v>21.02.038</v>
      </c>
      <c r="B14" t="str">
        <f>'ANGKA (Input Nilai)'!B14</f>
        <v>WALDAN FA'IQ HASAN</v>
      </c>
      <c r="C14" s="49" t="s">
        <v>73</v>
      </c>
      <c r="D14" s="49" t="s">
        <v>74</v>
      </c>
      <c r="E14" s="8" t="s">
        <v>116</v>
      </c>
      <c r="F14" s="49" t="s">
        <v>76</v>
      </c>
      <c r="G14" s="58" t="s">
        <v>77</v>
      </c>
      <c r="H14" s="49" t="s">
        <v>117</v>
      </c>
      <c r="I14" s="80" t="s">
        <v>113</v>
      </c>
      <c r="J14" s="49" t="s">
        <v>80</v>
      </c>
      <c r="K14" s="49" t="s">
        <v>81</v>
      </c>
      <c r="L14" s="49" t="s">
        <v>82</v>
      </c>
      <c r="M14" s="49" t="s">
        <v>83</v>
      </c>
      <c r="N14" s="25" t="s">
        <v>84</v>
      </c>
      <c r="R14" t="s">
        <v>85</v>
      </c>
    </row>
  </sheetData>
  <printOptions horizontalCentered="1" verticalCentered="1"/>
  <pageMargins left="0.12" right="0.12" top="0.12" bottom="0.12" header="0.3" footer="0.3"/>
  <pageSetup paperSize="9" scale="2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31"/>
  <sheetViews>
    <sheetView topLeftCell="A5" workbookViewId="0">
      <selection activeCell="B6" sqref="B6:C18"/>
    </sheetView>
  </sheetViews>
  <sheetFormatPr defaultColWidth="9" defaultRowHeight="15"/>
  <cols>
    <col min="1" max="1" width="3.56666666666667" customWidth="1"/>
    <col min="2" max="2" width="9.28333333333333" customWidth="1"/>
    <col min="3" max="3" width="33.75" customWidth="1"/>
    <col min="4" max="4" width="56" customWidth="1"/>
    <col min="5" max="15" width="6" customWidth="1"/>
    <col min="16" max="16" width="14.75" style="18" customWidth="1"/>
    <col min="17" max="17" width="7" style="18" customWidth="1"/>
    <col min="18" max="18" width="6.70833333333333" customWidth="1"/>
    <col min="19" max="21" width="4" customWidth="1"/>
  </cols>
  <sheetData>
    <row r="1" ht="114.75" customHeight="1" spans="1:21">
      <c r="A1" s="19" t="s">
        <v>118</v>
      </c>
      <c r="B1" s="19"/>
      <c r="C1" s="19"/>
      <c r="D1" s="19"/>
      <c r="E1" s="19"/>
      <c r="F1" s="19"/>
      <c r="G1" s="19"/>
      <c r="H1" s="19"/>
      <c r="I1" s="19"/>
      <c r="J1" s="19"/>
      <c r="K1" s="19"/>
      <c r="L1" s="19"/>
      <c r="M1" s="19"/>
      <c r="N1" s="19"/>
      <c r="O1" s="19"/>
      <c r="P1" s="19"/>
      <c r="Q1" s="19"/>
      <c r="R1" s="19"/>
      <c r="S1" s="19"/>
      <c r="T1" s="19"/>
      <c r="U1" s="19"/>
    </row>
    <row r="2" spans="1:21">
      <c r="A2" s="20" t="s">
        <v>119</v>
      </c>
      <c r="B2" s="20"/>
      <c r="C2" s="20"/>
      <c r="D2" s="20"/>
      <c r="E2" s="20"/>
      <c r="F2" s="20"/>
      <c r="G2" s="20"/>
      <c r="H2" s="20"/>
      <c r="I2" s="20"/>
      <c r="J2" s="20"/>
      <c r="K2" s="20"/>
      <c r="L2" s="20"/>
      <c r="M2" s="20"/>
      <c r="N2" s="20"/>
      <c r="O2" s="20"/>
      <c r="P2" s="20"/>
      <c r="Q2" s="20"/>
      <c r="R2" s="20"/>
      <c r="S2" s="20"/>
      <c r="T2" s="20"/>
      <c r="U2" s="20"/>
    </row>
    <row r="3" spans="1:21">
      <c r="A3" s="19" t="s">
        <v>120</v>
      </c>
      <c r="B3" s="19"/>
      <c r="C3" s="19"/>
      <c r="D3" s="19"/>
      <c r="E3" s="19"/>
      <c r="F3" s="19"/>
      <c r="G3" s="19"/>
      <c r="H3" s="19"/>
      <c r="I3" s="19"/>
      <c r="J3" s="19"/>
      <c r="K3" s="19"/>
      <c r="L3" s="19"/>
      <c r="M3" s="19"/>
      <c r="N3" s="19"/>
      <c r="O3" s="19"/>
      <c r="P3" s="19"/>
      <c r="Q3" s="19"/>
      <c r="R3" s="19"/>
      <c r="S3" s="19"/>
      <c r="T3" s="19"/>
      <c r="U3" s="19"/>
    </row>
    <row r="4" ht="27" customHeight="1"/>
    <row r="5" ht="75.75" customHeight="1" spans="1:21">
      <c r="A5" s="21" t="s">
        <v>121</v>
      </c>
      <c r="B5" s="21" t="s">
        <v>122</v>
      </c>
      <c r="C5" s="21" t="s">
        <v>1</v>
      </c>
      <c r="D5" s="22" t="s">
        <v>123</v>
      </c>
      <c r="E5" s="31" t="s">
        <v>124</v>
      </c>
      <c r="F5" s="32" t="s">
        <v>125</v>
      </c>
      <c r="G5" s="33" t="s">
        <v>126</v>
      </c>
      <c r="H5" s="34" t="s">
        <v>127</v>
      </c>
      <c r="I5" s="39" t="s">
        <v>128</v>
      </c>
      <c r="J5" s="40" t="s">
        <v>129</v>
      </c>
      <c r="K5" s="41" t="s">
        <v>130</v>
      </c>
      <c r="L5" s="34" t="s">
        <v>131</v>
      </c>
      <c r="M5" s="39" t="s">
        <v>132</v>
      </c>
      <c r="N5" s="40" t="s">
        <v>133</v>
      </c>
      <c r="O5" s="41" t="s">
        <v>134</v>
      </c>
      <c r="P5" s="42" t="s">
        <v>135</v>
      </c>
      <c r="Q5" s="42" t="s">
        <v>136</v>
      </c>
      <c r="R5" s="42" t="s">
        <v>137</v>
      </c>
      <c r="S5" s="21" t="s">
        <v>138</v>
      </c>
      <c r="T5" s="21" t="s">
        <v>139</v>
      </c>
      <c r="U5" s="21" t="s">
        <v>140</v>
      </c>
    </row>
    <row r="6" s="16" customFormat="1" ht="30" spans="1:21">
      <c r="A6" s="23">
        <v>1</v>
      </c>
      <c r="B6" s="23" t="str">
        <f>Deskripsi!A2</f>
        <v>21.02.019</v>
      </c>
      <c r="C6" s="24" t="str">
        <f>'ANGKA (Input Nilai)'!B2</f>
        <v>ARVIANDOW FEBRIANSYAH</v>
      </c>
      <c r="D6" s="25" t="s">
        <v>141</v>
      </c>
      <c r="E6" s="35">
        <f>'ANGKA (Input Nilai)'!C2</f>
        <v>79.0875</v>
      </c>
      <c r="F6" s="35">
        <f>'ANGKA (Input Nilai)'!E2</f>
        <v>93.42</v>
      </c>
      <c r="G6" s="35">
        <f>'ANGKA (Input Nilai)'!G2</f>
        <v>81.95</v>
      </c>
      <c r="H6" s="35">
        <f>'ANGKA (Input Nilai)'!I2</f>
        <v>84.5</v>
      </c>
      <c r="I6" s="35">
        <f>'ANGKA (Input Nilai)'!K2</f>
        <v>81.3514285714286</v>
      </c>
      <c r="J6" s="35">
        <f>'ANGKA (Input Nilai)'!M2</f>
        <v>75.6071428571429</v>
      </c>
      <c r="K6" s="35">
        <f>'ANGKA (Input Nilai)'!O2</f>
        <v>80.3978571428571</v>
      </c>
      <c r="L6" s="35">
        <v>80</v>
      </c>
      <c r="M6" s="35">
        <v>80</v>
      </c>
      <c r="N6" s="35">
        <v>80</v>
      </c>
      <c r="O6" s="35">
        <v>80</v>
      </c>
      <c r="P6" s="43">
        <f t="shared" ref="P6:P18" si="0">SUM(E6:K6)</f>
        <v>576.313928571429</v>
      </c>
      <c r="Q6" s="37">
        <f t="shared" ref="Q6:Q21" si="1">AVERAGE(E6,F6,G6,H6,I6,J6,K6)</f>
        <v>82.3305612244898</v>
      </c>
      <c r="R6" s="45">
        <f t="shared" ref="R6:R18" si="2">RANK(P6,$P$6:$P$18)</f>
        <v>13</v>
      </c>
      <c r="S6" s="46"/>
      <c r="T6" s="46"/>
      <c r="U6" s="46"/>
    </row>
    <row r="7" spans="1:21">
      <c r="A7" s="23">
        <v>2</v>
      </c>
      <c r="B7" s="23" t="str">
        <f>Deskripsi!A3</f>
        <v>21.02.020</v>
      </c>
      <c r="C7" s="24" t="str">
        <f>'ANGKA (Input Nilai)'!B3</f>
        <v>AYATURRAHMAN SHINRA AUFA</v>
      </c>
      <c r="D7" s="24"/>
      <c r="E7" s="35">
        <f>'ANGKA (Input Nilai)'!C3</f>
        <v>89.8875</v>
      </c>
      <c r="F7" s="35">
        <f>'ANGKA (Input Nilai)'!E3</f>
        <v>94.095</v>
      </c>
      <c r="G7" s="35">
        <f>'ANGKA (Input Nilai)'!G3</f>
        <v>86.375</v>
      </c>
      <c r="H7" s="35">
        <f>'ANGKA (Input Nilai)'!I3</f>
        <v>89.3928571428571</v>
      </c>
      <c r="I7" s="35">
        <f>'ANGKA (Input Nilai)'!K3</f>
        <v>86.6191428571429</v>
      </c>
      <c r="J7" s="35">
        <f>'ANGKA (Input Nilai)'!M3</f>
        <v>85.3121428571429</v>
      </c>
      <c r="K7" s="35">
        <f>'ANGKA (Input Nilai)'!O3</f>
        <v>85.68</v>
      </c>
      <c r="L7" s="35">
        <v>80</v>
      </c>
      <c r="M7" s="35">
        <v>80</v>
      </c>
      <c r="N7" s="35">
        <v>80</v>
      </c>
      <c r="O7" s="35">
        <v>80</v>
      </c>
      <c r="P7" s="43">
        <f t="shared" si="0"/>
        <v>617.361642857143</v>
      </c>
      <c r="Q7" s="37">
        <f t="shared" si="1"/>
        <v>88.1945204081633</v>
      </c>
      <c r="R7" s="45">
        <f t="shared" si="2"/>
        <v>7</v>
      </c>
      <c r="S7" s="46"/>
      <c r="T7" s="46"/>
      <c r="U7" s="46"/>
    </row>
    <row r="8" spans="1:21">
      <c r="A8" s="23">
        <v>3</v>
      </c>
      <c r="B8" s="23" t="str">
        <f>Deskripsi!A4</f>
        <v>21.02.021</v>
      </c>
      <c r="C8" s="26" t="str">
        <f>'ANGKA (Input Nilai)'!B4</f>
        <v>HAZWAN HAFIZUDDIN</v>
      </c>
      <c r="D8" s="26"/>
      <c r="E8" s="35">
        <f>'ANGKA (Input Nilai)'!C4</f>
        <v>94.095</v>
      </c>
      <c r="F8" s="35">
        <f>'ANGKA (Input Nilai)'!E4</f>
        <v>94.365</v>
      </c>
      <c r="G8" s="35">
        <f>'ANGKA (Input Nilai)'!G4</f>
        <v>87.55</v>
      </c>
      <c r="H8" s="35">
        <f>'ANGKA (Input Nilai)'!I4</f>
        <v>91.75</v>
      </c>
      <c r="I8" s="35">
        <f>'ANGKA (Input Nilai)'!K4</f>
        <v>88.8601428571429</v>
      </c>
      <c r="J8" s="35">
        <f>'ANGKA (Input Nilai)'!M4</f>
        <v>86.11</v>
      </c>
      <c r="K8" s="35">
        <f>'ANGKA (Input Nilai)'!O4</f>
        <v>87.435</v>
      </c>
      <c r="L8" s="35">
        <v>80</v>
      </c>
      <c r="M8" s="35">
        <v>80</v>
      </c>
      <c r="N8" s="35">
        <v>80</v>
      </c>
      <c r="O8" s="35">
        <v>80</v>
      </c>
      <c r="P8" s="43">
        <f t="shared" si="0"/>
        <v>630.165142857143</v>
      </c>
      <c r="Q8" s="37">
        <f t="shared" si="1"/>
        <v>90.0235918367347</v>
      </c>
      <c r="R8" s="47">
        <f t="shared" si="2"/>
        <v>3</v>
      </c>
      <c r="S8" s="46"/>
      <c r="T8" s="46"/>
      <c r="U8" s="46"/>
    </row>
    <row r="9" spans="1:21">
      <c r="A9" s="23">
        <v>4</v>
      </c>
      <c r="B9" s="23" t="str">
        <f>Deskripsi!A5</f>
        <v>21.02.022</v>
      </c>
      <c r="C9" s="24" t="str">
        <f>'ANGKA (Input Nilai)'!B5</f>
        <v>KHALID GHAZY MURTADHO</v>
      </c>
      <c r="D9" s="24" t="s">
        <v>142</v>
      </c>
      <c r="E9" s="35">
        <f>'ANGKA (Input Nilai)'!C5</f>
        <v>84.715</v>
      </c>
      <c r="F9" s="35">
        <f>'ANGKA (Input Nilai)'!E5</f>
        <v>93.06</v>
      </c>
      <c r="G9" s="35">
        <f>'ANGKA (Input Nilai)'!G5</f>
        <v>83.75</v>
      </c>
      <c r="H9" s="35">
        <f>'ANGKA (Input Nilai)'!I5</f>
        <v>89.7857142857143</v>
      </c>
      <c r="I9" s="35">
        <f>'ANGKA (Input Nilai)'!K5</f>
        <v>88.5964285714286</v>
      </c>
      <c r="J9" s="35">
        <f>'ANGKA (Input Nilai)'!M5</f>
        <v>79.0889285714286</v>
      </c>
      <c r="K9" s="35">
        <f>'ANGKA (Input Nilai)'!O5</f>
        <v>85.8271428571429</v>
      </c>
      <c r="L9" s="35">
        <v>80</v>
      </c>
      <c r="M9" s="35">
        <v>80</v>
      </c>
      <c r="N9" s="35">
        <v>80</v>
      </c>
      <c r="O9" s="35">
        <v>80</v>
      </c>
      <c r="P9" s="43">
        <f t="shared" si="0"/>
        <v>604.823214285714</v>
      </c>
      <c r="Q9" s="37">
        <f t="shared" si="1"/>
        <v>86.4033163265306</v>
      </c>
      <c r="R9" s="45">
        <f t="shared" si="2"/>
        <v>9</v>
      </c>
      <c r="S9" s="46"/>
      <c r="T9" s="46"/>
      <c r="U9" s="46"/>
    </row>
    <row r="10" spans="1:21">
      <c r="A10" s="23">
        <v>5</v>
      </c>
      <c r="B10" s="23" t="str">
        <f>Deskripsi!A6</f>
        <v>21.02.031</v>
      </c>
      <c r="C10" s="24" t="str">
        <f>'ANGKA (Input Nilai)'!B6</f>
        <v>MILA NAJIYAH</v>
      </c>
      <c r="D10" s="24" t="s">
        <v>143</v>
      </c>
      <c r="E10" s="35">
        <f>'ANGKA (Input Nilai)'!C6</f>
        <v>92.0025</v>
      </c>
      <c r="F10" s="35">
        <f>'ANGKA (Input Nilai)'!E6</f>
        <v>93.78</v>
      </c>
      <c r="G10" s="35">
        <f>'ANGKA (Input Nilai)'!G6</f>
        <v>84.65</v>
      </c>
      <c r="H10" s="35">
        <f>'ANGKA (Input Nilai)'!I6</f>
        <v>89.3928571428571</v>
      </c>
      <c r="I10" s="35">
        <f>'ANGKA (Input Nilai)'!K6</f>
        <v>87.547</v>
      </c>
      <c r="J10" s="35">
        <f>'ANGKA (Input Nilai)'!M6</f>
        <v>84.1428571428571</v>
      </c>
      <c r="K10" s="35">
        <f>'ANGKA (Input Nilai)'!O6</f>
        <v>87.7535714285714</v>
      </c>
      <c r="L10" s="35">
        <v>80</v>
      </c>
      <c r="M10" s="35">
        <v>80</v>
      </c>
      <c r="N10" s="35">
        <v>80</v>
      </c>
      <c r="O10" s="35">
        <v>80</v>
      </c>
      <c r="P10" s="43">
        <f t="shared" si="0"/>
        <v>619.268785714286</v>
      </c>
      <c r="Q10" s="37">
        <f t="shared" si="1"/>
        <v>88.4669693877551</v>
      </c>
      <c r="R10" s="45">
        <f t="shared" si="2"/>
        <v>5</v>
      </c>
      <c r="S10" s="46"/>
      <c r="T10" s="46"/>
      <c r="U10" s="46"/>
    </row>
    <row r="11" spans="1:21">
      <c r="A11" s="23">
        <v>6</v>
      </c>
      <c r="B11" s="23" t="str">
        <f>Deskripsi!A7</f>
        <v>21.02.023</v>
      </c>
      <c r="C11" s="24" t="str">
        <f>'ANGKA (Input Nilai)'!B7</f>
        <v>MUHAMMAD RADJA MAHESA PAHLEVI</v>
      </c>
      <c r="D11" s="24"/>
      <c r="E11" s="35">
        <f>'ANGKA (Input Nilai)'!C7</f>
        <v>83.5875</v>
      </c>
      <c r="F11" s="35">
        <f>'ANGKA (Input Nilai)'!E7</f>
        <v>93.825</v>
      </c>
      <c r="G11" s="35">
        <f>'ANGKA (Input Nilai)'!G7</f>
        <v>83.3</v>
      </c>
      <c r="H11" s="35">
        <f>'ANGKA (Input Nilai)'!I7</f>
        <v>89.7857142857143</v>
      </c>
      <c r="I11" s="35">
        <f>'ANGKA (Input Nilai)'!K7</f>
        <v>86.9647142857143</v>
      </c>
      <c r="J11" s="35">
        <f>'ANGKA (Input Nilai)'!M7</f>
        <v>81.5857142857143</v>
      </c>
      <c r="K11" s="35">
        <f>'ANGKA (Input Nilai)'!O7</f>
        <v>83.2085714285714</v>
      </c>
      <c r="L11" s="35">
        <v>80</v>
      </c>
      <c r="M11" s="35">
        <v>80</v>
      </c>
      <c r="N11" s="35">
        <v>80</v>
      </c>
      <c r="O11" s="35">
        <v>80</v>
      </c>
      <c r="P11" s="43">
        <f t="shared" si="0"/>
        <v>602.257214285714</v>
      </c>
      <c r="Q11" s="37">
        <f t="shared" si="1"/>
        <v>86.0367448979592</v>
      </c>
      <c r="R11" s="45">
        <f t="shared" si="2"/>
        <v>10</v>
      </c>
      <c r="S11" s="46"/>
      <c r="T11" s="46"/>
      <c r="U11" s="46"/>
    </row>
    <row r="12" spans="1:21">
      <c r="A12" s="23">
        <v>7</v>
      </c>
      <c r="B12" s="23" t="str">
        <f>Deskripsi!A8</f>
        <v>21.02.025</v>
      </c>
      <c r="C12" s="24" t="str">
        <f>'ANGKA (Input Nilai)'!B8</f>
        <v>MUHAMMAD RAYHAN</v>
      </c>
      <c r="D12" s="24"/>
      <c r="E12" s="35">
        <f>'ANGKA (Input Nilai)'!C8</f>
        <v>81.045</v>
      </c>
      <c r="F12" s="35">
        <f>'ANGKA (Input Nilai)'!E8</f>
        <v>93.15</v>
      </c>
      <c r="G12" s="35">
        <f>'ANGKA (Input Nilai)'!G8</f>
        <v>80.3</v>
      </c>
      <c r="H12" s="35">
        <f>'ANGKA (Input Nilai)'!I8</f>
        <v>85.9642857142857</v>
      </c>
      <c r="I12" s="35">
        <f>'ANGKA (Input Nilai)'!K8</f>
        <v>86.3401428571429</v>
      </c>
      <c r="J12" s="35">
        <f>'ANGKA (Input Nilai)'!M8</f>
        <v>79.2660714285714</v>
      </c>
      <c r="K12" s="35">
        <f>'ANGKA (Input Nilai)'!O8</f>
        <v>85.6385714285714</v>
      </c>
      <c r="L12" s="35">
        <v>80</v>
      </c>
      <c r="M12" s="35">
        <v>80</v>
      </c>
      <c r="N12" s="35">
        <v>80</v>
      </c>
      <c r="O12" s="35">
        <v>80</v>
      </c>
      <c r="P12" s="43">
        <f t="shared" si="0"/>
        <v>591.704071428571</v>
      </c>
      <c r="Q12" s="37">
        <f t="shared" si="1"/>
        <v>84.5291530612245</v>
      </c>
      <c r="R12" s="45">
        <f t="shared" si="2"/>
        <v>11</v>
      </c>
      <c r="S12" s="46"/>
      <c r="T12" s="46"/>
      <c r="U12" s="46"/>
    </row>
    <row r="13" spans="1:21">
      <c r="A13" s="23">
        <v>8</v>
      </c>
      <c r="B13" s="23" t="str">
        <f>Deskripsi!A9</f>
        <v>21.02.032</v>
      </c>
      <c r="C13" s="24" t="str">
        <f>'ANGKA (Input Nilai)'!B9</f>
        <v>NAJWA HANI FILLAH</v>
      </c>
      <c r="D13" s="24"/>
      <c r="E13" s="35">
        <f>'ANGKA (Input Nilai)'!C9</f>
        <v>92.0475</v>
      </c>
      <c r="F13" s="35">
        <f>'ANGKA (Input Nilai)'!E9</f>
        <v>94.365</v>
      </c>
      <c r="G13" s="35">
        <f>'ANGKA (Input Nilai)'!G9</f>
        <v>86.35</v>
      </c>
      <c r="H13" s="35">
        <f>'ANGKA (Input Nilai)'!I9</f>
        <v>90.9642857142857</v>
      </c>
      <c r="I13" s="35">
        <f>'ANGKA (Input Nilai)'!K9</f>
        <v>87.3337142857143</v>
      </c>
      <c r="J13" s="35">
        <f>'ANGKA (Input Nilai)'!M9</f>
        <v>87.3335714285714</v>
      </c>
      <c r="K13" s="35">
        <f>'ANGKA (Input Nilai)'!O9</f>
        <v>87.4714285714286</v>
      </c>
      <c r="L13" s="35">
        <v>80</v>
      </c>
      <c r="M13" s="35">
        <v>80</v>
      </c>
      <c r="N13" s="35">
        <v>80</v>
      </c>
      <c r="O13" s="35">
        <v>80</v>
      </c>
      <c r="P13" s="43">
        <f t="shared" si="0"/>
        <v>625.8655</v>
      </c>
      <c r="Q13" s="37">
        <f t="shared" si="1"/>
        <v>89.4093571428571</v>
      </c>
      <c r="R13" s="45">
        <f t="shared" si="2"/>
        <v>4</v>
      </c>
      <c r="S13" s="46"/>
      <c r="T13" s="46"/>
      <c r="U13" s="46"/>
    </row>
    <row r="14" ht="30" spans="1:21">
      <c r="A14" s="23">
        <v>9</v>
      </c>
      <c r="B14" s="23" t="str">
        <f>Deskripsi!A10</f>
        <v>21.02.033</v>
      </c>
      <c r="C14" s="24" t="str">
        <f>'ANGKA (Input Nilai)'!B10</f>
        <v>NAYLA IZZATUL HASANAH</v>
      </c>
      <c r="D14" s="25" t="s">
        <v>144</v>
      </c>
      <c r="E14" s="35">
        <f>'ANGKA (Input Nilai)'!C10</f>
        <v>91.555</v>
      </c>
      <c r="F14" s="35">
        <f>'ANGKA (Input Nilai)'!E10</f>
        <v>94.23</v>
      </c>
      <c r="G14" s="35">
        <f>'ANGKA (Input Nilai)'!G10</f>
        <v>86.45</v>
      </c>
      <c r="H14" s="35">
        <f>'ANGKA (Input Nilai)'!I10</f>
        <v>91.3571428571429</v>
      </c>
      <c r="I14" s="35">
        <f>'ANGKA (Input Nilai)'!K10</f>
        <v>84.0487142857143</v>
      </c>
      <c r="J14" s="35">
        <f>'ANGKA (Input Nilai)'!M10</f>
        <v>84.2621428571429</v>
      </c>
      <c r="K14" s="35">
        <f>'ANGKA (Input Nilai)'!O10</f>
        <v>85.7285714285714</v>
      </c>
      <c r="L14" s="35">
        <v>80</v>
      </c>
      <c r="M14" s="35">
        <v>80</v>
      </c>
      <c r="N14" s="35">
        <v>80</v>
      </c>
      <c r="O14" s="35">
        <v>80</v>
      </c>
      <c r="P14" s="43">
        <f t="shared" si="0"/>
        <v>617.631571428572</v>
      </c>
      <c r="Q14" s="37">
        <f t="shared" si="1"/>
        <v>88.2330816326531</v>
      </c>
      <c r="R14" s="45">
        <f t="shared" si="2"/>
        <v>6</v>
      </c>
      <c r="S14" s="46"/>
      <c r="T14" s="46"/>
      <c r="U14" s="46"/>
    </row>
    <row r="15" spans="1:21">
      <c r="A15" s="23">
        <v>10</v>
      </c>
      <c r="B15" s="23" t="str">
        <f>Deskripsi!A11</f>
        <v>21.02.034</v>
      </c>
      <c r="C15" s="24" t="str">
        <f>'ANGKA (Input Nilai)'!B11</f>
        <v>NIDA KHALWATUS SYAHIDAH</v>
      </c>
      <c r="D15" s="24" t="s">
        <v>143</v>
      </c>
      <c r="E15" s="35">
        <f>'ANGKA (Input Nilai)'!C11</f>
        <v>83.5675</v>
      </c>
      <c r="F15" s="35">
        <f>'ANGKA (Input Nilai)'!E11</f>
        <v>92.295</v>
      </c>
      <c r="G15" s="35">
        <f>'ANGKA (Input Nilai)'!G11</f>
        <v>83.75</v>
      </c>
      <c r="H15" s="35">
        <f>'ANGKA (Input Nilai)'!I11</f>
        <v>86.75</v>
      </c>
      <c r="I15" s="35">
        <f>'ANGKA (Input Nilai)'!K11</f>
        <v>82.687</v>
      </c>
      <c r="J15" s="35">
        <f>'ANGKA (Input Nilai)'!M11</f>
        <v>78.6528571428572</v>
      </c>
      <c r="K15" s="35">
        <f>'ANGKA (Input Nilai)'!O11</f>
        <v>81.7235714285714</v>
      </c>
      <c r="L15" s="35">
        <v>80</v>
      </c>
      <c r="M15" s="35">
        <v>80</v>
      </c>
      <c r="N15" s="35">
        <v>80</v>
      </c>
      <c r="O15" s="35">
        <v>80</v>
      </c>
      <c r="P15" s="43">
        <f t="shared" si="0"/>
        <v>589.425928571429</v>
      </c>
      <c r="Q15" s="37">
        <f t="shared" si="1"/>
        <v>84.2037040816327</v>
      </c>
      <c r="R15" s="45">
        <f t="shared" si="2"/>
        <v>12</v>
      </c>
      <c r="S15" s="46"/>
      <c r="T15" s="46"/>
      <c r="U15" s="46"/>
    </row>
    <row r="16" spans="1:21">
      <c r="A16" s="23">
        <v>11</v>
      </c>
      <c r="B16" s="23" t="str">
        <f>Deskripsi!A12</f>
        <v>21.02.027</v>
      </c>
      <c r="C16" s="26" t="str">
        <f>'ANGKA (Input Nilai)'!B12</f>
        <v>RIHAL MUHARRIKUL HAQ</v>
      </c>
      <c r="D16" s="26"/>
      <c r="E16" s="35">
        <f>'ANGKA (Input Nilai)'!C12</f>
        <v>91.5075</v>
      </c>
      <c r="F16" s="35">
        <f>'ANGKA (Input Nilai)'!E12</f>
        <v>94.14</v>
      </c>
      <c r="G16" s="35">
        <f>'ANGKA (Input Nilai)'!G12</f>
        <v>85.1</v>
      </c>
      <c r="H16" s="35">
        <f>'ANGKA (Input Nilai)'!I12</f>
        <v>91.3571428571429</v>
      </c>
      <c r="I16" s="35">
        <f>'ANGKA (Input Nilai)'!K12</f>
        <v>91.3801428571429</v>
      </c>
      <c r="J16" s="35">
        <f>'ANGKA (Input Nilai)'!M12</f>
        <v>88.6057142857143</v>
      </c>
      <c r="K16" s="35">
        <f>'ANGKA (Input Nilai)'!O12</f>
        <v>88.38</v>
      </c>
      <c r="L16" s="35">
        <v>80</v>
      </c>
      <c r="M16" s="35">
        <v>80</v>
      </c>
      <c r="N16" s="35">
        <v>80</v>
      </c>
      <c r="O16" s="35">
        <v>80</v>
      </c>
      <c r="P16" s="43">
        <f t="shared" si="0"/>
        <v>630.4705</v>
      </c>
      <c r="Q16" s="37">
        <f t="shared" si="1"/>
        <v>90.0672142857143</v>
      </c>
      <c r="R16" s="47">
        <f t="shared" si="2"/>
        <v>2</v>
      </c>
      <c r="S16" s="46"/>
      <c r="T16" s="46"/>
      <c r="U16" s="46"/>
    </row>
    <row r="17" spans="1:21">
      <c r="A17" s="27">
        <v>12</v>
      </c>
      <c r="B17" s="28" t="str">
        <f>Deskripsi!A13</f>
        <v>21.02.036</v>
      </c>
      <c r="C17" s="26" t="str">
        <f>'ANGKA (Input Nilai)'!B13</f>
        <v>SAFARAZ AUFA RIFDAH</v>
      </c>
      <c r="D17" s="26"/>
      <c r="E17" s="35">
        <f>'ANGKA (Input Nilai)'!C13</f>
        <v>93.285</v>
      </c>
      <c r="F17" s="35">
        <f>'ANGKA (Input Nilai)'!E13</f>
        <v>94.5</v>
      </c>
      <c r="G17" s="35">
        <f>'ANGKA (Input Nilai)'!G13</f>
        <v>86</v>
      </c>
      <c r="H17" s="35">
        <f>'ANGKA (Input Nilai)'!I13</f>
        <v>91.3571428571429</v>
      </c>
      <c r="I17" s="35">
        <f>'ANGKA (Input Nilai)'!K13</f>
        <v>90.9751428571429</v>
      </c>
      <c r="J17" s="35">
        <f>'ANGKA (Input Nilai)'!M13</f>
        <v>89.6660714285714</v>
      </c>
      <c r="K17" s="35">
        <f>'ANGKA (Input Nilai)'!O13</f>
        <v>87.4714285714286</v>
      </c>
      <c r="L17" s="35">
        <v>80</v>
      </c>
      <c r="M17" s="35">
        <v>80</v>
      </c>
      <c r="N17" s="35">
        <v>80</v>
      </c>
      <c r="O17" s="35">
        <v>80</v>
      </c>
      <c r="P17" s="43">
        <f t="shared" si="0"/>
        <v>633.254785714286</v>
      </c>
      <c r="Q17" s="37">
        <f t="shared" si="1"/>
        <v>90.4649693877551</v>
      </c>
      <c r="R17" s="47">
        <f t="shared" si="2"/>
        <v>1</v>
      </c>
      <c r="S17" s="17"/>
      <c r="T17" s="17"/>
      <c r="U17" s="17"/>
    </row>
    <row r="18" spans="1:21">
      <c r="A18" s="27">
        <v>13</v>
      </c>
      <c r="B18" s="28" t="str">
        <f>Deskripsi!A14</f>
        <v>21.02.038</v>
      </c>
      <c r="C18" s="24" t="str">
        <f>'ANGKA (Input Nilai)'!B14</f>
        <v>WALDAN FA'IQ HASAN</v>
      </c>
      <c r="D18" s="24" t="s">
        <v>145</v>
      </c>
      <c r="E18" s="35">
        <f>'ANGKA (Input Nilai)'!C14</f>
        <v>87.5925</v>
      </c>
      <c r="F18" s="35">
        <f>'ANGKA (Input Nilai)'!E14</f>
        <v>93.69</v>
      </c>
      <c r="G18" s="35">
        <f>'ANGKA (Input Nilai)'!G14</f>
        <v>82.85</v>
      </c>
      <c r="H18" s="35">
        <f>'ANGKA (Input Nilai)'!I14</f>
        <v>91.3571428571429</v>
      </c>
      <c r="I18" s="35">
        <f>'ANGKA (Input Nilai)'!K14</f>
        <v>84.3997142857143</v>
      </c>
      <c r="J18" s="35">
        <f>'ANGKA (Input Nilai)'!M14</f>
        <v>85.0075</v>
      </c>
      <c r="K18" s="35">
        <f>'ANGKA (Input Nilai)'!O14</f>
        <v>88.92</v>
      </c>
      <c r="L18" s="35">
        <v>80</v>
      </c>
      <c r="M18" s="35">
        <v>80</v>
      </c>
      <c r="N18" s="35">
        <v>80</v>
      </c>
      <c r="O18" s="35">
        <v>80</v>
      </c>
      <c r="P18" s="43">
        <f t="shared" si="0"/>
        <v>613.816857142857</v>
      </c>
      <c r="Q18" s="37">
        <f t="shared" si="1"/>
        <v>87.6881224489796</v>
      </c>
      <c r="R18" s="45">
        <f t="shared" si="2"/>
        <v>8</v>
      </c>
      <c r="S18" s="17"/>
      <c r="T18" s="17"/>
      <c r="U18" s="17"/>
    </row>
    <row r="19" spans="1:21">
      <c r="A19" s="27" t="s">
        <v>146</v>
      </c>
      <c r="B19" s="28"/>
      <c r="C19" s="29"/>
      <c r="D19" s="29"/>
      <c r="E19" s="36">
        <f t="shared" ref="E19:P19" si="3">AVERAGE(E6:E16)</f>
        <v>87.5543181818182</v>
      </c>
      <c r="F19" s="36">
        <f t="shared" si="3"/>
        <v>93.7022727272727</v>
      </c>
      <c r="G19" s="36">
        <f t="shared" si="3"/>
        <v>84.5022727272727</v>
      </c>
      <c r="H19" s="36">
        <f t="shared" ref="H19:O19" si="4">AVERAGE(H6:H16)</f>
        <v>89.1818181818182</v>
      </c>
      <c r="I19" s="36">
        <f t="shared" si="4"/>
        <v>86.5207792207792</v>
      </c>
      <c r="J19" s="36">
        <f t="shared" si="4"/>
        <v>82.7242857142857</v>
      </c>
      <c r="K19" s="36">
        <f t="shared" si="4"/>
        <v>85.3858441558442</v>
      </c>
      <c r="L19" s="36">
        <f t="shared" si="4"/>
        <v>80</v>
      </c>
      <c r="M19" s="36">
        <f t="shared" si="4"/>
        <v>80</v>
      </c>
      <c r="N19" s="36">
        <f t="shared" si="4"/>
        <v>80</v>
      </c>
      <c r="O19" s="36">
        <f t="shared" si="4"/>
        <v>80</v>
      </c>
      <c r="P19" s="36">
        <f t="shared" si="3"/>
        <v>609.571590909091</v>
      </c>
      <c r="Q19" s="37">
        <f t="shared" si="1"/>
        <v>87.0816558441559</v>
      </c>
      <c r="R19" s="17"/>
      <c r="S19" s="17"/>
      <c r="T19" s="17"/>
      <c r="U19" s="17"/>
    </row>
    <row r="20" spans="1:21">
      <c r="A20" s="27" t="s">
        <v>147</v>
      </c>
      <c r="B20" s="28" t="s">
        <v>147</v>
      </c>
      <c r="C20" s="29"/>
      <c r="D20" s="29"/>
      <c r="E20" s="37">
        <f t="shared" ref="E20:P20" si="5">MIN(E6:E16)</f>
        <v>79.0875</v>
      </c>
      <c r="F20" s="37">
        <f t="shared" si="5"/>
        <v>92.295</v>
      </c>
      <c r="G20" s="37">
        <f t="shared" si="5"/>
        <v>80.3</v>
      </c>
      <c r="H20" s="37">
        <f t="shared" ref="H20:O20" si="6">MIN(H6:H16)</f>
        <v>84.5</v>
      </c>
      <c r="I20" s="37">
        <f t="shared" si="6"/>
        <v>81.3514285714286</v>
      </c>
      <c r="J20" s="37">
        <f t="shared" si="6"/>
        <v>75.6071428571429</v>
      </c>
      <c r="K20" s="37">
        <f t="shared" si="6"/>
        <v>80.3978571428571</v>
      </c>
      <c r="L20" s="37">
        <f t="shared" si="6"/>
        <v>80</v>
      </c>
      <c r="M20" s="37">
        <f t="shared" si="6"/>
        <v>80</v>
      </c>
      <c r="N20" s="37">
        <f t="shared" si="6"/>
        <v>80</v>
      </c>
      <c r="O20" s="37">
        <f t="shared" si="6"/>
        <v>80</v>
      </c>
      <c r="P20" s="37">
        <f t="shared" si="5"/>
        <v>576.313928571429</v>
      </c>
      <c r="Q20" s="37">
        <f t="shared" si="1"/>
        <v>81.9341326530612</v>
      </c>
      <c r="R20" s="18"/>
      <c r="S20" s="18"/>
      <c r="T20" s="18"/>
      <c r="U20" s="18"/>
    </row>
    <row r="21" spans="1:21">
      <c r="A21" s="27" t="s">
        <v>148</v>
      </c>
      <c r="B21" s="28" t="s">
        <v>148</v>
      </c>
      <c r="C21" s="29"/>
      <c r="D21" s="29"/>
      <c r="E21" s="37">
        <f t="shared" ref="E21:P21" si="7">MAX(E6:E16)</f>
        <v>94.095</v>
      </c>
      <c r="F21" s="37">
        <f t="shared" si="7"/>
        <v>94.365</v>
      </c>
      <c r="G21" s="37">
        <f t="shared" si="7"/>
        <v>87.55</v>
      </c>
      <c r="H21" s="37">
        <f t="shared" ref="H21:O21" si="8">MAX(H6:H16)</f>
        <v>91.75</v>
      </c>
      <c r="I21" s="37">
        <f t="shared" si="8"/>
        <v>91.3801428571429</v>
      </c>
      <c r="J21" s="37">
        <f t="shared" si="8"/>
        <v>88.6057142857143</v>
      </c>
      <c r="K21" s="37">
        <f t="shared" si="8"/>
        <v>88.38</v>
      </c>
      <c r="L21" s="37">
        <f t="shared" si="8"/>
        <v>80</v>
      </c>
      <c r="M21" s="37">
        <f t="shared" si="8"/>
        <v>80</v>
      </c>
      <c r="N21" s="37">
        <f t="shared" si="8"/>
        <v>80</v>
      </c>
      <c r="O21" s="37">
        <f t="shared" si="8"/>
        <v>80</v>
      </c>
      <c r="P21" s="37">
        <f t="shared" si="7"/>
        <v>630.4705</v>
      </c>
      <c r="Q21" s="37">
        <f t="shared" si="1"/>
        <v>90.8751224489796</v>
      </c>
      <c r="R21" s="18"/>
      <c r="S21" s="18"/>
      <c r="T21" s="18"/>
      <c r="U21" s="18"/>
    </row>
    <row r="22" s="17" customFormat="1" spans="1:21">
      <c r="A22"/>
      <c r="B22"/>
      <c r="C22"/>
      <c r="D22"/>
      <c r="E22" s="38"/>
      <c r="F22" s="38"/>
      <c r="G22" s="38"/>
      <c r="H22" s="38"/>
      <c r="I22" s="38"/>
      <c r="J22" s="38"/>
      <c r="K22" s="38"/>
      <c r="L22" s="38"/>
      <c r="M22" s="38"/>
      <c r="N22" s="38"/>
      <c r="O22" s="38"/>
      <c r="P22" s="44"/>
      <c r="Q22" s="44"/>
      <c r="R22"/>
      <c r="S22"/>
      <c r="T22"/>
      <c r="U22"/>
    </row>
    <row r="23" s="18" customFormat="1" spans="1:21">
      <c r="A23"/>
      <c r="B23"/>
      <c r="C23"/>
      <c r="D23"/>
      <c r="E23"/>
      <c r="F23"/>
      <c r="G23"/>
      <c r="H23"/>
      <c r="I23"/>
      <c r="J23"/>
      <c r="K23"/>
      <c r="L23"/>
      <c r="M23"/>
      <c r="N23"/>
      <c r="O23"/>
      <c r="R23"/>
      <c r="S23"/>
      <c r="T23"/>
      <c r="U23"/>
    </row>
    <row r="24" s="18" customFormat="1" spans="1:21">
      <c r="A24" t="s">
        <v>149</v>
      </c>
      <c r="B24"/>
      <c r="E24"/>
      <c r="F24"/>
      <c r="G24"/>
      <c r="H24"/>
      <c r="I24"/>
      <c r="J24"/>
      <c r="K24"/>
      <c r="L24"/>
      <c r="M24"/>
      <c r="N24"/>
      <c r="O24"/>
      <c r="R24"/>
      <c r="S24"/>
      <c r="T24"/>
      <c r="U24"/>
    </row>
    <row r="25" spans="1:4">
      <c r="A25" s="18" t="s">
        <v>150</v>
      </c>
      <c r="B25" s="18"/>
      <c r="C25" s="18"/>
      <c r="D25" s="18"/>
    </row>
    <row r="31" spans="1:2">
      <c r="A31" s="30" t="s">
        <v>151</v>
      </c>
      <c r="B31" s="30"/>
    </row>
  </sheetData>
  <mergeCells count="6">
    <mergeCell ref="A1:U1"/>
    <mergeCell ref="A2:U2"/>
    <mergeCell ref="A3:U3"/>
    <mergeCell ref="A19:C19"/>
    <mergeCell ref="A20:C20"/>
    <mergeCell ref="A21:C21"/>
  </mergeCells>
  <printOptions horizontalCentered="1" verticalCentered="1"/>
  <pageMargins left="0.31496062992126" right="0.31496062992126" top="0.37" bottom="0.41" header="0.54" footer="0.39"/>
  <pageSetup paperSize="9" scale="9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
  <sheetViews>
    <sheetView tabSelected="1" zoomScale="115" zoomScaleNormal="115" topLeftCell="AC1" workbookViewId="0">
      <selection activeCell="AM1" sqref="AM1"/>
    </sheetView>
  </sheetViews>
  <sheetFormatPr defaultColWidth="9" defaultRowHeight="15"/>
  <cols>
    <col min="2" max="2" width="33.75" customWidth="1"/>
    <col min="3" max="3" width="16" customWidth="1"/>
    <col min="4" max="4" width="26.625" customWidth="1"/>
    <col min="5" max="5" width="14.125" customWidth="1"/>
    <col min="28" max="28" width="18.375" customWidth="1"/>
    <col min="29" max="29" width="16.5" customWidth="1"/>
    <col min="30" max="30" width="12.375" customWidth="1"/>
    <col min="31" max="31" width="13.375" customWidth="1"/>
    <col min="32" max="32" width="12" customWidth="1"/>
    <col min="33" max="33" width="13.375" customWidth="1"/>
    <col min="34" max="34" width="12.25" customWidth="1"/>
  </cols>
  <sheetData>
    <row r="1" ht="19.5" spans="1:3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3" t="s">
        <v>18</v>
      </c>
      <c r="T1" s="3" t="s">
        <v>19</v>
      </c>
      <c r="U1" s="4" t="s">
        <v>20</v>
      </c>
      <c r="V1" s="4" t="s">
        <v>21</v>
      </c>
      <c r="W1" s="5" t="s">
        <v>22</v>
      </c>
      <c r="X1" s="5" t="s">
        <v>23</v>
      </c>
      <c r="Y1" s="1" t="s">
        <v>25</v>
      </c>
      <c r="Z1" s="1" t="s">
        <v>24</v>
      </c>
      <c r="AA1" s="1" t="s">
        <v>26</v>
      </c>
      <c r="AB1" s="1" t="s">
        <v>57</v>
      </c>
      <c r="AC1" s="1" t="s">
        <v>58</v>
      </c>
      <c r="AD1" s="1" t="s">
        <v>59</v>
      </c>
      <c r="AE1" s="1" t="s">
        <v>60</v>
      </c>
      <c r="AF1" s="1" t="s">
        <v>61</v>
      </c>
      <c r="AG1" s="1" t="s">
        <v>62</v>
      </c>
      <c r="AH1" s="1" t="s">
        <v>63</v>
      </c>
      <c r="AI1" s="2" t="s">
        <v>64</v>
      </c>
      <c r="AJ1" s="3" t="s">
        <v>65</v>
      </c>
      <c r="AK1" s="4" t="s">
        <v>66</v>
      </c>
      <c r="AL1" s="5" t="s">
        <v>67</v>
      </c>
      <c r="AM1" s="12" t="s">
        <v>68</v>
      </c>
    </row>
    <row r="2" ht="15.75" spans="1:39">
      <c r="A2" t="s">
        <v>27</v>
      </c>
      <c r="B2" s="1" t="s">
        <v>28</v>
      </c>
      <c r="C2" s="1">
        <v>79</v>
      </c>
      <c r="D2" s="1" t="s">
        <v>29</v>
      </c>
      <c r="E2" s="1">
        <v>93</v>
      </c>
      <c r="F2" s="1" t="s">
        <v>30</v>
      </c>
      <c r="G2" s="1">
        <v>82</v>
      </c>
      <c r="H2" s="1" t="s">
        <v>29</v>
      </c>
      <c r="I2" s="1">
        <v>85</v>
      </c>
      <c r="J2" s="1" t="s">
        <v>29</v>
      </c>
      <c r="K2" s="1">
        <v>81</v>
      </c>
      <c r="L2" s="1" t="s">
        <v>29</v>
      </c>
      <c r="M2" s="1">
        <v>76</v>
      </c>
      <c r="N2" s="1" t="s">
        <v>31</v>
      </c>
      <c r="O2" s="1">
        <v>80</v>
      </c>
      <c r="P2" s="1" t="s">
        <v>29</v>
      </c>
      <c r="Q2" s="1">
        <v>80</v>
      </c>
      <c r="R2" s="1" t="s">
        <v>29</v>
      </c>
      <c r="S2" s="1">
        <v>80</v>
      </c>
      <c r="T2" s="1" t="s">
        <v>29</v>
      </c>
      <c r="U2" s="1">
        <v>80</v>
      </c>
      <c r="V2" s="1" t="s">
        <v>29</v>
      </c>
      <c r="W2" s="1">
        <v>80</v>
      </c>
      <c r="X2" s="1" t="s">
        <v>29</v>
      </c>
      <c r="Y2" s="1">
        <v>576</v>
      </c>
      <c r="Z2">
        <v>82</v>
      </c>
      <c r="AA2" s="1">
        <v>13</v>
      </c>
      <c r="AB2" s="6" t="s">
        <v>73</v>
      </c>
      <c r="AC2" s="6" t="s">
        <v>74</v>
      </c>
      <c r="AD2" s="8" t="s">
        <v>75</v>
      </c>
      <c r="AE2" s="6" t="s">
        <v>76</v>
      </c>
      <c r="AF2" s="9" t="s">
        <v>77</v>
      </c>
      <c r="AG2" s="6" t="s">
        <v>78</v>
      </c>
      <c r="AH2" s="10" t="s">
        <v>79</v>
      </c>
      <c r="AI2" s="6" t="s">
        <v>80</v>
      </c>
      <c r="AJ2" s="11" t="s">
        <v>81</v>
      </c>
      <c r="AK2" s="6" t="s">
        <v>82</v>
      </c>
      <c r="AL2" s="10" t="s">
        <v>83</v>
      </c>
      <c r="AM2" s="13" t="s">
        <v>84</v>
      </c>
    </row>
    <row r="3" ht="15.75" spans="1:39">
      <c r="A3" t="s">
        <v>32</v>
      </c>
      <c r="B3" s="1" t="s">
        <v>33</v>
      </c>
      <c r="C3" s="1">
        <v>90</v>
      </c>
      <c r="D3" s="1" t="s">
        <v>34</v>
      </c>
      <c r="E3" s="1">
        <v>94</v>
      </c>
      <c r="F3" s="1" t="s">
        <v>30</v>
      </c>
      <c r="G3" s="1">
        <v>86</v>
      </c>
      <c r="H3" s="1" t="s">
        <v>29</v>
      </c>
      <c r="I3" s="1">
        <v>89</v>
      </c>
      <c r="J3" s="1" t="s">
        <v>34</v>
      </c>
      <c r="K3" s="1">
        <v>87</v>
      </c>
      <c r="L3" s="1" t="s">
        <v>29</v>
      </c>
      <c r="M3" s="1">
        <v>85</v>
      </c>
      <c r="N3" s="1" t="s">
        <v>29</v>
      </c>
      <c r="O3" s="1">
        <v>86</v>
      </c>
      <c r="P3" s="1" t="s">
        <v>29</v>
      </c>
      <c r="Q3" s="1">
        <v>80</v>
      </c>
      <c r="R3" s="1" t="s">
        <v>29</v>
      </c>
      <c r="S3" s="1">
        <v>80</v>
      </c>
      <c r="T3" s="1" t="s">
        <v>29</v>
      </c>
      <c r="U3" s="1">
        <v>80</v>
      </c>
      <c r="V3" s="1" t="s">
        <v>29</v>
      </c>
      <c r="W3" s="1">
        <v>80</v>
      </c>
      <c r="X3" s="1" t="s">
        <v>29</v>
      </c>
      <c r="Y3" s="1">
        <v>617</v>
      </c>
      <c r="Z3" s="1">
        <v>88</v>
      </c>
      <c r="AA3" s="1">
        <v>7</v>
      </c>
      <c r="AB3" s="6" t="s">
        <v>86</v>
      </c>
      <c r="AC3" s="6" t="s">
        <v>87</v>
      </c>
      <c r="AD3" s="8" t="s">
        <v>88</v>
      </c>
      <c r="AE3" s="6" t="s">
        <v>76</v>
      </c>
      <c r="AF3" s="9" t="s">
        <v>77</v>
      </c>
      <c r="AG3" s="6" t="s">
        <v>89</v>
      </c>
      <c r="AH3" s="81" t="s">
        <v>90</v>
      </c>
      <c r="AI3" s="6" t="s">
        <v>80</v>
      </c>
      <c r="AJ3" s="11" t="s">
        <v>81</v>
      </c>
      <c r="AK3" s="6" t="s">
        <v>82</v>
      </c>
      <c r="AL3" s="6" t="s">
        <v>83</v>
      </c>
      <c r="AM3" s="14" t="s">
        <v>91</v>
      </c>
    </row>
    <row r="4" ht="15.75" spans="1:39">
      <c r="A4" t="s">
        <v>35</v>
      </c>
      <c r="B4" s="1" t="s">
        <v>36</v>
      </c>
      <c r="C4" s="1">
        <v>94</v>
      </c>
      <c r="D4" s="1" t="s">
        <v>30</v>
      </c>
      <c r="E4" s="1">
        <v>94</v>
      </c>
      <c r="F4" s="1" t="s">
        <v>30</v>
      </c>
      <c r="G4" s="1">
        <v>88</v>
      </c>
      <c r="H4" s="1" t="s">
        <v>29</v>
      </c>
      <c r="I4" s="1">
        <v>92</v>
      </c>
      <c r="J4" s="1" t="s">
        <v>34</v>
      </c>
      <c r="K4" s="1">
        <v>89</v>
      </c>
      <c r="L4" s="1" t="s">
        <v>34</v>
      </c>
      <c r="M4" s="1">
        <v>86</v>
      </c>
      <c r="N4" s="1" t="s">
        <v>29</v>
      </c>
      <c r="O4" s="1">
        <v>87</v>
      </c>
      <c r="P4" s="1" t="s">
        <v>29</v>
      </c>
      <c r="Q4" s="1">
        <v>80</v>
      </c>
      <c r="R4" s="1" t="s">
        <v>29</v>
      </c>
      <c r="S4" s="1">
        <v>80</v>
      </c>
      <c r="T4" s="1" t="s">
        <v>29</v>
      </c>
      <c r="U4" s="1">
        <v>80</v>
      </c>
      <c r="V4" s="1" t="s">
        <v>29</v>
      </c>
      <c r="W4" s="1">
        <v>80</v>
      </c>
      <c r="X4" s="1" t="s">
        <v>29</v>
      </c>
      <c r="Y4" s="1">
        <v>630</v>
      </c>
      <c r="Z4" s="1">
        <v>90</v>
      </c>
      <c r="AA4" s="1">
        <v>3</v>
      </c>
      <c r="AB4" s="6" t="s">
        <v>86</v>
      </c>
      <c r="AC4" s="6" t="s">
        <v>74</v>
      </c>
      <c r="AD4" s="8" t="s">
        <v>92</v>
      </c>
      <c r="AE4" s="6" t="s">
        <v>76</v>
      </c>
      <c r="AF4" s="9" t="s">
        <v>93</v>
      </c>
      <c r="AG4" s="6" t="s">
        <v>94</v>
      </c>
      <c r="AH4" s="81" t="s">
        <v>90</v>
      </c>
      <c r="AI4" s="6" t="s">
        <v>80</v>
      </c>
      <c r="AJ4" s="11" t="s">
        <v>81</v>
      </c>
      <c r="AK4" s="6" t="s">
        <v>82</v>
      </c>
      <c r="AL4" s="6" t="s">
        <v>83</v>
      </c>
      <c r="AM4" s="15" t="s">
        <v>91</v>
      </c>
    </row>
    <row r="5" ht="15.75" spans="1:39">
      <c r="A5" t="s">
        <v>37</v>
      </c>
      <c r="B5" s="1" t="s">
        <v>38</v>
      </c>
      <c r="C5" s="1">
        <v>85</v>
      </c>
      <c r="D5" s="1" t="s">
        <v>29</v>
      </c>
      <c r="E5" s="1">
        <v>93</v>
      </c>
      <c r="F5" s="1" t="s">
        <v>30</v>
      </c>
      <c r="G5" s="1">
        <v>84</v>
      </c>
      <c r="H5" s="1" t="s">
        <v>29</v>
      </c>
      <c r="I5" s="1">
        <v>90</v>
      </c>
      <c r="J5" s="1" t="s">
        <v>34</v>
      </c>
      <c r="K5" s="1">
        <v>89</v>
      </c>
      <c r="L5" s="1" t="s">
        <v>34</v>
      </c>
      <c r="M5" s="1">
        <v>79</v>
      </c>
      <c r="N5" s="1" t="s">
        <v>29</v>
      </c>
      <c r="O5" s="1">
        <v>86</v>
      </c>
      <c r="P5" s="1" t="s">
        <v>29</v>
      </c>
      <c r="Q5" s="1">
        <v>80</v>
      </c>
      <c r="R5" s="1" t="s">
        <v>29</v>
      </c>
      <c r="S5" s="1">
        <v>80</v>
      </c>
      <c r="T5" s="1" t="s">
        <v>29</v>
      </c>
      <c r="U5" s="1">
        <v>80</v>
      </c>
      <c r="V5" s="1" t="s">
        <v>29</v>
      </c>
      <c r="W5" s="1">
        <v>80</v>
      </c>
      <c r="X5" s="1" t="s">
        <v>29</v>
      </c>
      <c r="Y5" s="1">
        <v>605</v>
      </c>
      <c r="Z5" s="1">
        <v>86</v>
      </c>
      <c r="AA5" s="1">
        <v>9</v>
      </c>
      <c r="AB5" s="6" t="s">
        <v>73</v>
      </c>
      <c r="AC5" s="6" t="s">
        <v>87</v>
      </c>
      <c r="AD5" s="8" t="s">
        <v>95</v>
      </c>
      <c r="AE5" s="6" t="s">
        <v>76</v>
      </c>
      <c r="AF5" s="9" t="s">
        <v>93</v>
      </c>
      <c r="AG5" s="6" t="s">
        <v>96</v>
      </c>
      <c r="AH5" s="81" t="s">
        <v>90</v>
      </c>
      <c r="AI5" s="6" t="s">
        <v>80</v>
      </c>
      <c r="AJ5" s="11" t="s">
        <v>81</v>
      </c>
      <c r="AK5" s="6" t="s">
        <v>82</v>
      </c>
      <c r="AL5" s="6" t="s">
        <v>83</v>
      </c>
      <c r="AM5" s="14" t="s">
        <v>97</v>
      </c>
    </row>
    <row r="6" ht="15.75" spans="1:39">
      <c r="A6" t="s">
        <v>39</v>
      </c>
      <c r="B6" s="1" t="s">
        <v>40</v>
      </c>
      <c r="C6" s="1">
        <v>92</v>
      </c>
      <c r="D6" s="1" t="s">
        <v>34</v>
      </c>
      <c r="E6" s="1">
        <v>94</v>
      </c>
      <c r="F6" s="1" t="s">
        <v>30</v>
      </c>
      <c r="G6" s="1">
        <v>85</v>
      </c>
      <c r="H6" s="1" t="s">
        <v>29</v>
      </c>
      <c r="I6" s="1">
        <v>89</v>
      </c>
      <c r="J6" s="1" t="s">
        <v>34</v>
      </c>
      <c r="K6" s="1">
        <v>88</v>
      </c>
      <c r="L6" s="1" t="s">
        <v>29</v>
      </c>
      <c r="M6" s="1">
        <v>84</v>
      </c>
      <c r="N6" s="1" t="s">
        <v>29</v>
      </c>
      <c r="O6" s="1">
        <v>88</v>
      </c>
      <c r="P6" s="1" t="s">
        <v>29</v>
      </c>
      <c r="Q6" s="1">
        <v>80</v>
      </c>
      <c r="R6" s="1" t="s">
        <v>29</v>
      </c>
      <c r="S6" s="1">
        <v>80</v>
      </c>
      <c r="T6" s="1" t="s">
        <v>29</v>
      </c>
      <c r="U6" s="1">
        <v>80</v>
      </c>
      <c r="V6" s="1" t="s">
        <v>29</v>
      </c>
      <c r="W6" s="1">
        <v>80</v>
      </c>
      <c r="X6" s="1" t="s">
        <v>29</v>
      </c>
      <c r="Y6" s="1">
        <v>619</v>
      </c>
      <c r="Z6" s="1">
        <v>88</v>
      </c>
      <c r="AA6" s="1">
        <v>5</v>
      </c>
      <c r="AB6" s="6" t="s">
        <v>86</v>
      </c>
      <c r="AC6" s="6" t="s">
        <v>74</v>
      </c>
      <c r="AD6" s="8" t="s">
        <v>98</v>
      </c>
      <c r="AE6" s="6" t="s">
        <v>76</v>
      </c>
      <c r="AF6" s="9" t="s">
        <v>77</v>
      </c>
      <c r="AG6" s="6" t="s">
        <v>99</v>
      </c>
      <c r="AH6" s="81" t="s">
        <v>90</v>
      </c>
      <c r="AI6" s="6" t="s">
        <v>80</v>
      </c>
      <c r="AJ6" s="11" t="s">
        <v>81</v>
      </c>
      <c r="AK6" s="6" t="s">
        <v>82</v>
      </c>
      <c r="AL6" s="6" t="s">
        <v>83</v>
      </c>
      <c r="AM6" s="14" t="s">
        <v>100</v>
      </c>
    </row>
    <row r="7" ht="15.75" spans="1:39">
      <c r="A7" t="s">
        <v>41</v>
      </c>
      <c r="B7" s="1" t="s">
        <v>42</v>
      </c>
      <c r="C7" s="1">
        <v>84</v>
      </c>
      <c r="D7" s="1" t="s">
        <v>29</v>
      </c>
      <c r="E7" s="1">
        <v>94</v>
      </c>
      <c r="F7" s="1" t="s">
        <v>30</v>
      </c>
      <c r="G7" s="1">
        <v>83</v>
      </c>
      <c r="H7" s="1" t="s">
        <v>29</v>
      </c>
      <c r="I7" s="1">
        <v>90</v>
      </c>
      <c r="J7" s="1" t="s">
        <v>34</v>
      </c>
      <c r="K7" s="1">
        <v>87</v>
      </c>
      <c r="L7" s="1" t="s">
        <v>29</v>
      </c>
      <c r="M7" s="1">
        <v>82</v>
      </c>
      <c r="N7" s="1" t="s">
        <v>29</v>
      </c>
      <c r="O7" s="1">
        <v>83</v>
      </c>
      <c r="P7" s="1" t="s">
        <v>29</v>
      </c>
      <c r="Q7" s="1">
        <v>80</v>
      </c>
      <c r="R7" s="1" t="s">
        <v>29</v>
      </c>
      <c r="S7" s="1">
        <v>80</v>
      </c>
      <c r="T7" s="1" t="s">
        <v>29</v>
      </c>
      <c r="U7" s="1">
        <v>80</v>
      </c>
      <c r="V7" s="1" t="s">
        <v>29</v>
      </c>
      <c r="W7" s="1">
        <v>80</v>
      </c>
      <c r="X7" s="1" t="s">
        <v>29</v>
      </c>
      <c r="Y7" s="1">
        <v>602</v>
      </c>
      <c r="Z7" s="1">
        <v>86</v>
      </c>
      <c r="AA7" s="1">
        <v>10</v>
      </c>
      <c r="AB7" s="6" t="s">
        <v>73</v>
      </c>
      <c r="AC7" s="6" t="s">
        <v>87</v>
      </c>
      <c r="AD7" s="8" t="s">
        <v>101</v>
      </c>
      <c r="AE7" s="6" t="s">
        <v>76</v>
      </c>
      <c r="AF7" s="9" t="s">
        <v>77</v>
      </c>
      <c r="AG7" s="6" t="s">
        <v>102</v>
      </c>
      <c r="AH7" s="82" t="s">
        <v>90</v>
      </c>
      <c r="AI7" s="6" t="s">
        <v>80</v>
      </c>
      <c r="AJ7" s="11" t="s">
        <v>81</v>
      </c>
      <c r="AK7" s="6" t="s">
        <v>82</v>
      </c>
      <c r="AL7" s="10" t="s">
        <v>83</v>
      </c>
      <c r="AM7" s="15" t="s">
        <v>91</v>
      </c>
    </row>
    <row r="8" ht="15.75" spans="1:39">
      <c r="A8" t="s">
        <v>43</v>
      </c>
      <c r="B8" s="1" t="s">
        <v>44</v>
      </c>
      <c r="C8" s="1">
        <v>81</v>
      </c>
      <c r="D8" s="1" t="s">
        <v>29</v>
      </c>
      <c r="E8" s="1">
        <v>93</v>
      </c>
      <c r="F8" s="1" t="s">
        <v>30</v>
      </c>
      <c r="G8" s="1">
        <v>80</v>
      </c>
      <c r="H8" s="1" t="s">
        <v>29</v>
      </c>
      <c r="I8" s="1">
        <v>86</v>
      </c>
      <c r="J8" s="1" t="s">
        <v>29</v>
      </c>
      <c r="K8" s="1">
        <v>86</v>
      </c>
      <c r="L8" s="1" t="s">
        <v>29</v>
      </c>
      <c r="M8" s="1">
        <v>79</v>
      </c>
      <c r="N8" s="1" t="s">
        <v>29</v>
      </c>
      <c r="O8" s="1">
        <v>86</v>
      </c>
      <c r="P8" s="1" t="s">
        <v>29</v>
      </c>
      <c r="Q8" s="1">
        <v>80</v>
      </c>
      <c r="R8" s="1" t="s">
        <v>29</v>
      </c>
      <c r="S8" s="1">
        <v>80</v>
      </c>
      <c r="T8" s="1" t="s">
        <v>29</v>
      </c>
      <c r="U8" s="1">
        <v>80</v>
      </c>
      <c r="V8" s="1" t="s">
        <v>29</v>
      </c>
      <c r="W8" s="1">
        <v>80</v>
      </c>
      <c r="X8" s="1" t="s">
        <v>29</v>
      </c>
      <c r="Y8" s="1">
        <v>592</v>
      </c>
      <c r="Z8" s="1">
        <v>85</v>
      </c>
      <c r="AA8" s="1">
        <v>11</v>
      </c>
      <c r="AB8" s="6" t="s">
        <v>73</v>
      </c>
      <c r="AC8" s="6" t="s">
        <v>74</v>
      </c>
      <c r="AD8" s="8" t="s">
        <v>103</v>
      </c>
      <c r="AE8" s="6" t="s">
        <v>76</v>
      </c>
      <c r="AF8" s="9" t="s">
        <v>77</v>
      </c>
      <c r="AG8" s="6" t="s">
        <v>104</v>
      </c>
      <c r="AH8" s="82" t="s">
        <v>90</v>
      </c>
      <c r="AI8" s="6" t="s">
        <v>80</v>
      </c>
      <c r="AJ8" s="11" t="s">
        <v>81</v>
      </c>
      <c r="AK8" s="6" t="s">
        <v>82</v>
      </c>
      <c r="AL8" s="10" t="s">
        <v>83</v>
      </c>
      <c r="AM8" s="15" t="s">
        <v>91</v>
      </c>
    </row>
    <row r="9" ht="15.75" spans="1:39">
      <c r="A9" t="s">
        <v>45</v>
      </c>
      <c r="B9" s="1" t="s">
        <v>46</v>
      </c>
      <c r="C9" s="1">
        <v>92</v>
      </c>
      <c r="D9" s="1" t="s">
        <v>34</v>
      </c>
      <c r="E9" s="1">
        <v>94</v>
      </c>
      <c r="F9" s="1" t="s">
        <v>30</v>
      </c>
      <c r="G9" s="1">
        <v>86</v>
      </c>
      <c r="H9" s="1" t="s">
        <v>29</v>
      </c>
      <c r="I9" s="1">
        <v>91</v>
      </c>
      <c r="J9" s="1" t="s">
        <v>34</v>
      </c>
      <c r="K9" s="1">
        <v>87</v>
      </c>
      <c r="L9" s="1" t="s">
        <v>29</v>
      </c>
      <c r="M9" s="1">
        <v>87</v>
      </c>
      <c r="N9" s="1" t="s">
        <v>29</v>
      </c>
      <c r="O9" s="1">
        <v>87</v>
      </c>
      <c r="P9" s="1" t="s">
        <v>29</v>
      </c>
      <c r="Q9" s="1">
        <v>80</v>
      </c>
      <c r="R9" s="1" t="s">
        <v>29</v>
      </c>
      <c r="S9" s="1">
        <v>80</v>
      </c>
      <c r="T9" s="1" t="s">
        <v>29</v>
      </c>
      <c r="U9" s="1">
        <v>80</v>
      </c>
      <c r="V9" s="1" t="s">
        <v>29</v>
      </c>
      <c r="W9" s="1">
        <v>80</v>
      </c>
      <c r="X9" s="1" t="s">
        <v>29</v>
      </c>
      <c r="Y9" s="1">
        <v>626</v>
      </c>
      <c r="Z9" s="1">
        <v>89</v>
      </c>
      <c r="AA9" s="1">
        <v>4</v>
      </c>
      <c r="AB9" s="6" t="s">
        <v>86</v>
      </c>
      <c r="AC9" s="6" t="s">
        <v>74</v>
      </c>
      <c r="AD9" s="8" t="s">
        <v>105</v>
      </c>
      <c r="AE9" s="6" t="s">
        <v>76</v>
      </c>
      <c r="AF9" s="9" t="s">
        <v>77</v>
      </c>
      <c r="AG9" s="6" t="s">
        <v>106</v>
      </c>
      <c r="AH9" s="81" t="s">
        <v>90</v>
      </c>
      <c r="AI9" s="6" t="s">
        <v>80</v>
      </c>
      <c r="AJ9" s="11" t="s">
        <v>81</v>
      </c>
      <c r="AK9" s="6" t="s">
        <v>82</v>
      </c>
      <c r="AL9" s="6" t="s">
        <v>83</v>
      </c>
      <c r="AM9" s="15" t="s">
        <v>91</v>
      </c>
    </row>
    <row r="10" ht="15.75" spans="1:39">
      <c r="A10" t="s">
        <v>47</v>
      </c>
      <c r="B10" s="1" t="s">
        <v>48</v>
      </c>
      <c r="C10" s="1">
        <v>92</v>
      </c>
      <c r="D10" s="1" t="s">
        <v>34</v>
      </c>
      <c r="E10" s="1">
        <v>94</v>
      </c>
      <c r="F10" s="1" t="s">
        <v>30</v>
      </c>
      <c r="G10" s="1">
        <v>86</v>
      </c>
      <c r="H10" s="1" t="s">
        <v>29</v>
      </c>
      <c r="I10" s="1">
        <v>91</v>
      </c>
      <c r="J10" s="1" t="s">
        <v>34</v>
      </c>
      <c r="K10" s="1">
        <v>84</v>
      </c>
      <c r="L10" s="1" t="s">
        <v>29</v>
      </c>
      <c r="M10" s="1">
        <v>84</v>
      </c>
      <c r="N10" s="1" t="s">
        <v>29</v>
      </c>
      <c r="O10" s="1">
        <v>86</v>
      </c>
      <c r="P10" s="1" t="s">
        <v>29</v>
      </c>
      <c r="Q10" s="1">
        <v>80</v>
      </c>
      <c r="R10" s="1" t="s">
        <v>29</v>
      </c>
      <c r="S10" s="1">
        <v>80</v>
      </c>
      <c r="T10" s="1" t="s">
        <v>29</v>
      </c>
      <c r="U10" s="1">
        <v>80</v>
      </c>
      <c r="V10" s="1" t="s">
        <v>29</v>
      </c>
      <c r="W10" s="1">
        <v>80</v>
      </c>
      <c r="X10" s="1" t="s">
        <v>29</v>
      </c>
      <c r="Y10" s="1">
        <v>618</v>
      </c>
      <c r="Z10" s="1">
        <v>88</v>
      </c>
      <c r="AA10" s="1">
        <v>6</v>
      </c>
      <c r="AB10" s="6" t="s">
        <v>86</v>
      </c>
      <c r="AC10" s="6" t="s">
        <v>74</v>
      </c>
      <c r="AD10" s="8" t="s">
        <v>107</v>
      </c>
      <c r="AE10" s="6" t="s">
        <v>76</v>
      </c>
      <c r="AF10" s="9" t="s">
        <v>77</v>
      </c>
      <c r="AG10" s="6" t="s">
        <v>108</v>
      </c>
      <c r="AH10" s="81" t="s">
        <v>90</v>
      </c>
      <c r="AI10" s="6" t="s">
        <v>80</v>
      </c>
      <c r="AJ10" s="11" t="s">
        <v>81</v>
      </c>
      <c r="AK10" s="6" t="s">
        <v>82</v>
      </c>
      <c r="AL10" s="6" t="s">
        <v>83</v>
      </c>
      <c r="AM10" s="14" t="s">
        <v>100</v>
      </c>
    </row>
    <row r="11" ht="15.75" spans="1:39">
      <c r="A11" t="s">
        <v>49</v>
      </c>
      <c r="B11" s="1" t="s">
        <v>50</v>
      </c>
      <c r="C11" s="1">
        <v>84</v>
      </c>
      <c r="D11" s="1" t="s">
        <v>29</v>
      </c>
      <c r="E11" s="1">
        <v>92</v>
      </c>
      <c r="F11" s="1" t="s">
        <v>34</v>
      </c>
      <c r="G11" s="1">
        <v>84</v>
      </c>
      <c r="H11" s="1" t="s">
        <v>29</v>
      </c>
      <c r="I11" s="1">
        <v>87</v>
      </c>
      <c r="J11" s="1" t="s">
        <v>29</v>
      </c>
      <c r="K11" s="1">
        <v>83</v>
      </c>
      <c r="L11" s="1" t="s">
        <v>29</v>
      </c>
      <c r="M11" s="1">
        <v>79</v>
      </c>
      <c r="N11" s="1" t="s">
        <v>29</v>
      </c>
      <c r="O11" s="1">
        <v>82</v>
      </c>
      <c r="P11" s="1" t="s">
        <v>29</v>
      </c>
      <c r="Q11" s="1">
        <v>80</v>
      </c>
      <c r="R11" s="1" t="s">
        <v>29</v>
      </c>
      <c r="S11" s="1">
        <v>80</v>
      </c>
      <c r="T11" s="1" t="s">
        <v>29</v>
      </c>
      <c r="U11" s="1">
        <v>80</v>
      </c>
      <c r="V11" s="1" t="s">
        <v>29</v>
      </c>
      <c r="W11" s="1">
        <v>80</v>
      </c>
      <c r="X11" s="1" t="s">
        <v>29</v>
      </c>
      <c r="Y11" s="1">
        <v>589</v>
      </c>
      <c r="Z11" s="1">
        <v>84</v>
      </c>
      <c r="AA11" s="1">
        <v>12</v>
      </c>
      <c r="AB11" s="6" t="s">
        <v>73</v>
      </c>
      <c r="AC11" s="6" t="s">
        <v>74</v>
      </c>
      <c r="AD11" s="8" t="s">
        <v>109</v>
      </c>
      <c r="AE11" s="6" t="s">
        <v>76</v>
      </c>
      <c r="AF11" s="9" t="s">
        <v>77</v>
      </c>
      <c r="AG11" s="6" t="s">
        <v>110</v>
      </c>
      <c r="AH11" s="10" t="s">
        <v>79</v>
      </c>
      <c r="AI11" s="6" t="s">
        <v>80</v>
      </c>
      <c r="AJ11" s="11" t="s">
        <v>81</v>
      </c>
      <c r="AK11" s="6" t="s">
        <v>82</v>
      </c>
      <c r="AL11" s="10" t="s">
        <v>83</v>
      </c>
      <c r="AM11" s="14" t="s">
        <v>100</v>
      </c>
    </row>
    <row r="12" ht="15.75" spans="1:39">
      <c r="A12" t="s">
        <v>51</v>
      </c>
      <c r="B12" s="1" t="s">
        <v>52</v>
      </c>
      <c r="C12" s="1">
        <v>92</v>
      </c>
      <c r="D12" s="1" t="s">
        <v>34</v>
      </c>
      <c r="E12" s="1">
        <v>94</v>
      </c>
      <c r="F12" s="1" t="s">
        <v>30</v>
      </c>
      <c r="G12" s="1">
        <v>85</v>
      </c>
      <c r="H12" s="1" t="s">
        <v>29</v>
      </c>
      <c r="I12" s="1">
        <v>91</v>
      </c>
      <c r="J12" s="1" t="s">
        <v>34</v>
      </c>
      <c r="K12" s="1">
        <v>91</v>
      </c>
      <c r="L12" s="1" t="s">
        <v>34</v>
      </c>
      <c r="M12" s="1">
        <v>89</v>
      </c>
      <c r="N12" s="1" t="s">
        <v>34</v>
      </c>
      <c r="O12" s="1">
        <v>88</v>
      </c>
      <c r="P12" s="1" t="s">
        <v>34</v>
      </c>
      <c r="Q12" s="1">
        <v>80</v>
      </c>
      <c r="R12" s="1" t="s">
        <v>29</v>
      </c>
      <c r="S12" s="1">
        <v>80</v>
      </c>
      <c r="T12" s="1" t="s">
        <v>29</v>
      </c>
      <c r="U12" s="1">
        <v>80</v>
      </c>
      <c r="V12" s="1" t="s">
        <v>29</v>
      </c>
      <c r="W12" s="1">
        <v>80</v>
      </c>
      <c r="X12" s="1" t="s">
        <v>29</v>
      </c>
      <c r="Y12" s="1">
        <v>630</v>
      </c>
      <c r="Z12" s="1">
        <v>90</v>
      </c>
      <c r="AA12" s="1">
        <v>2</v>
      </c>
      <c r="AB12" s="6" t="s">
        <v>86</v>
      </c>
      <c r="AC12" s="6" t="s">
        <v>74</v>
      </c>
      <c r="AD12" s="8" t="s">
        <v>111</v>
      </c>
      <c r="AE12" s="6" t="s">
        <v>76</v>
      </c>
      <c r="AF12" s="9" t="s">
        <v>93</v>
      </c>
      <c r="AG12" s="6" t="s">
        <v>112</v>
      </c>
      <c r="AH12" s="81" t="s">
        <v>113</v>
      </c>
      <c r="AI12" s="6" t="s">
        <v>80</v>
      </c>
      <c r="AJ12" s="11" t="s">
        <v>81</v>
      </c>
      <c r="AK12" s="6" t="s">
        <v>82</v>
      </c>
      <c r="AL12" s="6" t="s">
        <v>83</v>
      </c>
      <c r="AM12" s="15" t="s">
        <v>91</v>
      </c>
    </row>
    <row r="13" ht="15.75" spans="1:39">
      <c r="A13" t="s">
        <v>53</v>
      </c>
      <c r="B13" s="1" t="s">
        <v>54</v>
      </c>
      <c r="C13" s="1">
        <v>93</v>
      </c>
      <c r="D13" s="1" t="s">
        <v>30</v>
      </c>
      <c r="E13" s="1">
        <v>95</v>
      </c>
      <c r="F13" s="1" t="s">
        <v>30</v>
      </c>
      <c r="G13" s="1">
        <v>86</v>
      </c>
      <c r="H13" s="1" t="s">
        <v>29</v>
      </c>
      <c r="I13" s="1">
        <v>91</v>
      </c>
      <c r="J13" s="1" t="s">
        <v>34</v>
      </c>
      <c r="K13" s="1">
        <v>91</v>
      </c>
      <c r="L13" s="1" t="s">
        <v>34</v>
      </c>
      <c r="M13" s="1">
        <v>90</v>
      </c>
      <c r="N13" s="1" t="s">
        <v>34</v>
      </c>
      <c r="O13" s="1">
        <v>87</v>
      </c>
      <c r="P13" s="1" t="s">
        <v>29</v>
      </c>
      <c r="Q13" s="1">
        <v>80</v>
      </c>
      <c r="R13" s="1" t="s">
        <v>29</v>
      </c>
      <c r="S13" s="1">
        <v>80</v>
      </c>
      <c r="T13" s="1" t="s">
        <v>29</v>
      </c>
      <c r="U13" s="1">
        <v>80</v>
      </c>
      <c r="V13" s="1" t="s">
        <v>29</v>
      </c>
      <c r="W13" s="1">
        <v>80</v>
      </c>
      <c r="X13" s="1" t="s">
        <v>29</v>
      </c>
      <c r="Y13" s="1">
        <v>633</v>
      </c>
      <c r="Z13" s="1">
        <v>90</v>
      </c>
      <c r="AA13" s="1">
        <v>1</v>
      </c>
      <c r="AB13" s="7" t="s">
        <v>86</v>
      </c>
      <c r="AC13" s="7" t="s">
        <v>87</v>
      </c>
      <c r="AD13" s="8" t="s">
        <v>114</v>
      </c>
      <c r="AE13" s="7" t="s">
        <v>76</v>
      </c>
      <c r="AF13" s="9" t="s">
        <v>93</v>
      </c>
      <c r="AG13" s="7" t="s">
        <v>115</v>
      </c>
      <c r="AH13" s="83" t="s">
        <v>90</v>
      </c>
      <c r="AI13" s="7" t="s">
        <v>80</v>
      </c>
      <c r="AJ13" s="7" t="s">
        <v>81</v>
      </c>
      <c r="AK13" s="7" t="s">
        <v>82</v>
      </c>
      <c r="AL13" s="7" t="s">
        <v>83</v>
      </c>
      <c r="AM13" s="15" t="s">
        <v>91</v>
      </c>
    </row>
    <row r="14" spans="1:39">
      <c r="A14" t="s">
        <v>55</v>
      </c>
      <c r="B14" t="s">
        <v>56</v>
      </c>
      <c r="C14">
        <v>88</v>
      </c>
      <c r="D14" t="s">
        <v>29</v>
      </c>
      <c r="E14">
        <v>94</v>
      </c>
      <c r="F14" t="s">
        <v>30</v>
      </c>
      <c r="G14">
        <v>83</v>
      </c>
      <c r="H14" t="s">
        <v>29</v>
      </c>
      <c r="I14">
        <v>91</v>
      </c>
      <c r="J14" t="s">
        <v>34</v>
      </c>
      <c r="K14">
        <v>84</v>
      </c>
      <c r="L14" t="s">
        <v>29</v>
      </c>
      <c r="M14">
        <v>85</v>
      </c>
      <c r="N14" t="s">
        <v>29</v>
      </c>
      <c r="O14">
        <v>89</v>
      </c>
      <c r="P14" t="s">
        <v>34</v>
      </c>
      <c r="Q14">
        <v>80</v>
      </c>
      <c r="R14" t="s">
        <v>29</v>
      </c>
      <c r="S14">
        <v>80</v>
      </c>
      <c r="T14" t="s">
        <v>29</v>
      </c>
      <c r="U14">
        <v>80</v>
      </c>
      <c r="V14" t="s">
        <v>29</v>
      </c>
      <c r="W14">
        <v>80</v>
      </c>
      <c r="X14" t="s">
        <v>29</v>
      </c>
      <c r="Y14">
        <v>614</v>
      </c>
      <c r="Z14">
        <v>88</v>
      </c>
      <c r="AA14">
        <v>8</v>
      </c>
      <c r="AB14" s="7" t="s">
        <v>73</v>
      </c>
      <c r="AC14" s="7" t="s">
        <v>74</v>
      </c>
      <c r="AD14" s="8" t="s">
        <v>116</v>
      </c>
      <c r="AE14" s="7" t="s">
        <v>76</v>
      </c>
      <c r="AF14" s="9" t="s">
        <v>77</v>
      </c>
      <c r="AG14" s="7" t="s">
        <v>117</v>
      </c>
      <c r="AH14" s="83" t="s">
        <v>113</v>
      </c>
      <c r="AI14" s="7" t="s">
        <v>80</v>
      </c>
      <c r="AJ14" s="7" t="s">
        <v>81</v>
      </c>
      <c r="AK14" s="7" t="s">
        <v>82</v>
      </c>
      <c r="AL14" s="7" t="s">
        <v>83</v>
      </c>
      <c r="AM14" s="13" t="s">
        <v>84</v>
      </c>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4</vt:i4>
      </vt:variant>
    </vt:vector>
  </HeadingPairs>
  <TitlesOfParts>
    <vt:vector size="4" baseType="lpstr">
      <vt:lpstr>ANGKA (Input Nilai)</vt:lpstr>
      <vt:lpstr>Deskripsi</vt:lpstr>
      <vt:lpstr>Leger Cetak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zen</cp:lastModifiedBy>
  <dcterms:created xsi:type="dcterms:W3CDTF">2015-12-21T10:18:00Z</dcterms:created>
  <cp:lastPrinted>2023-12-15T02:09:00Z</cp:lastPrinted>
  <dcterms:modified xsi:type="dcterms:W3CDTF">2024-06-13T15:18:05Z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