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45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putri'!$A$1:$H$21</definedName>
    <definedName name="_xlnm.Print_Area" localSheetId="2">'2 putra'!$A$1:$H$21</definedName>
    <definedName name="_xlnm.Print_Area" localSheetId="3">'2 putri'!$A$1:$H$24</definedName>
  </definedNames>
  <calcPr calcId="144525"/>
</workbook>
</file>

<file path=xl/sharedStrings.xml><?xml version="1.0" encoding="utf-8"?>
<sst xmlns="http://schemas.openxmlformats.org/spreadsheetml/2006/main" count="143" uniqueCount="101">
  <si>
    <t>DATA PENCAPAIAN TAHFIDZ</t>
  </si>
  <si>
    <t>September 2021 -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</si>
  <si>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</si>
  <si>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</si>
  <si>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</si>
  <si>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</si>
  <si>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</si>
  <si>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</si>
  <si>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</si>
  <si>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Surat</t>
  </si>
  <si>
    <t>Rencana</t>
  </si>
  <si>
    <t>Diperoleh</t>
  </si>
  <si>
    <t>Arviandow</t>
  </si>
  <si>
    <t>21.02.019</t>
  </si>
  <si>
    <t>At-Thariq</t>
  </si>
  <si>
    <t>Ayaturrahman Shinra</t>
  </si>
  <si>
    <t>21.02.020</t>
  </si>
  <si>
    <t>Al-Baqarah: 256</t>
  </si>
  <si>
    <t>Khalid Ghazy</t>
  </si>
  <si>
    <t>21.02.022</t>
  </si>
  <si>
    <t>Ali Imran: 61</t>
  </si>
  <si>
    <t>Muhammad Radja</t>
  </si>
  <si>
    <t>21.02.023</t>
  </si>
  <si>
    <t>Al-Baqarah: 61</t>
  </si>
  <si>
    <t>Muhammad Rasya</t>
  </si>
  <si>
    <t>21.02.024</t>
  </si>
  <si>
    <t>Al-Baqarah: 105</t>
  </si>
  <si>
    <t>Muhammad Rayhan</t>
  </si>
  <si>
    <t>21.02.025</t>
  </si>
  <si>
    <t>Al-Baqarah: 5</t>
  </si>
  <si>
    <t>Fa'iq</t>
  </si>
  <si>
    <t>21.02.038</t>
  </si>
  <si>
    <t>An-Naziat</t>
  </si>
  <si>
    <t>Hazwan Hafidzudin</t>
  </si>
  <si>
    <t>21.02.021</t>
  </si>
  <si>
    <t>An-Nisa: 113</t>
  </si>
  <si>
    <t>Rihal Muharrikul Haq</t>
  </si>
  <si>
    <t>21.02.027</t>
  </si>
  <si>
    <t>Al-Maidah: 13</t>
  </si>
  <si>
    <t>Zahy Awwab</t>
  </si>
  <si>
    <t>21.02.028</t>
  </si>
  <si>
    <t>Al-Baqarah: 186</t>
  </si>
  <si>
    <t>Yang mencapai target</t>
  </si>
  <si>
    <t>Samarinda, 30 September 2021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</si>
  <si>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</si>
  <si>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</si>
  <si>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</si>
  <si>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</si>
  <si>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</si>
  <si>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</si>
  <si>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</si>
  <si>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</si>
  <si>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</si>
  <si>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</si>
  <si>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</si>
  <si>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</si>
  <si>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</si>
  <si>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</si>
  <si>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</si>
  <si>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</si>
  <si>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Ja'far Asshodiq Habibullah F</t>
  </si>
  <si>
    <t>20.02.003</t>
  </si>
  <si>
    <t>Al-An'am: 68</t>
  </si>
  <si>
    <t>Abdurrahman Al-Zuhdi</t>
  </si>
  <si>
    <t>20.02.004</t>
  </si>
  <si>
    <t>At-Taubah: 86</t>
  </si>
  <si>
    <t>M. Fatih Yusuf Rahman</t>
  </si>
  <si>
    <t>20.02.005</t>
  </si>
  <si>
    <t>Al-An'am: 27</t>
  </si>
  <si>
    <t>Dzaakir Hawaary Arbie</t>
  </si>
  <si>
    <t>20.02.006</t>
  </si>
  <si>
    <t>Al-An'am: 52</t>
  </si>
  <si>
    <t>Muhammad Firmansyah</t>
  </si>
  <si>
    <t>20.02.007</t>
  </si>
  <si>
    <t>At-Taubah: 36</t>
  </si>
  <si>
    <t>Syamil Muwahhiduddien</t>
  </si>
  <si>
    <t>20.02.013</t>
  </si>
  <si>
    <t>Al-A'raf: 155</t>
  </si>
  <si>
    <t>Royan Abdullah Asyari</t>
  </si>
  <si>
    <t>20.02.017</t>
  </si>
  <si>
    <t>Al-Maidah: 2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</si>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</sst>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9" fontId="2" fillId="0" borderId="1" xfId="47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892540" y="49879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85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15</xdr:row>
      <xdr:rowOff>160192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420735" y="45034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593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004175" y="44926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1107440</xdr:colOff>
      <xdr:row>0</xdr:row>
      <xdr:rowOff>635</xdr:rowOff>
    </xdr:from>
    <xdr:to>
      <xdr:col>3</xdr:col>
      <xdr:colOff>568325</xdr:colOff>
      <xdr:row>0</xdr:row>
      <xdr:rowOff>848360</xdr:rowOff>
    </xdr:to>
    <xdr:pic>
      <xdr:nvPicPr>
        <xdr:cNvPr id="2" name="Picture 1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635"/>
          <a:ext cx="807720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229600" y="497141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59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4"/>
  <sheetViews>
    <sheetView tabSelected="1" zoomScale="90" zoomScaleNormal="90" topLeftCell="A2" workbookViewId="0">
      <selection activeCell="F1" sqref="A1:H24"/>
    </sheetView>
  </sheetViews>
  <sheetFormatPr defaultColWidth="9" defaultRowHeight="15.75"/>
  <cols>
    <col min="1" max="1" width="27.4266666666667" customWidth="1"/>
    <col min="2" max="2" width="14.14" customWidth="1"/>
    <col min="3" max="3" width="11.2866666666667" customWidth="1"/>
    <col min="4" max="4" width="24.8533333333333" customWidth="1"/>
    <col min="5" max="5" width="12.14" customWidth="1"/>
    <col min="6" max="6" width="11.8533333333333" customWidth="1"/>
    <col min="7" max="7" width="14.8533333333333" customWidth="1"/>
    <col min="8" max="8" width="15.7133333333333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ht="16.5" customHeight="1" spans="1:7">
      <c r="A3" s="3"/>
      <c r="B3" s="3"/>
      <c r="C3" s="3"/>
      <c r="D3" s="3"/>
      <c r="E3" s="3"/>
      <c r="F3" s="3"/>
      <c r="G3" s="3"/>
    </row>
    <row r="4" ht="15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12</v>
      </c>
      <c r="B6" s="8" t="s">
        <v>13</v>
      </c>
      <c r="C6" s="11">
        <v>30</v>
      </c>
      <c r="D6" s="11" t="s">
        <v>14</v>
      </c>
      <c r="E6" s="11">
        <v>8</v>
      </c>
      <c r="F6" s="21">
        <v>591</v>
      </c>
      <c r="G6" s="22">
        <f>3/20</f>
        <v>0.15</v>
      </c>
      <c r="H6" s="11" t="str">
        <f t="shared" ref="H6:H15" si="0">IF(G6&gt;=1,"Tercapai","Belum Tercapai")</f>
        <v>Belum Tercapai</v>
      </c>
    </row>
    <row r="7" spans="1:9">
      <c r="A7" s="13" t="s">
        <v>15</v>
      </c>
      <c r="B7" s="14" t="s">
        <v>16</v>
      </c>
      <c r="C7" s="11">
        <v>3</v>
      </c>
      <c r="D7" s="12" t="s">
        <v>17</v>
      </c>
      <c r="E7" s="11">
        <v>42</v>
      </c>
      <c r="F7" s="21">
        <v>42</v>
      </c>
      <c r="G7" s="22">
        <f t="shared" ref="G6:G7" si="1">(F7-E7+20)/20</f>
        <v>1</v>
      </c>
      <c r="H7" s="11" t="str">
        <f t="shared" si="0"/>
        <v>Tercapai</v>
      </c>
      <c r="I7" s="29"/>
    </row>
    <row r="8" spans="1:8">
      <c r="A8" s="7" t="s">
        <v>18</v>
      </c>
      <c r="B8" s="8" t="s">
        <v>19</v>
      </c>
      <c r="C8" s="11">
        <v>3</v>
      </c>
      <c r="D8" s="12" t="s">
        <v>20</v>
      </c>
      <c r="E8" s="11">
        <v>60</v>
      </c>
      <c r="F8" s="21">
        <v>58</v>
      </c>
      <c r="G8" s="22">
        <f t="shared" ref="G7:G10" si="2">(F8-E8+20)/20</f>
        <v>0.9</v>
      </c>
      <c r="H8" s="11" t="str">
        <f t="shared" si="0"/>
        <v>Belum Tercapai</v>
      </c>
    </row>
    <row r="9" spans="1:8">
      <c r="A9" s="13" t="s">
        <v>21</v>
      </c>
      <c r="B9" s="14" t="s">
        <v>22</v>
      </c>
      <c r="C9" s="11">
        <v>1</v>
      </c>
      <c r="D9" s="12" t="s">
        <v>23</v>
      </c>
      <c r="E9" s="11">
        <v>22</v>
      </c>
      <c r="F9" s="21">
        <v>9</v>
      </c>
      <c r="G9" s="22">
        <f t="shared" si="2"/>
        <v>0.35</v>
      </c>
      <c r="H9" s="11" t="str">
        <f t="shared" si="0"/>
        <v>Belum Tercapai</v>
      </c>
    </row>
    <row r="10" spans="1:8">
      <c r="A10" s="13" t="s">
        <v>24</v>
      </c>
      <c r="B10" s="14" t="s">
        <v>25</v>
      </c>
      <c r="C10" s="11">
        <v>1</v>
      </c>
      <c r="D10" s="12" t="s">
        <v>26</v>
      </c>
      <c r="E10" s="11">
        <v>27</v>
      </c>
      <c r="F10" s="21">
        <v>17</v>
      </c>
      <c r="G10" s="22">
        <f t="shared" ref="G10:G12" si="3">(F10-E10+20)/20</f>
        <v>0.5</v>
      </c>
      <c r="H10" s="11" t="str">
        <f t="shared" si="0"/>
        <v>Belum Tercapai</v>
      </c>
    </row>
    <row r="11" spans="1:8">
      <c r="A11" s="13" t="s">
        <v>27</v>
      </c>
      <c r="B11" s="14" t="s">
        <v>28</v>
      </c>
      <c r="C11" s="11">
        <v>1</v>
      </c>
      <c r="D11" s="12" t="s">
        <v>29</v>
      </c>
      <c r="E11" s="11">
        <v>15</v>
      </c>
      <c r="F11" s="21">
        <v>2</v>
      </c>
      <c r="G11" s="22">
        <f t="shared" si="3"/>
        <v>0.35</v>
      </c>
      <c r="H11" s="11" t="str">
        <f t="shared" si="0"/>
        <v>Belum Tercapai</v>
      </c>
    </row>
    <row r="12" spans="1:8">
      <c r="A12" s="13" t="s">
        <v>30</v>
      </c>
      <c r="B12" s="14" t="s">
        <v>31</v>
      </c>
      <c r="C12" s="11">
        <v>30</v>
      </c>
      <c r="D12" s="12" t="s">
        <v>32</v>
      </c>
      <c r="E12" s="11">
        <v>11</v>
      </c>
      <c r="F12" s="21">
        <v>583</v>
      </c>
      <c r="G12" s="22">
        <f>8/20</f>
        <v>0.4</v>
      </c>
      <c r="H12" s="11" t="str">
        <f t="shared" si="0"/>
        <v>Belum Tercapai</v>
      </c>
    </row>
    <row r="13" spans="1:8">
      <c r="A13" s="7" t="s">
        <v>33</v>
      </c>
      <c r="B13" s="8" t="s">
        <v>34</v>
      </c>
      <c r="C13" s="11">
        <v>5</v>
      </c>
      <c r="D13" s="12" t="s">
        <v>35</v>
      </c>
      <c r="E13" s="11">
        <v>99</v>
      </c>
      <c r="F13" s="21">
        <v>98</v>
      </c>
      <c r="G13" s="22">
        <f t="shared" ref="G13:G15" si="4">(F13-E13+20)/20</f>
        <v>0.95</v>
      </c>
      <c r="H13" s="11" t="str">
        <f t="shared" si="0"/>
        <v>Belum Tercapai</v>
      </c>
    </row>
    <row r="14" spans="1:8">
      <c r="A14" s="13" t="s">
        <v>36</v>
      </c>
      <c r="B14" s="14" t="s">
        <v>37</v>
      </c>
      <c r="C14" s="11">
        <v>6</v>
      </c>
      <c r="D14" s="12" t="s">
        <v>38</v>
      </c>
      <c r="E14" s="11">
        <v>107</v>
      </c>
      <c r="F14" s="21">
        <v>110</v>
      </c>
      <c r="G14" s="22">
        <f t="shared" si="4"/>
        <v>1.15</v>
      </c>
      <c r="H14" s="11" t="str">
        <f t="shared" si="0"/>
        <v>Tercapai</v>
      </c>
    </row>
    <row r="15" spans="1:8">
      <c r="A15" s="13" t="s">
        <v>39</v>
      </c>
      <c r="B15" s="14" t="s">
        <v>40</v>
      </c>
      <c r="C15" s="11">
        <v>2</v>
      </c>
      <c r="D15" s="12" t="s">
        <v>41</v>
      </c>
      <c r="E15" s="11">
        <v>35</v>
      </c>
      <c r="F15" s="21">
        <v>28</v>
      </c>
      <c r="G15" s="22">
        <f t="shared" si="4"/>
        <v>0.65</v>
      </c>
      <c r="H15" s="11" t="str">
        <f t="shared" si="0"/>
        <v>Belum Tercapai</v>
      </c>
    </row>
    <row r="16" spans="1:8">
      <c r="A16" s="16" t="s">
        <v>42</v>
      </c>
      <c r="B16" s="17"/>
      <c r="C16" s="17"/>
      <c r="D16" s="17"/>
      <c r="E16" s="17"/>
      <c r="F16" s="23"/>
      <c r="G16" s="18">
        <f>COUNTIF(H6:H15,"Tercapai")</f>
        <v>2</v>
      </c>
      <c r="H16" s="24">
        <f>G16/ROWS(H6:H15)</f>
        <v>0.2</v>
      </c>
    </row>
    <row r="18" spans="1:1">
      <c r="A18" s="3"/>
    </row>
    <row r="19" spans="6:9">
      <c r="F19" s="25"/>
      <c r="G19" s="26" t="s">
        <v>43</v>
      </c>
      <c r="H19" s="27"/>
      <c r="I19" s="27"/>
    </row>
    <row r="20" spans="6:9">
      <c r="F20" s="25"/>
      <c r="G20" s="25"/>
      <c r="H20" s="27"/>
      <c r="I20" s="27"/>
    </row>
    <row r="21" spans="6:9">
      <c r="F21" s="25"/>
      <c r="G21" s="28" t="s">
        <v>44</v>
      </c>
      <c r="H21" s="27"/>
      <c r="I21" s="27"/>
    </row>
    <row r="22" spans="6:9">
      <c r="F22" s="25"/>
      <c r="G22" s="25"/>
      <c r="H22" s="27"/>
      <c r="I22" s="27"/>
    </row>
    <row r="23" spans="6:9">
      <c r="F23" s="25"/>
      <c r="G23" s="25"/>
      <c r="H23" s="27"/>
      <c r="I23" s="27"/>
    </row>
    <row r="24" spans="6:9">
      <c r="F24" s="25"/>
      <c r="G24" s="25" t="s">
        <v>45</v>
      </c>
      <c r="H24" s="27"/>
      <c r="I24" s="27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13">
    <cfRule type="cellIs" dxfId="0" priority="4" operator="lessThan">
      <formula>1</formula>
    </cfRule>
  </conditionalFormatting>
  <conditionalFormatting sqref="H13">
    <cfRule type="cellIs" dxfId="0" priority="3" operator="equal">
      <formula>"Belum Tercapai"</formula>
    </cfRule>
  </conditionalFormatting>
  <conditionalFormatting sqref="G6:G12">
    <cfRule type="cellIs" dxfId="0" priority="6" operator="lessThan">
      <formula>1</formula>
    </cfRule>
  </conditionalFormatting>
  <conditionalFormatting sqref="G14:G15">
    <cfRule type="cellIs" dxfId="0" priority="2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conditionalFormatting sqref="H14:H15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zoomScale="90" zoomScaleNormal="90" workbookViewId="0">
      <selection activeCell="F9" sqref="F9"/>
    </sheetView>
  </sheetViews>
  <sheetFormatPr defaultColWidth="9" defaultRowHeight="15.75"/>
  <cols>
    <col min="1" max="1" width="28.4266666666667" customWidth="1"/>
    <col min="2" max="2" width="13.5733333333333" customWidth="1"/>
    <col min="3" max="3" width="9.85333333333333" customWidth="1"/>
    <col min="4" max="4" width="22.2866666666667" customWidth="1"/>
    <col min="5" max="5" width="11.5733333333333" customWidth="1"/>
    <col min="6" max="6" width="10.8533333333333" customWidth="1"/>
    <col min="7" max="7" width="14.7133333333333" customWidth="1"/>
    <col min="8" max="8" width="22" customWidth="1"/>
  </cols>
  <sheetData>
    <row r="1" ht="110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putra'!A2:H2,"Putra","Putri")</f>
        <v>September 2021 - Marhalah 1 Putri</v>
      </c>
      <c r="B2" s="2"/>
      <c r="C2" s="2"/>
      <c r="D2" s="2"/>
      <c r="E2" s="2"/>
      <c r="F2" s="2"/>
      <c r="G2" s="2"/>
      <c r="H2" s="2"/>
    </row>
    <row r="3" ht="27.75" customHeight="1" spans="1:7">
      <c r="A3" s="3"/>
      <c r="B3" s="3"/>
      <c r="C3" s="3"/>
      <c r="D3" s="3"/>
      <c r="E3" s="3"/>
      <c r="F3" s="3"/>
      <c r="G3" s="3"/>
    </row>
    <row r="4" ht="15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46</v>
      </c>
      <c r="B6" s="8" t="s">
        <v>47</v>
      </c>
      <c r="C6" s="11"/>
      <c r="D6" s="12"/>
      <c r="E6" s="11"/>
      <c r="F6" s="21">
        <v>13</v>
      </c>
      <c r="G6" s="22">
        <f t="shared" ref="G6:G7" si="0">(F6-E6+20)/20</f>
        <v>1.65</v>
      </c>
      <c r="H6" s="11" t="str">
        <f t="shared" ref="H6:H12" si="1">IF(G6&gt;=1,"Tercapai","Belum Tercapai")</f>
        <v>Tercapai</v>
      </c>
    </row>
    <row r="7" spans="1:9">
      <c r="A7" s="13" t="s">
        <v>48</v>
      </c>
      <c r="B7" s="14" t="s">
        <v>49</v>
      </c>
      <c r="C7" s="11"/>
      <c r="D7" s="12"/>
      <c r="E7" s="11"/>
      <c r="F7" s="21">
        <v>54</v>
      </c>
      <c r="G7" s="22">
        <f t="shared" si="0"/>
        <v>3.7</v>
      </c>
      <c r="H7" s="11" t="str">
        <f t="shared" si="1"/>
        <v>Tercapai</v>
      </c>
      <c r="I7" s="29"/>
    </row>
    <row r="8" spans="1:9">
      <c r="A8" s="7" t="s">
        <v>50</v>
      </c>
      <c r="B8" s="8" t="s">
        <v>51</v>
      </c>
      <c r="C8" s="11"/>
      <c r="D8" s="12"/>
      <c r="E8" s="11"/>
      <c r="F8" s="21">
        <v>25</v>
      </c>
      <c r="G8" s="22">
        <f t="shared" ref="G7:G12" si="2">(F8-E8+20)/20</f>
        <v>2.25</v>
      </c>
      <c r="H8" s="11" t="str">
        <f t="shared" si="1"/>
        <v>Tercapai</v>
      </c>
      <c r="I8" s="29"/>
    </row>
    <row r="9" spans="1:8">
      <c r="A9" s="15" t="s">
        <v>52</v>
      </c>
      <c r="B9" s="8" t="s">
        <v>53</v>
      </c>
      <c r="C9" s="11"/>
      <c r="D9" s="12"/>
      <c r="E9" s="11"/>
      <c r="F9" s="21">
        <v>64</v>
      </c>
      <c r="G9" s="22">
        <f t="shared" si="2"/>
        <v>4.2</v>
      </c>
      <c r="H9" s="11" t="str">
        <f t="shared" si="1"/>
        <v>Tercapai</v>
      </c>
    </row>
    <row r="10" spans="1:8">
      <c r="A10" s="13" t="s">
        <v>54</v>
      </c>
      <c r="B10" s="14" t="s">
        <v>55</v>
      </c>
      <c r="C10" s="11"/>
      <c r="D10" s="12"/>
      <c r="E10" s="11"/>
      <c r="F10" s="21">
        <v>39</v>
      </c>
      <c r="G10" s="22">
        <f t="shared" ref="G10:G11" si="3">(F10-E10+20)/20</f>
        <v>2.95</v>
      </c>
      <c r="H10" s="11" t="str">
        <f t="shared" si="1"/>
        <v>Tercapai</v>
      </c>
    </row>
    <row r="11" spans="1:8">
      <c r="A11" s="13" t="s">
        <v>56</v>
      </c>
      <c r="B11" s="14" t="s">
        <v>57</v>
      </c>
      <c r="C11" s="30"/>
      <c r="D11" s="31"/>
      <c r="E11" s="30"/>
      <c r="F11" s="21">
        <v>13</v>
      </c>
      <c r="G11" s="32">
        <f t="shared" si="3"/>
        <v>1.65</v>
      </c>
      <c r="H11" s="30" t="str">
        <f t="shared" si="1"/>
        <v>Tercapai</v>
      </c>
    </row>
    <row r="12" spans="1:8">
      <c r="A12" s="13" t="s">
        <v>58</v>
      </c>
      <c r="B12" s="14" t="s">
        <v>59</v>
      </c>
      <c r="C12" s="11"/>
      <c r="D12" s="12"/>
      <c r="E12" s="11"/>
      <c r="F12" s="21">
        <v>69</v>
      </c>
      <c r="G12" s="22">
        <f t="shared" si="2"/>
        <v>4.45</v>
      </c>
      <c r="H12" s="11" t="str">
        <f t="shared" si="1"/>
        <v>Tercapai</v>
      </c>
    </row>
    <row r="13" spans="1:8">
      <c r="A13" s="16" t="s">
        <v>42</v>
      </c>
      <c r="B13" s="17"/>
      <c r="C13" s="17"/>
      <c r="D13" s="17"/>
      <c r="E13" s="17"/>
      <c r="F13" s="23"/>
      <c r="G13" s="18">
        <f>COUNTIF(H6:H12,"Tercapai")</f>
        <v>7</v>
      </c>
      <c r="H13" s="24">
        <f>G13/ROWS(H6:H12)</f>
        <v>1</v>
      </c>
    </row>
    <row r="16" spans="6:8">
      <c r="F16" s="25"/>
      <c r="G16" s="26" t="str">
        <f>'1 putra'!G19</f>
        <v>Samarinda, 30 September 2021</v>
      </c>
      <c r="H16" s="27"/>
    </row>
    <row r="17" spans="6:8">
      <c r="F17" s="25"/>
      <c r="G17" s="25"/>
      <c r="H17" s="27"/>
    </row>
    <row r="18" spans="6:8">
      <c r="F18" s="25"/>
      <c r="G18" s="28" t="s">
        <v>44</v>
      </c>
      <c r="H18" s="27"/>
    </row>
    <row r="19" spans="6:8">
      <c r="F19" s="25"/>
      <c r="G19" s="25"/>
      <c r="H19" s="27"/>
    </row>
    <row r="20" spans="6:8">
      <c r="F20" s="25"/>
      <c r="G20" s="25"/>
      <c r="H20" s="27"/>
    </row>
    <row r="21" spans="6:8">
      <c r="F21" s="25"/>
      <c r="G21" s="25" t="s">
        <v>45</v>
      </c>
      <c r="H21" s="27"/>
    </row>
  </sheetData>
  <mergeCells count="10">
    <mergeCell ref="A1:H1"/>
    <mergeCell ref="A2:H2"/>
    <mergeCell ref="C4:D4"/>
    <mergeCell ref="E4:F4"/>
    <mergeCell ref="A13:F13"/>
    <mergeCell ref="A4:A5"/>
    <mergeCell ref="B4:B5"/>
    <mergeCell ref="G4:G5"/>
    <mergeCell ref="H4:H5"/>
    <mergeCell ref="I7:I8"/>
  </mergeCells>
  <conditionalFormatting sqref="G6:G12">
    <cfRule type="cellIs" dxfId="0" priority="2" operator="lessThan">
      <formula>1</formula>
    </cfRule>
  </conditionalFormatting>
  <conditionalFormatting sqref="H6:H12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zoomScale="86" zoomScaleNormal="86" workbookViewId="0">
      <selection activeCell="A1" sqref="A1:H1"/>
    </sheetView>
  </sheetViews>
  <sheetFormatPr defaultColWidth="9" defaultRowHeight="15.75"/>
  <cols>
    <col min="1" max="1" width="30.8533333333333" customWidth="1"/>
    <col min="2" max="2" width="12.8533333333333" customWidth="1"/>
    <col min="3" max="3" width="14.14" customWidth="1"/>
    <col min="4" max="4" width="14.8533333333333" customWidth="1"/>
    <col min="5" max="5" width="9" customWidth="1"/>
    <col min="6" max="6" width="10.4266666666667" customWidth="1"/>
    <col min="7" max="7" width="14.2866666666667" customWidth="1"/>
    <col min="8" max="8" width="20.14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Putra")</f>
        <v>September 2021 - Marhalah 2 Putra</v>
      </c>
      <c r="B2" s="2"/>
      <c r="C2" s="2"/>
      <c r="D2" s="2"/>
      <c r="E2" s="2"/>
      <c r="F2" s="2"/>
      <c r="G2" s="2"/>
      <c r="H2" s="2"/>
    </row>
    <row r="3" ht="24.75" customHeight="1" spans="1:7">
      <c r="A3" s="3"/>
      <c r="B3" s="3"/>
      <c r="C3" s="3"/>
      <c r="D3" s="3"/>
      <c r="E3" s="3"/>
      <c r="F3" s="3"/>
      <c r="G3" s="3"/>
    </row>
    <row r="4" ht="15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15" t="s">
        <v>60</v>
      </c>
      <c r="B6" s="8" t="s">
        <v>61</v>
      </c>
      <c r="C6" s="9">
        <v>7</v>
      </c>
      <c r="D6" s="10" t="s">
        <v>62</v>
      </c>
      <c r="E6" s="9">
        <v>142</v>
      </c>
      <c r="F6" s="19">
        <v>135</v>
      </c>
      <c r="G6" s="20">
        <f t="shared" ref="G6:G12" si="0">(F6-E6+20)/20</f>
        <v>0.65</v>
      </c>
      <c r="H6" s="9" t="str">
        <f t="shared" ref="H6:H12" si="1">IF(G6&gt;=1,"Tercapai","Belum Tercapai")</f>
        <v>Belum Tercapai</v>
      </c>
    </row>
    <row r="7" spans="1:8">
      <c r="A7" s="7" t="s">
        <v>63</v>
      </c>
      <c r="B7" s="8" t="s">
        <v>64</v>
      </c>
      <c r="C7" s="11">
        <v>10</v>
      </c>
      <c r="D7" s="12" t="s">
        <v>65</v>
      </c>
      <c r="E7" s="11">
        <v>214</v>
      </c>
      <c r="F7" s="21">
        <v>200</v>
      </c>
      <c r="G7" s="22">
        <f t="shared" si="0"/>
        <v>0.3</v>
      </c>
      <c r="H7" s="11" t="str">
        <f t="shared" si="1"/>
        <v>Belum Tercapai</v>
      </c>
    </row>
    <row r="8" spans="1:9">
      <c r="A8" s="13" t="s">
        <v>66</v>
      </c>
      <c r="B8" s="14" t="s">
        <v>67</v>
      </c>
      <c r="C8" s="11">
        <v>7</v>
      </c>
      <c r="D8" s="12" t="s">
        <v>68</v>
      </c>
      <c r="E8" s="11">
        <v>136</v>
      </c>
      <c r="F8" s="21">
        <v>132</v>
      </c>
      <c r="G8" s="22">
        <f t="shared" si="0"/>
        <v>0.8</v>
      </c>
      <c r="H8" s="11" t="str">
        <f t="shared" si="1"/>
        <v>Belum Tercapai</v>
      </c>
      <c r="I8" s="29"/>
    </row>
    <row r="9" spans="1:9">
      <c r="A9" s="7" t="s">
        <v>69</v>
      </c>
      <c r="B9" s="8" t="s">
        <v>70</v>
      </c>
      <c r="C9" s="9">
        <v>7</v>
      </c>
      <c r="D9" s="10" t="s">
        <v>71</v>
      </c>
      <c r="E9" s="11">
        <v>141</v>
      </c>
      <c r="F9" s="21">
        <v>133</v>
      </c>
      <c r="G9" s="22">
        <f t="shared" si="0"/>
        <v>0.6</v>
      </c>
      <c r="H9" s="11" t="str">
        <f t="shared" si="1"/>
        <v>Belum Tercapai</v>
      </c>
      <c r="I9" s="29"/>
    </row>
    <row r="10" spans="1:8">
      <c r="A10" s="7" t="s">
        <v>72</v>
      </c>
      <c r="B10" s="8" t="s">
        <v>73</v>
      </c>
      <c r="C10" s="11">
        <v>10</v>
      </c>
      <c r="D10" s="12" t="s">
        <v>74</v>
      </c>
      <c r="E10" s="11">
        <v>195</v>
      </c>
      <c r="F10" s="21">
        <v>193</v>
      </c>
      <c r="G10" s="22">
        <f t="shared" si="0"/>
        <v>0.9</v>
      </c>
      <c r="H10" s="11" t="str">
        <f t="shared" si="1"/>
        <v>Belum Tercapai</v>
      </c>
    </row>
    <row r="11" spans="1:8">
      <c r="A11" s="13" t="s">
        <v>75</v>
      </c>
      <c r="B11" s="14" t="s">
        <v>76</v>
      </c>
      <c r="C11" s="11">
        <v>9</v>
      </c>
      <c r="D11" s="12" t="s">
        <v>77</v>
      </c>
      <c r="E11" s="11">
        <v>182</v>
      </c>
      <c r="F11" s="21">
        <v>169</v>
      </c>
      <c r="G11" s="22">
        <f t="shared" si="0"/>
        <v>0.35</v>
      </c>
      <c r="H11" s="11" t="str">
        <f t="shared" si="1"/>
        <v>Belum Tercapai</v>
      </c>
    </row>
    <row r="12" spans="1:8">
      <c r="A12" s="13" t="s">
        <v>78</v>
      </c>
      <c r="B12" s="14" t="s">
        <v>79</v>
      </c>
      <c r="C12" s="11">
        <v>6</v>
      </c>
      <c r="D12" s="12" t="s">
        <v>80</v>
      </c>
      <c r="E12" s="11">
        <v>101</v>
      </c>
      <c r="F12" s="21">
        <v>106</v>
      </c>
      <c r="G12" s="22">
        <f t="shared" si="0"/>
        <v>1.25</v>
      </c>
      <c r="H12" s="11" t="str">
        <f t="shared" si="1"/>
        <v>Tercapai</v>
      </c>
    </row>
    <row r="13" spans="1:8">
      <c r="A13" s="16" t="s">
        <v>42</v>
      </c>
      <c r="B13" s="17"/>
      <c r="C13" s="17"/>
      <c r="D13" s="17"/>
      <c r="E13" s="17"/>
      <c r="F13" s="23"/>
      <c r="G13" s="18">
        <f>COUNTIF(H6:H12,"Tercapai")</f>
        <v>1</v>
      </c>
      <c r="H13" s="24">
        <f>G13/ROWS(H6:H12)</f>
        <v>0.142857142857143</v>
      </c>
    </row>
    <row r="15" spans="1:1">
      <c r="A15" s="3"/>
    </row>
    <row r="16" spans="1:8">
      <c r="A16" s="3"/>
      <c r="F16" s="25"/>
      <c r="G16" s="26" t="str">
        <f>'1 putra'!G19</f>
        <v>Samarinda, 30 September 2021</v>
      </c>
      <c r="H16" s="27"/>
    </row>
    <row r="17" spans="6:8">
      <c r="F17" s="25"/>
      <c r="G17" s="25"/>
      <c r="H17" s="27"/>
    </row>
    <row r="18" spans="6:8">
      <c r="F18" s="25"/>
      <c r="G18" s="28" t="s">
        <v>44</v>
      </c>
      <c r="H18" s="27"/>
    </row>
    <row r="19" spans="6:8">
      <c r="F19" s="25"/>
      <c r="G19" s="25"/>
      <c r="H19" s="27"/>
    </row>
    <row r="20" spans="6:8">
      <c r="F20" s="25"/>
      <c r="G20" s="25"/>
      <c r="H20" s="27"/>
    </row>
    <row r="21" spans="6:8">
      <c r="F21" s="25"/>
      <c r="G21" s="25" t="s">
        <v>45</v>
      </c>
      <c r="H21" s="27"/>
    </row>
  </sheetData>
  <mergeCells count="10">
    <mergeCell ref="A1:H1"/>
    <mergeCell ref="A2:H2"/>
    <mergeCell ref="C4:D4"/>
    <mergeCell ref="E4:F4"/>
    <mergeCell ref="A13:F13"/>
    <mergeCell ref="A4:A5"/>
    <mergeCell ref="B4:B5"/>
    <mergeCell ref="G4:G5"/>
    <mergeCell ref="H4:H5"/>
    <mergeCell ref="I8:I9"/>
  </mergeCells>
  <conditionalFormatting sqref="G6:G12">
    <cfRule type="cellIs" dxfId="0" priority="6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4"/>
  <sheetViews>
    <sheetView workbookViewId="0">
      <selection activeCell="F9" sqref="F9"/>
    </sheetView>
  </sheetViews>
  <sheetFormatPr defaultColWidth="9" defaultRowHeight="15.75"/>
  <cols>
    <col min="1" max="1" width="28" customWidth="1"/>
    <col min="2" max="2" width="13.8533333333333" customWidth="1"/>
    <col min="3" max="3" width="11.7133333333333" customWidth="1"/>
    <col min="4" max="4" width="18.4266666666667" customWidth="1"/>
    <col min="5" max="5" width="11.7133333333333" customWidth="1"/>
    <col min="6" max="6" width="11.2866666666667" customWidth="1"/>
    <col min="7" max="7" width="13" customWidth="1"/>
    <col min="8" max="8" width="18.5733333333333" customWidth="1"/>
  </cols>
  <sheetData>
    <row r="1" ht="109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Putri")</f>
        <v>September 2021 - Marhalah 2 Putri</v>
      </c>
      <c r="B2" s="2"/>
      <c r="C2" s="2"/>
      <c r="D2" s="2"/>
      <c r="E2" s="2"/>
      <c r="F2" s="2"/>
      <c r="G2" s="2"/>
      <c r="H2" s="2"/>
    </row>
    <row r="3" ht="19.5" customHeight="1" spans="1:7">
      <c r="A3" s="3"/>
      <c r="B3" s="3"/>
      <c r="C3" s="3"/>
      <c r="D3" s="3"/>
      <c r="E3" s="3"/>
      <c r="F3" s="3"/>
      <c r="G3" s="3"/>
    </row>
    <row r="4" ht="15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81</v>
      </c>
      <c r="B6" s="8" t="s">
        <v>82</v>
      </c>
      <c r="C6" s="9"/>
      <c r="D6" s="10"/>
      <c r="E6" s="9"/>
      <c r="F6" s="19">
        <v>79</v>
      </c>
      <c r="G6" s="20">
        <f>(F6-E6+20)/20</f>
        <v>4.95</v>
      </c>
      <c r="H6" s="9" t="str">
        <f t="shared" ref="H6:H15" si="0">IF(G6&gt;=1,"Tercapai","Belum Tercapai")</f>
        <v>Tercapai</v>
      </c>
    </row>
    <row r="7" spans="1:8">
      <c r="A7" s="7" t="s">
        <v>83</v>
      </c>
      <c r="B7" s="8" t="s">
        <v>84</v>
      </c>
      <c r="C7" s="11"/>
      <c r="D7" s="12"/>
      <c r="E7" s="11"/>
      <c r="F7" s="21">
        <v>107</v>
      </c>
      <c r="G7" s="22">
        <f t="shared" ref="G7:G15" si="1">(F7-E7+20)/20</f>
        <v>6.35</v>
      </c>
      <c r="H7" s="11" t="str">
        <f t="shared" si="0"/>
        <v>Tercapai</v>
      </c>
    </row>
    <row r="8" spans="1:9">
      <c r="A8" s="13" t="s">
        <v>85</v>
      </c>
      <c r="B8" s="14" t="s">
        <v>86</v>
      </c>
      <c r="C8" s="11"/>
      <c r="D8" s="12"/>
      <c r="E8" s="11"/>
      <c r="F8" s="21">
        <v>197</v>
      </c>
      <c r="G8" s="22">
        <f t="shared" si="1"/>
        <v>10.85</v>
      </c>
      <c r="H8" s="11" t="str">
        <f t="shared" si="0"/>
        <v>Tercapai</v>
      </c>
      <c r="I8" s="29"/>
    </row>
    <row r="9" spans="1:9">
      <c r="A9" s="7" t="s">
        <v>87</v>
      </c>
      <c r="B9" s="8" t="s">
        <v>88</v>
      </c>
      <c r="C9" s="11"/>
      <c r="D9" s="12"/>
      <c r="E9" s="11"/>
      <c r="F9" s="21">
        <v>181</v>
      </c>
      <c r="G9" s="22">
        <f t="shared" si="1"/>
        <v>10.05</v>
      </c>
      <c r="H9" s="11" t="str">
        <f t="shared" si="0"/>
        <v>Tercapai</v>
      </c>
      <c r="I9" s="29"/>
    </row>
    <row r="10" spans="1:8">
      <c r="A10" s="15" t="s">
        <v>89</v>
      </c>
      <c r="B10" s="8" t="s">
        <v>90</v>
      </c>
      <c r="C10" s="11"/>
      <c r="D10" s="12"/>
      <c r="E10" s="11"/>
      <c r="F10" s="21">
        <v>94</v>
      </c>
      <c r="G10" s="22">
        <f t="shared" si="1"/>
        <v>5.7</v>
      </c>
      <c r="H10" s="11" t="str">
        <f t="shared" si="0"/>
        <v>Tercapai</v>
      </c>
    </row>
    <row r="11" spans="1:8">
      <c r="A11" s="13" t="s">
        <v>91</v>
      </c>
      <c r="B11" s="14" t="s">
        <v>92</v>
      </c>
      <c r="C11" s="11"/>
      <c r="D11" s="12"/>
      <c r="E11" s="11"/>
      <c r="F11" s="21">
        <v>111</v>
      </c>
      <c r="G11" s="22">
        <f t="shared" si="1"/>
        <v>6.55</v>
      </c>
      <c r="H11" s="11" t="str">
        <f t="shared" si="0"/>
        <v>Tercapai</v>
      </c>
    </row>
    <row r="12" spans="1:8">
      <c r="A12" s="13" t="s">
        <v>93</v>
      </c>
      <c r="B12" s="14" t="s">
        <v>94</v>
      </c>
      <c r="C12" s="11"/>
      <c r="D12" s="12"/>
      <c r="E12" s="11"/>
      <c r="F12" s="21">
        <v>247</v>
      </c>
      <c r="G12" s="22">
        <f t="shared" si="1"/>
        <v>13.35</v>
      </c>
      <c r="H12" s="11" t="str">
        <f t="shared" si="0"/>
        <v>Tercapai</v>
      </c>
    </row>
    <row r="13" spans="1:8">
      <c r="A13" s="13" t="s">
        <v>95</v>
      </c>
      <c r="B13" s="14" t="s">
        <v>96</v>
      </c>
      <c r="C13" s="11"/>
      <c r="D13" s="12"/>
      <c r="E13" s="11"/>
      <c r="F13" s="21">
        <v>239</v>
      </c>
      <c r="G13" s="22">
        <f t="shared" si="1"/>
        <v>12.95</v>
      </c>
      <c r="H13" s="11" t="str">
        <f t="shared" si="0"/>
        <v>Tercapai</v>
      </c>
    </row>
    <row r="14" spans="1:8">
      <c r="A14" s="13" t="s">
        <v>97</v>
      </c>
      <c r="B14" s="14" t="s">
        <v>98</v>
      </c>
      <c r="C14" s="11"/>
      <c r="D14" s="12"/>
      <c r="E14" s="11"/>
      <c r="F14" s="21">
        <v>117</v>
      </c>
      <c r="G14" s="22">
        <f t="shared" si="1"/>
        <v>6.85</v>
      </c>
      <c r="H14" s="11" t="str">
        <f t="shared" si="0"/>
        <v>Tercapai</v>
      </c>
    </row>
    <row r="15" spans="1:8">
      <c r="A15" s="13" t="s">
        <v>99</v>
      </c>
      <c r="B15" s="14" t="s">
        <v>100</v>
      </c>
      <c r="C15" s="11"/>
      <c r="D15" s="12"/>
      <c r="E15" s="11"/>
      <c r="F15" s="21">
        <v>53</v>
      </c>
      <c r="G15" s="22">
        <f t="shared" si="1"/>
        <v>3.65</v>
      </c>
      <c r="H15" s="11" t="str">
        <f t="shared" si="0"/>
        <v>Tercapai</v>
      </c>
    </row>
    <row r="16" spans="1:8">
      <c r="A16" s="16" t="s">
        <v>42</v>
      </c>
      <c r="B16" s="17"/>
      <c r="C16" s="17"/>
      <c r="D16" s="17"/>
      <c r="E16" s="17"/>
      <c r="F16" s="23"/>
      <c r="G16" s="18">
        <f>COUNTIF(H6:H15,"Tercapai")</f>
        <v>10</v>
      </c>
      <c r="H16" s="24">
        <f>G16/ROWS(H6:H15)</f>
        <v>1</v>
      </c>
    </row>
    <row r="18" spans="1:1">
      <c r="A18" s="3"/>
    </row>
    <row r="19" spans="1:8">
      <c r="A19" s="3"/>
      <c r="F19" s="25"/>
      <c r="G19" s="26" t="str">
        <f>'1 putra'!G19</f>
        <v>Samarinda, 30 September 2021</v>
      </c>
      <c r="H19" s="27"/>
    </row>
    <row r="20" spans="6:8">
      <c r="F20" s="25"/>
      <c r="G20" s="25"/>
      <c r="H20" s="27"/>
    </row>
    <row r="21" spans="6:8">
      <c r="F21" s="25"/>
      <c r="G21" s="28" t="s">
        <v>44</v>
      </c>
      <c r="H21" s="27"/>
    </row>
    <row r="22" spans="6:8">
      <c r="F22" s="25"/>
      <c r="G22" s="25"/>
      <c r="H22" s="27"/>
    </row>
    <row r="23" spans="6:8">
      <c r="F23" s="25"/>
      <c r="G23" s="25"/>
      <c r="H23" s="27"/>
    </row>
    <row r="24" spans="6:8">
      <c r="F24" s="25"/>
      <c r="G24" s="25" t="s">
        <v>45</v>
      </c>
      <c r="H24" s="27"/>
    </row>
  </sheetData>
  <mergeCells count="10">
    <mergeCell ref="A1:H1"/>
    <mergeCell ref="A2:H2"/>
    <mergeCell ref="C4:D4"/>
    <mergeCell ref="E4:F4"/>
    <mergeCell ref="A16:F16"/>
    <mergeCell ref="A4:A5"/>
    <mergeCell ref="B4:B5"/>
    <mergeCell ref="G4:G5"/>
    <mergeCell ref="H4:H5"/>
    <mergeCell ref="I8:I9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2021-07-10T22:07:00Z</dcterms:created>
  <cp:lastPrinted>2021-09-01T01:28:00Z</cp:lastPrinted>
  <dcterms:modified xsi:type="dcterms:W3CDTF">2021-09-30T19:25:44Z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false</vt:bool>
  </property>
</Properties>
</file>