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45" activeTab="3"/>
  </bookViews>
  <sheets>
    <sheet name="1 putra" sheetId="3" r:id="rId1"/>
    <sheet name="1 putri" sheetId="4" r:id="rId2"/>
    <sheet name="2 putra" sheetId="5" r:id="rId3"/>
    <sheet name="2 putri" sheetId="6" r:id="rId4"/>
  </sheets>
  <definedNames>
    <definedName name="_xlnm.Print_Area" localSheetId="0">'1 putra'!$A$1:$H$24</definedName>
    <definedName name="_xlnm.Print_Area" localSheetId="1">'1 putri'!$A$1:$H$22</definedName>
    <definedName name="_xlnm.Print_Area" localSheetId="2">'2 putra'!$A$1:$H$21</definedName>
    <definedName name="_xlnm.Print_Area" localSheetId="3">'2 putri'!$A$1:$H$22</definedName>
  </definedNames>
  <calcPr calcId="144525"/>
</workbook>
</file>

<file path=xl/sharedStrings.xml><?xml version="1.0" encoding="utf-8"?>
<sst xmlns="http://schemas.openxmlformats.org/spreadsheetml/2006/main" count="174" uniqueCount="119">
  <si>
    <t>DATA PENCAPAIAN TAHFIDZ</t>
  </si>
  <si>
    <t>April 2022 - Marhalah 1 Putra</t>
  </si>
  <si>
    <t>Nama</t>
  </si>
  <si>
    <t>NIS</t>
  </si>
  <si>
    <t>Pencapaian</t>
  </si>
  <si>
    <t>Target</t>
  </si>
  <si>
    <t>Persentase</t>
  </si>
  <si>
    <t>Keterangan</t>
  </si>
  <si>
    <t>Murajaah</t>
  </si>
  <si>
    <t>Juz</t>
  </si>
  <si>
    <t>Surat</t>
  </si>
  <si>
    <t>Rencana</t>
  </si>
  <si>
    <t>Diperoleh</t>
  </si>
  <si>
    <t>Arviandow</t>
  </si>
  <si>
    <t>21.02.019</t>
  </si>
  <si>
    <t>Al-Baqarah: 61</t>
  </si>
  <si>
    <t>Ayaturrahman Shinra</t>
  </si>
  <si>
    <t>21.02.020</t>
  </si>
  <si>
    <t>Ali Imran: 148</t>
  </si>
  <si>
    <t>Khalid Ghazy</t>
  </si>
  <si>
    <t>21.02.022</t>
  </si>
  <si>
    <t>Al-Maidah: 9</t>
  </si>
  <si>
    <t>Muhammad Radja</t>
  </si>
  <si>
    <t>21.02.023</t>
  </si>
  <si>
    <t>Al-Baqarah: 264</t>
  </si>
  <si>
    <t>Muhammad Rasya</t>
  </si>
  <si>
    <t>21.02.024</t>
  </si>
  <si>
    <t>An-Nisa: 14</t>
  </si>
  <si>
    <t>Muhammad Rayhan</t>
  </si>
  <si>
    <t>21.02.025</t>
  </si>
  <si>
    <t>Al-Baqarah: 93</t>
  </si>
  <si>
    <t>Fa'iq</t>
  </si>
  <si>
    <t>21.02.038</t>
  </si>
  <si>
    <t>Al-Baqarah: 230</t>
  </si>
  <si>
    <t>Hazwan Hafidzudin</t>
  </si>
  <si>
    <t>21.02.021</t>
  </si>
  <si>
    <t>At-Taubah: 86</t>
  </si>
  <si>
    <t>Rihal Muharrikul Haq</t>
  </si>
  <si>
    <t>21.02.027</t>
  </si>
  <si>
    <t>Al-A'raf: 130</t>
  </si>
  <si>
    <t>Zahy Awwab</t>
  </si>
  <si>
    <t>21.02.028</t>
  </si>
  <si>
    <t>An-Nisa: 91</t>
  </si>
  <si>
    <t>Yang mencapai target</t>
  </si>
  <si>
    <t>Samarinda, 20 April 2022</t>
  </si>
  <si>
    <t xml:space="preserve">          Penanggung Jawab</t>
  </si>
  <si>
    <r>
      <rPr>
        <sz val="11"/>
        <color theme="1"/>
        <rFont val="Calibri"/>
        <charset val="134"/>
        <scheme val="minor"/>
      </rPr>
      <t xml:space="preserve">   </t>
    </r>
    <r>
      <rPr>
        <u/>
        <sz val="11"/>
        <color indexed="8"/>
        <rFont val="Calibri"/>
        <charset val="134"/>
      </rPr>
      <t>Ust. Muhammad Zaini, S.Psi.</t>
    </r>
  </si>
  <si>
    <t>Hanifatul Qoimah</t>
  </si>
  <si>
    <t>21.02.030</t>
  </si>
  <si>
    <t>Ali Imran: 45</t>
  </si>
  <si>
    <t>Maryam Fikria Tasya</t>
  </si>
  <si>
    <t>21.02.039</t>
  </si>
  <si>
    <t>Ali Imran: 115</t>
  </si>
  <si>
    <t>30, 1, 2</t>
  </si>
  <si>
    <t>Mila Najiyah</t>
  </si>
  <si>
    <t>21.02.031</t>
  </si>
  <si>
    <t>An-Nisa: 101</t>
  </si>
  <si>
    <t>30, 1, 2, 3, 4</t>
  </si>
  <si>
    <t>Najwa Hani Fillah</t>
  </si>
  <si>
    <t>21.02.032</t>
  </si>
  <si>
    <t>An-Nisa: 44</t>
  </si>
  <si>
    <t>Nayla Izzatul Hasanah</t>
  </si>
  <si>
    <t>21.02.033</t>
  </si>
  <si>
    <t>An-Nisa: 127</t>
  </si>
  <si>
    <t>Nida Khalwatus S</t>
  </si>
  <si>
    <t>21.02.034</t>
  </si>
  <si>
    <t>30, 1, 2, 3</t>
  </si>
  <si>
    <t>Riska Fitriana Putri</t>
  </si>
  <si>
    <t>21.02.035</t>
  </si>
  <si>
    <t>3, 4</t>
  </si>
  <si>
    <t>Safaraz Aufa Rifdah</t>
  </si>
  <si>
    <t>21.02.036</t>
  </si>
  <si>
    <t>1, 2, 3</t>
  </si>
  <si>
    <t>Ja'far Asshodiq Habibullah F</t>
  </si>
  <si>
    <t>20.02.003</t>
  </si>
  <si>
    <t>Al-A'raf: 195</t>
  </si>
  <si>
    <t>Abdurrahman Al-Zuhdi</t>
  </si>
  <si>
    <t>20.02.004</t>
  </si>
  <si>
    <t>Hud: 45</t>
  </si>
  <si>
    <t>M. Fatih Yusuf Rahman</t>
  </si>
  <si>
    <t>20.02.005</t>
  </si>
  <si>
    <t>Al-Anfal: 16</t>
  </si>
  <si>
    <t>Dzaakir Hawaary Arbie</t>
  </si>
  <si>
    <t>20.02.006</t>
  </si>
  <si>
    <t>Al-A'raf: 143</t>
  </si>
  <si>
    <t>Muhammad Firmansyah</t>
  </si>
  <si>
    <t>20.02.007</t>
  </si>
  <si>
    <t>Yusuf: 4</t>
  </si>
  <si>
    <t>5, 11</t>
  </si>
  <si>
    <t>Syamil Muwahhiduddien</t>
  </si>
  <si>
    <t>20.02.013</t>
  </si>
  <si>
    <t>Royan Abdullah Asyari</t>
  </si>
  <si>
    <t>20.02.017</t>
  </si>
  <si>
    <t>Nur Azizah</t>
  </si>
  <si>
    <t>20.02.001</t>
  </si>
  <si>
    <t>Siti Khodijah</t>
  </si>
  <si>
    <t>20.02.002</t>
  </si>
  <si>
    <t>Al-An'am: 142</t>
  </si>
  <si>
    <t>30, 1, 3, 4, 5, 6, 7</t>
  </si>
  <si>
    <t>Jahrisa Juana</t>
  </si>
  <si>
    <t>20.02.008</t>
  </si>
  <si>
    <t>Ar-Ra'd: 18</t>
  </si>
  <si>
    <t>8, 9, 12</t>
  </si>
  <si>
    <t>Nurlayli Ubadah</t>
  </si>
  <si>
    <t>20.02.009</t>
  </si>
  <si>
    <t>Yunus: 20</t>
  </si>
  <si>
    <t>4, 5, 6, 7, 8, 9</t>
  </si>
  <si>
    <t>Nadyne Fathiya Chairinda</t>
  </si>
  <si>
    <t>20.02.010</t>
  </si>
  <si>
    <t>Al-Maidah: 103</t>
  </si>
  <si>
    <t>Salwa</t>
  </si>
  <si>
    <t>20.02.011</t>
  </si>
  <si>
    <t>Al-An'am: 94</t>
  </si>
  <si>
    <t>Muthia Shofia</t>
  </si>
  <si>
    <t>20.02.012</t>
  </si>
  <si>
    <t>Al-Isra: 75</t>
  </si>
  <si>
    <t>Inas Afifah</t>
  </si>
  <si>
    <t>20.02.016</t>
  </si>
  <si>
    <t>Ali Imran: 186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</si>
</sst>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_-&quot;Rp&quot;* #,##0_-;\-&quot;Rp&quot;* #,##0_-;_-&quot;Rp&quot;* &quot;-&quot;??_-;_-@_-"/>
  </numFmts>
  <fonts count="24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indexed="8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6" fillId="7" borderId="1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10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4" borderId="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0" fillId="0" borderId="1" xfId="47" applyNumberFormat="1" applyFont="1" applyFill="1" applyBorder="1" applyAlignment="1">
      <alignment horizontal="center" vertical="center"/>
    </xf>
    <xf numFmtId="9" fontId="0" fillId="0" borderId="1" xfId="4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47" applyNumberFormat="1" applyFont="1" applyFill="1" applyBorder="1" applyAlignment="1">
      <alignment horizontal="center"/>
    </xf>
    <xf numFmtId="9" fontId="0" fillId="0" borderId="1" xfId="47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6" xfId="0" applyFont="1" applyBorder="1" applyAlignment="1">
      <alignment horizontal="right" vertical="center"/>
    </xf>
    <xf numFmtId="0" fontId="2" fillId="0" borderId="1" xfId="47" applyNumberFormat="1" applyFont="1" applyBorder="1" applyAlignment="1">
      <alignment horizontal="center"/>
    </xf>
    <xf numFmtId="0" fontId="0" fillId="0" borderId="0" xfId="0" applyAlignment="1"/>
    <xf numFmtId="0" fontId="0" fillId="0" borderId="0" xfId="0" applyFont="1" applyFill="1" applyBorder="1" applyAlignment="1">
      <alignment horizontal="left"/>
    </xf>
    <xf numFmtId="0" fontId="2" fillId="0" borderId="0" xfId="0" applyFont="1" applyAlignment="1"/>
    <xf numFmtId="9" fontId="0" fillId="0" borderId="1" xfId="47" applyFont="1" applyBorder="1" applyAlignment="1">
      <alignment horizontal="center" vertical="center"/>
    </xf>
    <xf numFmtId="9" fontId="0" fillId="0" borderId="1" xfId="47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4747"/>
      <color rgb="00FF8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220345</xdr:colOff>
      <xdr:row>18</xdr:row>
      <xdr:rowOff>120650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4982845" y="47974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155575</xdr:colOff>
      <xdr:row>0</xdr:row>
      <xdr:rowOff>635</xdr:rowOff>
    </xdr:from>
    <xdr:to>
      <xdr:col>5</xdr:col>
      <xdr:colOff>363220</xdr:colOff>
      <xdr:row>0</xdr:row>
      <xdr:rowOff>848360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2675" y="635"/>
          <a:ext cx="807720" cy="847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637540</xdr:colOff>
      <xdr:row>16</xdr:row>
      <xdr:rowOff>160020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4723765" y="457962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143510</xdr:colOff>
      <xdr:row>0</xdr:row>
      <xdr:rowOff>635</xdr:rowOff>
    </xdr:from>
    <xdr:to>
      <xdr:col>5</xdr:col>
      <xdr:colOff>351155</xdr:colOff>
      <xdr:row>0</xdr:row>
      <xdr:rowOff>848360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660" y="635"/>
          <a:ext cx="807720" cy="8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98425</xdr:colOff>
      <xdr:row>15</xdr:row>
      <xdr:rowOff>168275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5335905" y="43783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10795</xdr:colOff>
      <xdr:row>0</xdr:row>
      <xdr:rowOff>9525</xdr:rowOff>
    </xdr:from>
    <xdr:to>
      <xdr:col>5</xdr:col>
      <xdr:colOff>221615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9525"/>
          <a:ext cx="810895" cy="838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637540</xdr:colOff>
      <xdr:row>16</xdr:row>
      <xdr:rowOff>142240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5438140" y="444754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119380</xdr:colOff>
      <xdr:row>0</xdr:row>
      <xdr:rowOff>0</xdr:rowOff>
    </xdr:from>
    <xdr:to>
      <xdr:col>5</xdr:col>
      <xdr:colOff>327025</xdr:colOff>
      <xdr:row>0</xdr:row>
      <xdr:rowOff>847725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9905" y="0"/>
          <a:ext cx="80772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4"/>
  <sheetViews>
    <sheetView workbookViewId="0">
      <selection activeCell="F10" sqref="F10"/>
    </sheetView>
  </sheetViews>
  <sheetFormatPr defaultColWidth="9" defaultRowHeight="15"/>
  <cols>
    <col min="1" max="1" width="18.375" customWidth="1"/>
    <col min="2" max="2" width="9.375" customWidth="1"/>
    <col min="3" max="3" width="3.75" customWidth="1"/>
    <col min="4" max="4" width="14" customWidth="1"/>
    <col min="5" max="5" width="7.875" customWidth="1"/>
    <col min="6" max="6" width="9.125" customWidth="1"/>
    <col min="7" max="7" width="10" customWidth="1"/>
    <col min="8" max="8" width="25.375" customWidth="1"/>
  </cols>
  <sheetData>
    <row r="1" ht="111.75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s="2"/>
      <c r="C2" s="2"/>
      <c r="D2" s="2"/>
      <c r="E2" s="2"/>
      <c r="F2" s="2"/>
      <c r="G2" s="2"/>
      <c r="H2" s="2"/>
      <c r="I2" s="2"/>
    </row>
    <row r="3" ht="16.5" customHeight="1" spans="1:7">
      <c r="A3" s="3"/>
      <c r="B3" s="3"/>
      <c r="C3" s="3"/>
      <c r="D3" s="3"/>
      <c r="E3" s="3"/>
      <c r="F3" s="3"/>
      <c r="G3" s="3"/>
    </row>
    <row r="4" customHeight="1" spans="1:9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  <c r="I4" s="5" t="s">
        <v>8</v>
      </c>
    </row>
    <row r="5" spans="1:9">
      <c r="A5" s="4"/>
      <c r="B5" s="6"/>
      <c r="C5" s="4" t="s">
        <v>9</v>
      </c>
      <c r="D5" s="4" t="s">
        <v>10</v>
      </c>
      <c r="E5" s="18" t="s">
        <v>11</v>
      </c>
      <c r="F5" s="18" t="s">
        <v>12</v>
      </c>
      <c r="G5" s="4"/>
      <c r="H5" s="6"/>
      <c r="I5" s="6"/>
    </row>
    <row r="6" spans="1:9">
      <c r="A6" s="7" t="s">
        <v>13</v>
      </c>
      <c r="B6" s="8" t="s">
        <v>14</v>
      </c>
      <c r="C6" s="11">
        <v>1</v>
      </c>
      <c r="D6" s="11" t="s">
        <v>15</v>
      </c>
      <c r="E6" s="11">
        <v>26</v>
      </c>
      <c r="F6" s="22">
        <v>9</v>
      </c>
      <c r="G6" s="31">
        <f t="shared" ref="G6:G15" si="0">(F6-E6+20)/20</f>
        <v>0.15</v>
      </c>
      <c r="H6" s="11" t="str">
        <f t="shared" ref="H6:H15" si="1">IF(G6&gt;=1,"","Kejar Target")</f>
        <v>Kejar Target</v>
      </c>
      <c r="I6" s="11"/>
    </row>
    <row r="7" spans="1:9">
      <c r="A7" s="13" t="s">
        <v>16</v>
      </c>
      <c r="B7" s="14" t="s">
        <v>17</v>
      </c>
      <c r="C7" s="11">
        <v>4</v>
      </c>
      <c r="D7" s="12" t="s">
        <v>18</v>
      </c>
      <c r="E7" s="11">
        <v>80</v>
      </c>
      <c r="F7" s="22">
        <v>68</v>
      </c>
      <c r="G7" s="31">
        <f t="shared" si="0"/>
        <v>0.4</v>
      </c>
      <c r="H7" s="11" t="str">
        <f t="shared" si="1"/>
        <v>Kejar Target</v>
      </c>
      <c r="I7" s="11"/>
    </row>
    <row r="8" spans="1:9">
      <c r="A8" s="7" t="s">
        <v>19</v>
      </c>
      <c r="B8" s="8" t="s">
        <v>20</v>
      </c>
      <c r="C8" s="11">
        <v>6</v>
      </c>
      <c r="D8" s="12" t="s">
        <v>21</v>
      </c>
      <c r="E8" s="11">
        <v>113</v>
      </c>
      <c r="F8" s="22">
        <v>108</v>
      </c>
      <c r="G8" s="31">
        <f t="shared" si="0"/>
        <v>0.75</v>
      </c>
      <c r="H8" s="11" t="str">
        <f t="shared" si="1"/>
        <v>Kejar Target</v>
      </c>
      <c r="I8" s="11"/>
    </row>
    <row r="9" spans="1:9">
      <c r="A9" s="13" t="s">
        <v>22</v>
      </c>
      <c r="B9" s="14" t="s">
        <v>23</v>
      </c>
      <c r="C9" s="11">
        <v>3</v>
      </c>
      <c r="D9" s="12" t="s">
        <v>24</v>
      </c>
      <c r="E9" s="11">
        <v>55</v>
      </c>
      <c r="F9" s="22">
        <v>44</v>
      </c>
      <c r="G9" s="31">
        <f t="shared" si="0"/>
        <v>0.45</v>
      </c>
      <c r="H9" s="11" t="str">
        <f t="shared" si="1"/>
        <v>Kejar Target</v>
      </c>
      <c r="I9" s="11"/>
    </row>
    <row r="10" spans="1:9">
      <c r="A10" s="13" t="s">
        <v>25</v>
      </c>
      <c r="B10" s="14" t="s">
        <v>26</v>
      </c>
      <c r="C10" s="11">
        <v>4</v>
      </c>
      <c r="D10" s="12" t="s">
        <v>27</v>
      </c>
      <c r="E10" s="11">
        <v>83</v>
      </c>
      <c r="F10" s="22">
        <v>79</v>
      </c>
      <c r="G10" s="31">
        <f t="shared" si="0"/>
        <v>0.8</v>
      </c>
      <c r="H10" s="11" t="str">
        <f t="shared" si="1"/>
        <v>Kejar Target</v>
      </c>
      <c r="I10" s="11"/>
    </row>
    <row r="11" spans="1:9">
      <c r="A11" s="13" t="s">
        <v>28</v>
      </c>
      <c r="B11" s="14" t="s">
        <v>29</v>
      </c>
      <c r="C11" s="11">
        <v>1</v>
      </c>
      <c r="D11" s="12" t="s">
        <v>30</v>
      </c>
      <c r="E11" s="11">
        <v>31</v>
      </c>
      <c r="F11" s="22">
        <v>14</v>
      </c>
      <c r="G11" s="31">
        <f t="shared" si="0"/>
        <v>0.15</v>
      </c>
      <c r="H11" s="11" t="str">
        <f t="shared" si="1"/>
        <v>Kejar Target</v>
      </c>
      <c r="I11" s="11"/>
    </row>
    <row r="12" spans="1:9">
      <c r="A12" s="13" t="s">
        <v>31</v>
      </c>
      <c r="B12" s="14" t="s">
        <v>32</v>
      </c>
      <c r="C12" s="11">
        <v>2</v>
      </c>
      <c r="D12" s="12" t="s">
        <v>33</v>
      </c>
      <c r="E12" s="11">
        <v>48</v>
      </c>
      <c r="F12" s="22">
        <v>36</v>
      </c>
      <c r="G12" s="31">
        <f t="shared" si="0"/>
        <v>0.4</v>
      </c>
      <c r="H12" s="11" t="str">
        <f t="shared" si="1"/>
        <v>Kejar Target</v>
      </c>
      <c r="I12" s="11"/>
    </row>
    <row r="13" spans="1:9">
      <c r="A13" s="7" t="s">
        <v>34</v>
      </c>
      <c r="B13" s="8" t="s">
        <v>35</v>
      </c>
      <c r="C13" s="11">
        <v>10</v>
      </c>
      <c r="D13" s="12" t="s">
        <v>36</v>
      </c>
      <c r="E13" s="11">
        <v>199</v>
      </c>
      <c r="F13" s="22">
        <v>200</v>
      </c>
      <c r="G13" s="31">
        <f t="shared" si="0"/>
        <v>1.05</v>
      </c>
      <c r="H13" s="11" t="str">
        <f t="shared" si="1"/>
        <v/>
      </c>
      <c r="I13" s="11"/>
    </row>
    <row r="14" spans="1:9">
      <c r="A14" s="13" t="s">
        <v>37</v>
      </c>
      <c r="B14" s="14" t="s">
        <v>38</v>
      </c>
      <c r="C14" s="11">
        <v>9</v>
      </c>
      <c r="D14" s="12" t="s">
        <v>39</v>
      </c>
      <c r="E14" s="11">
        <v>173</v>
      </c>
      <c r="F14" s="22">
        <v>165</v>
      </c>
      <c r="G14" s="31">
        <f t="shared" si="0"/>
        <v>0.6</v>
      </c>
      <c r="H14" s="11" t="str">
        <f t="shared" si="1"/>
        <v>Kejar Target</v>
      </c>
      <c r="I14" s="11">
        <v>9</v>
      </c>
    </row>
    <row r="15" spans="1:9">
      <c r="A15" s="13" t="s">
        <v>40</v>
      </c>
      <c r="B15" s="14" t="s">
        <v>41</v>
      </c>
      <c r="C15" s="11">
        <v>5</v>
      </c>
      <c r="D15" s="12" t="s">
        <v>42</v>
      </c>
      <c r="E15" s="11">
        <v>100</v>
      </c>
      <c r="F15" s="22">
        <v>92</v>
      </c>
      <c r="G15" s="31">
        <f t="shared" si="0"/>
        <v>0.6</v>
      </c>
      <c r="H15" s="11" t="str">
        <f t="shared" si="1"/>
        <v>Kejar Target</v>
      </c>
      <c r="I15" s="11"/>
    </row>
    <row r="16" spans="1:8">
      <c r="A16" s="16" t="s">
        <v>43</v>
      </c>
      <c r="B16" s="17"/>
      <c r="C16" s="17"/>
      <c r="D16" s="17"/>
      <c r="E16" s="17"/>
      <c r="F16" s="17"/>
      <c r="G16" s="25"/>
      <c r="H16" s="26">
        <f>COUNTIF(H6:H15,"")</f>
        <v>1</v>
      </c>
    </row>
    <row r="18" spans="1:1">
      <c r="A18" s="3"/>
    </row>
    <row r="19" spans="6:8">
      <c r="F19" s="27"/>
      <c r="H19" s="28" t="s">
        <v>44</v>
      </c>
    </row>
    <row r="20" spans="6:8">
      <c r="F20" s="27"/>
      <c r="G20" s="27"/>
      <c r="H20" s="35"/>
    </row>
    <row r="21" spans="6:8">
      <c r="F21" s="27"/>
      <c r="H21" s="29" t="s">
        <v>45</v>
      </c>
    </row>
    <row r="22" spans="6:8">
      <c r="F22" s="27"/>
      <c r="G22" s="27"/>
      <c r="H22" s="35"/>
    </row>
    <row r="23" spans="6:8">
      <c r="F23" s="27"/>
      <c r="G23" s="27"/>
      <c r="H23" s="35"/>
    </row>
    <row r="24" spans="6:8">
      <c r="F24" s="27"/>
      <c r="H24" s="27" t="s">
        <v>46</v>
      </c>
    </row>
  </sheetData>
  <mergeCells count="10">
    <mergeCell ref="A1:I1"/>
    <mergeCell ref="A2:I2"/>
    <mergeCell ref="C4:D4"/>
    <mergeCell ref="E4:F4"/>
    <mergeCell ref="A16:G16"/>
    <mergeCell ref="A4:A5"/>
    <mergeCell ref="B4:B5"/>
    <mergeCell ref="G4:G5"/>
    <mergeCell ref="H4:H5"/>
    <mergeCell ref="I4:I5"/>
  </mergeCells>
  <conditionalFormatting sqref="G13">
    <cfRule type="cellIs" dxfId="0" priority="7" operator="lessThan">
      <formula>1</formula>
    </cfRule>
  </conditionalFormatting>
  <conditionalFormatting sqref="H13">
    <cfRule type="cellIs" dxfId="0" priority="6" operator="equal">
      <formula>"Kejar Target"</formula>
    </cfRule>
  </conditionalFormatting>
  <conditionalFormatting sqref="I13">
    <cfRule type="cellIs" dxfId="0" priority="2" operator="equal">
      <formula>"Kejar Target"</formula>
    </cfRule>
  </conditionalFormatting>
  <conditionalFormatting sqref="G6:G12">
    <cfRule type="cellIs" dxfId="0" priority="9" operator="lessThan">
      <formula>1</formula>
    </cfRule>
  </conditionalFormatting>
  <conditionalFormatting sqref="G14:G15">
    <cfRule type="cellIs" dxfId="0" priority="5" operator="lessThan">
      <formula>1</formula>
    </cfRule>
  </conditionalFormatting>
  <conditionalFormatting sqref="H6:H12">
    <cfRule type="cellIs" dxfId="0" priority="8" operator="equal">
      <formula>"Kejar Target"</formula>
    </cfRule>
  </conditionalFormatting>
  <conditionalFormatting sqref="H14:H15">
    <cfRule type="cellIs" dxfId="0" priority="4" operator="equal">
      <formula>"Kejar Target"</formula>
    </cfRule>
  </conditionalFormatting>
  <conditionalFormatting sqref="I6:I12">
    <cfRule type="cellIs" dxfId="0" priority="3" operator="equal">
      <formula>"Kejar Target"</formula>
    </cfRule>
  </conditionalFormatting>
  <conditionalFormatting sqref="I14:I15">
    <cfRule type="cellIs" dxfId="0" priority="1" operator="equal">
      <formula>"Kejar Target"</formula>
    </cfRule>
  </conditionalFormatting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2"/>
  <sheetViews>
    <sheetView zoomScale="90" zoomScaleNormal="90" workbookViewId="0">
      <selection activeCell="G9" sqref="G9"/>
    </sheetView>
  </sheetViews>
  <sheetFormatPr defaultColWidth="9" defaultRowHeight="15"/>
  <cols>
    <col min="1" max="1" width="18.625" customWidth="1"/>
    <col min="2" max="2" width="9.375" customWidth="1"/>
    <col min="3" max="3" width="3.75" customWidth="1"/>
    <col min="4" max="4" width="14" customWidth="1"/>
    <col min="5" max="5" width="7.875" customWidth="1"/>
    <col min="6" max="6" width="9.125" customWidth="1"/>
    <col min="7" max="7" width="10" customWidth="1"/>
    <col min="8" max="8" width="25.375" customWidth="1"/>
    <col min="9" max="9" width="11" customWidth="1"/>
  </cols>
  <sheetData>
    <row r="1" ht="110.25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tr">
        <f>SUBSTITUTE('1 putra'!A2:H2,"Putra","Putri")</f>
        <v>April 2022 - Marhalah 1 Putri</v>
      </c>
      <c r="B2" s="2"/>
      <c r="C2" s="2"/>
      <c r="D2" s="2"/>
      <c r="E2" s="2"/>
      <c r="F2" s="2"/>
      <c r="G2" s="2"/>
      <c r="H2" s="2"/>
      <c r="I2" s="2"/>
    </row>
    <row r="3" ht="27.75" customHeight="1" spans="1:7">
      <c r="A3" s="3"/>
      <c r="B3" s="3"/>
      <c r="C3" s="3"/>
      <c r="D3" s="3"/>
      <c r="E3" s="3"/>
      <c r="F3" s="3"/>
      <c r="G3" s="3"/>
    </row>
    <row r="4" customHeight="1" spans="1:9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  <c r="I4" s="5" t="s">
        <v>8</v>
      </c>
    </row>
    <row r="5" spans="1:9">
      <c r="A5" s="4"/>
      <c r="B5" s="6"/>
      <c r="C5" s="4" t="s">
        <v>9</v>
      </c>
      <c r="D5" s="4" t="s">
        <v>10</v>
      </c>
      <c r="E5" s="18" t="s">
        <v>11</v>
      </c>
      <c r="F5" s="18" t="s">
        <v>12</v>
      </c>
      <c r="G5" s="4"/>
      <c r="H5" s="6"/>
      <c r="I5" s="6"/>
    </row>
    <row r="6" spans="1:9">
      <c r="A6" s="7" t="s">
        <v>47</v>
      </c>
      <c r="B6" s="8" t="s">
        <v>48</v>
      </c>
      <c r="C6" s="11">
        <v>3</v>
      </c>
      <c r="D6" s="12" t="s">
        <v>49</v>
      </c>
      <c r="E6" s="11">
        <v>59</v>
      </c>
      <c r="F6" s="22">
        <v>55</v>
      </c>
      <c r="G6" s="23">
        <f t="shared" ref="G6:G13" si="0">(F6-E6+20)/20</f>
        <v>0.8</v>
      </c>
      <c r="H6" s="24" t="str">
        <f t="shared" ref="H6:H13" si="1">IF(G6&gt;=1,"","Kejar Target")</f>
        <v>Kejar Target</v>
      </c>
      <c r="I6" s="11"/>
    </row>
    <row r="7" spans="1:9">
      <c r="A7" s="13" t="s">
        <v>50</v>
      </c>
      <c r="B7" s="33" t="s">
        <v>51</v>
      </c>
      <c r="C7" s="24">
        <v>4</v>
      </c>
      <c r="D7" s="34" t="s">
        <v>52</v>
      </c>
      <c r="E7" s="24">
        <v>68</v>
      </c>
      <c r="F7" s="22">
        <v>64</v>
      </c>
      <c r="G7" s="23">
        <f t="shared" si="0"/>
        <v>0.8</v>
      </c>
      <c r="H7" s="24" t="str">
        <f t="shared" si="1"/>
        <v>Kejar Target</v>
      </c>
      <c r="I7" s="11" t="s">
        <v>53</v>
      </c>
    </row>
    <row r="8" spans="1:9">
      <c r="A8" s="13" t="s">
        <v>54</v>
      </c>
      <c r="B8" s="14" t="s">
        <v>55</v>
      </c>
      <c r="C8" s="11">
        <v>5</v>
      </c>
      <c r="D8" s="12" t="s">
        <v>56</v>
      </c>
      <c r="E8" s="11">
        <v>103</v>
      </c>
      <c r="F8" s="22">
        <v>94</v>
      </c>
      <c r="G8" s="23">
        <f t="shared" si="0"/>
        <v>0.55</v>
      </c>
      <c r="H8" s="24" t="str">
        <f t="shared" si="1"/>
        <v>Kejar Target</v>
      </c>
      <c r="I8" s="11" t="s">
        <v>57</v>
      </c>
    </row>
    <row r="9" spans="1:9">
      <c r="A9" s="7" t="s">
        <v>58</v>
      </c>
      <c r="B9" s="8" t="s">
        <v>59</v>
      </c>
      <c r="C9" s="11">
        <v>5</v>
      </c>
      <c r="D9" s="12" t="s">
        <v>60</v>
      </c>
      <c r="E9" s="11">
        <v>95</v>
      </c>
      <c r="F9" s="22">
        <v>85</v>
      </c>
      <c r="G9" s="23">
        <f t="shared" si="0"/>
        <v>0.5</v>
      </c>
      <c r="H9" s="24" t="str">
        <f t="shared" si="1"/>
        <v>Kejar Target</v>
      </c>
      <c r="I9" s="11" t="s">
        <v>57</v>
      </c>
    </row>
    <row r="10" spans="1:9">
      <c r="A10" s="15" t="s">
        <v>61</v>
      </c>
      <c r="B10" s="8" t="s">
        <v>62</v>
      </c>
      <c r="C10" s="11">
        <v>5</v>
      </c>
      <c r="D10" s="12" t="s">
        <v>63</v>
      </c>
      <c r="E10" s="11">
        <v>108</v>
      </c>
      <c r="F10" s="22">
        <v>98</v>
      </c>
      <c r="G10" s="23">
        <f t="shared" si="0"/>
        <v>0.5</v>
      </c>
      <c r="H10" s="24" t="str">
        <f t="shared" si="1"/>
        <v>Kejar Target</v>
      </c>
      <c r="I10" s="11" t="s">
        <v>57</v>
      </c>
    </row>
    <row r="11" spans="1:9">
      <c r="A11" s="13" t="s">
        <v>64</v>
      </c>
      <c r="B11" s="14" t="s">
        <v>65</v>
      </c>
      <c r="C11" s="11">
        <v>4</v>
      </c>
      <c r="D11" s="12" t="s">
        <v>27</v>
      </c>
      <c r="E11" s="11">
        <v>90</v>
      </c>
      <c r="F11" s="22">
        <v>79</v>
      </c>
      <c r="G11" s="23">
        <f t="shared" si="0"/>
        <v>0.45</v>
      </c>
      <c r="H11" s="24" t="str">
        <f t="shared" si="1"/>
        <v>Kejar Target</v>
      </c>
      <c r="I11" s="11" t="s">
        <v>66</v>
      </c>
    </row>
    <row r="12" spans="1:9">
      <c r="A12" s="13" t="s">
        <v>67</v>
      </c>
      <c r="B12" s="14" t="s">
        <v>68</v>
      </c>
      <c r="C12" s="24">
        <v>4</v>
      </c>
      <c r="D12" s="34" t="s">
        <v>18</v>
      </c>
      <c r="E12" s="24">
        <v>73</v>
      </c>
      <c r="F12" s="22">
        <v>68</v>
      </c>
      <c r="G12" s="23">
        <f t="shared" si="0"/>
        <v>0.75</v>
      </c>
      <c r="H12" s="24" t="str">
        <f t="shared" si="1"/>
        <v>Kejar Target</v>
      </c>
      <c r="I12" s="11" t="s">
        <v>69</v>
      </c>
    </row>
    <row r="13" spans="1:9">
      <c r="A13" s="13" t="s">
        <v>70</v>
      </c>
      <c r="B13" s="14" t="s">
        <v>71</v>
      </c>
      <c r="C13" s="11">
        <v>6</v>
      </c>
      <c r="D13" s="12" t="s">
        <v>21</v>
      </c>
      <c r="E13" s="11">
        <v>114</v>
      </c>
      <c r="F13" s="22">
        <v>108</v>
      </c>
      <c r="G13" s="23">
        <f t="shared" si="0"/>
        <v>0.7</v>
      </c>
      <c r="H13" s="24" t="str">
        <f t="shared" si="1"/>
        <v>Kejar Target</v>
      </c>
      <c r="I13" s="11" t="s">
        <v>72</v>
      </c>
    </row>
    <row r="14" spans="1:8">
      <c r="A14" s="16" t="s">
        <v>43</v>
      </c>
      <c r="B14" s="17"/>
      <c r="C14" s="17"/>
      <c r="D14" s="17"/>
      <c r="E14" s="17"/>
      <c r="F14" s="17"/>
      <c r="G14" s="25"/>
      <c r="H14" s="26">
        <f>COUNTIF(H6:H13,"")</f>
        <v>0</v>
      </c>
    </row>
    <row r="17" spans="6:8">
      <c r="F17" s="27"/>
      <c r="H17" s="28" t="str">
        <f>'1 putra'!H19</f>
        <v>Samarinda, 20 April 2022</v>
      </c>
    </row>
    <row r="18" spans="6:8">
      <c r="F18" s="27"/>
      <c r="H18" s="27"/>
    </row>
    <row r="19" spans="6:8">
      <c r="F19" s="27"/>
      <c r="H19" s="29" t="s">
        <v>45</v>
      </c>
    </row>
    <row r="20" spans="6:8">
      <c r="F20" s="27"/>
      <c r="H20" s="27"/>
    </row>
    <row r="21" spans="6:8">
      <c r="F21" s="27"/>
      <c r="H21" s="27"/>
    </row>
    <row r="22" spans="6:8">
      <c r="F22" s="27"/>
      <c r="H22" s="27" t="s">
        <v>46</v>
      </c>
    </row>
  </sheetData>
  <sortState ref="A6:H13">
    <sortCondition ref="A6"/>
  </sortState>
  <mergeCells count="10">
    <mergeCell ref="A1:I1"/>
    <mergeCell ref="A2:I2"/>
    <mergeCell ref="C4:D4"/>
    <mergeCell ref="E4:F4"/>
    <mergeCell ref="A14:G14"/>
    <mergeCell ref="A4:A5"/>
    <mergeCell ref="B4:B5"/>
    <mergeCell ref="G4:G5"/>
    <mergeCell ref="H4:H5"/>
    <mergeCell ref="I4:I5"/>
  </mergeCells>
  <conditionalFormatting sqref="I13">
    <cfRule type="cellIs" dxfId="0" priority="1" operator="equal">
      <formula>"Kejar Target"</formula>
    </cfRule>
  </conditionalFormatting>
  <conditionalFormatting sqref="G6:G13">
    <cfRule type="cellIs" dxfId="0" priority="4" operator="lessThan">
      <formula>1</formula>
    </cfRule>
  </conditionalFormatting>
  <conditionalFormatting sqref="H6:H13">
    <cfRule type="cellIs" dxfId="0" priority="3" operator="equal">
      <formula>"Kejar Target"</formula>
    </cfRule>
  </conditionalFormatting>
  <conditionalFormatting sqref="I6:I12">
    <cfRule type="cellIs" dxfId="0" priority="2" operator="equal">
      <formula>"Kejar Target"</formula>
    </cfRule>
  </conditionalFormatting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1"/>
  <sheetViews>
    <sheetView workbookViewId="0">
      <selection activeCell="G8" sqref="G8"/>
    </sheetView>
  </sheetViews>
  <sheetFormatPr defaultColWidth="9" defaultRowHeight="15"/>
  <cols>
    <col min="1" max="1" width="23.75" customWidth="1"/>
    <col min="2" max="2" width="9.375" customWidth="1"/>
    <col min="3" max="3" width="3.75" customWidth="1"/>
    <col min="4" max="4" width="14.8583333333333" customWidth="1"/>
    <col min="5" max="5" width="7.875" customWidth="1"/>
    <col min="6" max="6" width="9.125" customWidth="1"/>
    <col min="7" max="7" width="10" customWidth="1"/>
    <col min="8" max="8" width="25.375" customWidth="1"/>
  </cols>
  <sheetData>
    <row r="1" ht="111.75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tr">
        <f>SUBSTITUTE('1 putra'!A2:H2,"1 Putra","2 Putra")</f>
        <v>April 2022 - Marhalah 2 Putra</v>
      </c>
      <c r="B2" s="2"/>
      <c r="C2" s="2"/>
      <c r="D2" s="2"/>
      <c r="E2" s="2"/>
      <c r="F2" s="2"/>
      <c r="G2" s="2"/>
      <c r="H2" s="2"/>
      <c r="I2" s="2"/>
    </row>
    <row r="3" ht="24.75" customHeight="1" spans="1:7">
      <c r="A3" s="3"/>
      <c r="B3" s="3"/>
      <c r="C3" s="3"/>
      <c r="D3" s="3"/>
      <c r="E3" s="3"/>
      <c r="F3" s="3"/>
      <c r="G3" s="3"/>
    </row>
    <row r="4" customHeight="1" spans="1:9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  <c r="I4" s="5" t="s">
        <v>8</v>
      </c>
    </row>
    <row r="5" spans="1:9">
      <c r="A5" s="4"/>
      <c r="B5" s="6"/>
      <c r="C5" s="4" t="s">
        <v>9</v>
      </c>
      <c r="D5" s="4" t="s">
        <v>10</v>
      </c>
      <c r="E5" s="18" t="s">
        <v>11</v>
      </c>
      <c r="F5" s="18" t="s">
        <v>12</v>
      </c>
      <c r="G5" s="4"/>
      <c r="H5" s="6"/>
      <c r="I5" s="6"/>
    </row>
    <row r="6" spans="1:9">
      <c r="A6" s="15" t="s">
        <v>73</v>
      </c>
      <c r="B6" s="8" t="s">
        <v>74</v>
      </c>
      <c r="C6" s="11">
        <v>9</v>
      </c>
      <c r="D6" s="12" t="s">
        <v>75</v>
      </c>
      <c r="E6" s="9">
        <v>185</v>
      </c>
      <c r="F6" s="19">
        <v>175</v>
      </c>
      <c r="G6" s="30">
        <f t="shared" ref="G6:G12" si="0">(F6-E6+20)/20</f>
        <v>0.5</v>
      </c>
      <c r="H6" s="9" t="str">
        <f t="shared" ref="H6:H12" si="1">IF(G6&gt;=1,"","Kejar Target")</f>
        <v>Kejar Target</v>
      </c>
      <c r="I6" s="11"/>
    </row>
    <row r="7" spans="1:9">
      <c r="A7" s="7" t="s">
        <v>76</v>
      </c>
      <c r="B7" s="8" t="s">
        <v>77</v>
      </c>
      <c r="C7" s="11">
        <v>12</v>
      </c>
      <c r="D7" s="12" t="s">
        <v>78</v>
      </c>
      <c r="E7" s="11">
        <v>242</v>
      </c>
      <c r="F7" s="22">
        <v>226</v>
      </c>
      <c r="G7" s="31">
        <f t="shared" si="0"/>
        <v>0.2</v>
      </c>
      <c r="H7" s="11" t="str">
        <f t="shared" si="1"/>
        <v>Kejar Target</v>
      </c>
      <c r="I7" s="11"/>
    </row>
    <row r="8" spans="1:9">
      <c r="A8" s="13" t="s">
        <v>79</v>
      </c>
      <c r="B8" s="14" t="s">
        <v>80</v>
      </c>
      <c r="C8" s="11">
        <v>9</v>
      </c>
      <c r="D8" s="12" t="s">
        <v>81</v>
      </c>
      <c r="E8" s="11">
        <v>193</v>
      </c>
      <c r="F8" s="22">
        <v>178</v>
      </c>
      <c r="G8" s="31">
        <f t="shared" si="0"/>
        <v>0.25</v>
      </c>
      <c r="H8" s="11" t="str">
        <f t="shared" si="1"/>
        <v>Kejar Target</v>
      </c>
      <c r="I8" s="11"/>
    </row>
    <row r="9" spans="1:9">
      <c r="A9" s="7" t="s">
        <v>82</v>
      </c>
      <c r="B9" s="8" t="s">
        <v>83</v>
      </c>
      <c r="C9" s="9">
        <v>9</v>
      </c>
      <c r="D9" s="10" t="s">
        <v>84</v>
      </c>
      <c r="E9" s="11">
        <v>183</v>
      </c>
      <c r="F9" s="22">
        <v>167</v>
      </c>
      <c r="G9" s="31">
        <f t="shared" si="0"/>
        <v>0.2</v>
      </c>
      <c r="H9" s="11" t="str">
        <f t="shared" si="1"/>
        <v>Kejar Target</v>
      </c>
      <c r="I9" s="11"/>
    </row>
    <row r="10" spans="1:9">
      <c r="A10" s="7" t="s">
        <v>85</v>
      </c>
      <c r="B10" s="8" t="s">
        <v>86</v>
      </c>
      <c r="C10" s="11">
        <v>12</v>
      </c>
      <c r="D10" s="12" t="s">
        <v>87</v>
      </c>
      <c r="E10" s="11">
        <v>247</v>
      </c>
      <c r="F10" s="22">
        <v>235</v>
      </c>
      <c r="G10" s="31">
        <f t="shared" si="0"/>
        <v>0.4</v>
      </c>
      <c r="H10" s="11" t="str">
        <f t="shared" si="1"/>
        <v>Kejar Target</v>
      </c>
      <c r="I10" s="11" t="s">
        <v>88</v>
      </c>
    </row>
    <row r="11" spans="1:9">
      <c r="A11" s="13" t="s">
        <v>89</v>
      </c>
      <c r="B11" s="14" t="s">
        <v>90</v>
      </c>
      <c r="C11" s="11"/>
      <c r="D11" s="12"/>
      <c r="E11" s="32"/>
      <c r="F11" s="22"/>
      <c r="G11" s="31">
        <f t="shared" si="0"/>
        <v>1</v>
      </c>
      <c r="H11" s="11" t="str">
        <f t="shared" si="1"/>
        <v/>
      </c>
      <c r="I11" s="11"/>
    </row>
    <row r="12" spans="1:9">
      <c r="A12" s="13" t="s">
        <v>91</v>
      </c>
      <c r="B12" s="14" t="s">
        <v>92</v>
      </c>
      <c r="C12" s="11">
        <v>10</v>
      </c>
      <c r="D12" s="12" t="s">
        <v>36</v>
      </c>
      <c r="E12" s="11">
        <v>199</v>
      </c>
      <c r="F12" s="22">
        <v>200</v>
      </c>
      <c r="G12" s="31">
        <f t="shared" si="0"/>
        <v>1.05</v>
      </c>
      <c r="H12" s="11" t="str">
        <f t="shared" si="1"/>
        <v/>
      </c>
      <c r="I12" s="11">
        <v>9</v>
      </c>
    </row>
    <row r="13" spans="1:8">
      <c r="A13" s="16" t="s">
        <v>43</v>
      </c>
      <c r="B13" s="17"/>
      <c r="C13" s="17"/>
      <c r="D13" s="17"/>
      <c r="E13" s="17"/>
      <c r="F13" s="17"/>
      <c r="G13" s="25"/>
      <c r="H13" s="26">
        <f>COUNTIF(H6:H12,"")</f>
        <v>2</v>
      </c>
    </row>
    <row r="15" spans="1:1">
      <c r="A15" s="3"/>
    </row>
    <row r="16" spans="1:8">
      <c r="A16" s="3"/>
      <c r="F16" s="27"/>
      <c r="H16" s="28" t="str">
        <f>'1 putra'!H19</f>
        <v>Samarinda, 20 April 2022</v>
      </c>
    </row>
    <row r="17" spans="6:8">
      <c r="F17" s="27"/>
      <c r="H17" s="27"/>
    </row>
    <row r="18" spans="6:8">
      <c r="F18" s="27"/>
      <c r="H18" s="29" t="s">
        <v>45</v>
      </c>
    </row>
    <row r="19" spans="6:8">
      <c r="F19" s="27"/>
      <c r="H19" s="27"/>
    </row>
    <row r="20" spans="6:8">
      <c r="F20" s="27"/>
      <c r="H20" s="27"/>
    </row>
    <row r="21" spans="6:8">
      <c r="F21" s="27"/>
      <c r="H21" s="27" t="s">
        <v>46</v>
      </c>
    </row>
  </sheetData>
  <mergeCells count="10">
    <mergeCell ref="A1:I1"/>
    <mergeCell ref="A2:I2"/>
    <mergeCell ref="C4:D4"/>
    <mergeCell ref="E4:F4"/>
    <mergeCell ref="A13:G13"/>
    <mergeCell ref="A4:A5"/>
    <mergeCell ref="B4:B5"/>
    <mergeCell ref="G4:G5"/>
    <mergeCell ref="H4:H5"/>
    <mergeCell ref="I4:I5"/>
  </mergeCells>
  <conditionalFormatting sqref="G6:G12">
    <cfRule type="cellIs" dxfId="0" priority="7" operator="lessThan">
      <formula>1</formula>
    </cfRule>
  </conditionalFormatting>
  <conditionalFormatting sqref="H6:H12">
    <cfRule type="cellIs" dxfId="0" priority="6" operator="equal">
      <formula>"Kejar Target"</formula>
    </cfRule>
  </conditionalFormatting>
  <conditionalFormatting sqref="I6:I12">
    <cfRule type="cellIs" dxfId="0" priority="1" operator="equal">
      <formula>"Kejar Target"</formula>
    </cfRule>
  </conditionalFormatting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2"/>
  <sheetViews>
    <sheetView tabSelected="1" workbookViewId="0">
      <selection activeCell="J7" sqref="J7"/>
    </sheetView>
  </sheetViews>
  <sheetFormatPr defaultColWidth="9" defaultRowHeight="15"/>
  <cols>
    <col min="1" max="1" width="28" customWidth="1"/>
    <col min="2" max="2" width="9.375" customWidth="1"/>
    <col min="3" max="3" width="3.75" customWidth="1"/>
    <col min="4" max="4" width="14" customWidth="1"/>
    <col min="5" max="5" width="7.875" customWidth="1"/>
    <col min="6" max="6" width="9.125" customWidth="1"/>
    <col min="7" max="7" width="10" customWidth="1"/>
    <col min="8" max="8" width="25.375" customWidth="1"/>
    <col min="9" max="9" width="15.125" customWidth="1"/>
  </cols>
  <sheetData>
    <row r="1" ht="109.5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tr">
        <f>SUBSTITUTE('1 putra'!A2:H2,"1 Putra","2 Putri")</f>
        <v>April 2022 - Marhalah 2 Putri</v>
      </c>
      <c r="B2" s="2"/>
      <c r="C2" s="2"/>
      <c r="D2" s="2"/>
      <c r="E2" s="2"/>
      <c r="F2" s="2"/>
      <c r="G2" s="2"/>
      <c r="H2" s="2"/>
      <c r="I2" s="2"/>
    </row>
    <row r="3" ht="19.5" customHeight="1" spans="1:7">
      <c r="A3" s="3"/>
      <c r="B3" s="3"/>
      <c r="C3" s="3"/>
      <c r="D3" s="3"/>
      <c r="E3" s="3"/>
      <c r="F3" s="3"/>
      <c r="G3" s="3"/>
    </row>
    <row r="4" customHeight="1" spans="1:9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  <c r="I4" s="5" t="s">
        <v>8</v>
      </c>
    </row>
    <row r="5" spans="1:9">
      <c r="A5" s="4"/>
      <c r="B5" s="6"/>
      <c r="C5" s="4" t="s">
        <v>9</v>
      </c>
      <c r="D5" s="4" t="s">
        <v>10</v>
      </c>
      <c r="E5" s="18" t="s">
        <v>11</v>
      </c>
      <c r="F5" s="18" t="s">
        <v>12</v>
      </c>
      <c r="G5" s="4"/>
      <c r="H5" s="6"/>
      <c r="I5" s="6"/>
    </row>
    <row r="6" spans="1:9">
      <c r="A6" s="7" t="s">
        <v>93</v>
      </c>
      <c r="B6" s="8" t="s">
        <v>94</v>
      </c>
      <c r="C6" s="9">
        <v>5</v>
      </c>
      <c r="D6" s="10" t="s">
        <v>56</v>
      </c>
      <c r="E6" s="9">
        <v>110</v>
      </c>
      <c r="F6" s="19">
        <v>94</v>
      </c>
      <c r="G6" s="20">
        <f t="shared" ref="G6:G13" si="0">(F6-E6+20)/20</f>
        <v>0.2</v>
      </c>
      <c r="H6" s="21" t="str">
        <f t="shared" ref="H6:H13" si="1">IF(G6&gt;=1,"","Kejar Target")</f>
        <v>Kejar Target</v>
      </c>
      <c r="I6" s="11" t="s">
        <v>57</v>
      </c>
    </row>
    <row r="7" spans="1:9">
      <c r="A7" s="7" t="s">
        <v>95</v>
      </c>
      <c r="B7" s="8" t="s">
        <v>96</v>
      </c>
      <c r="C7" s="11">
        <v>8</v>
      </c>
      <c r="D7" s="12" t="s">
        <v>97</v>
      </c>
      <c r="E7" s="11">
        <v>157</v>
      </c>
      <c r="F7" s="22">
        <v>146</v>
      </c>
      <c r="G7" s="23">
        <f t="shared" si="0"/>
        <v>0.45</v>
      </c>
      <c r="H7" s="24" t="str">
        <f t="shared" si="1"/>
        <v>Kejar Target</v>
      </c>
      <c r="I7" s="11" t="s">
        <v>98</v>
      </c>
    </row>
    <row r="8" spans="1:9">
      <c r="A8" s="13" t="s">
        <v>99</v>
      </c>
      <c r="B8" s="14" t="s">
        <v>100</v>
      </c>
      <c r="C8" s="11">
        <v>13</v>
      </c>
      <c r="D8" s="12" t="s">
        <v>101</v>
      </c>
      <c r="E8" s="11">
        <v>256</v>
      </c>
      <c r="F8" s="22">
        <v>251</v>
      </c>
      <c r="G8" s="23">
        <f t="shared" si="0"/>
        <v>0.75</v>
      </c>
      <c r="H8" s="24" t="str">
        <f t="shared" si="1"/>
        <v>Kejar Target</v>
      </c>
      <c r="I8" s="11" t="s">
        <v>102</v>
      </c>
    </row>
    <row r="9" spans="1:9">
      <c r="A9" s="7" t="s">
        <v>103</v>
      </c>
      <c r="B9" s="8" t="s">
        <v>104</v>
      </c>
      <c r="C9" s="11">
        <v>11</v>
      </c>
      <c r="D9" s="12" t="s">
        <v>105</v>
      </c>
      <c r="E9" s="11">
        <v>218</v>
      </c>
      <c r="F9" s="22">
        <v>210</v>
      </c>
      <c r="G9" s="23">
        <f t="shared" si="0"/>
        <v>0.6</v>
      </c>
      <c r="H9" s="24" t="str">
        <f t="shared" si="1"/>
        <v>Kejar Target</v>
      </c>
      <c r="I9" s="11" t="s">
        <v>106</v>
      </c>
    </row>
    <row r="10" spans="1:9">
      <c r="A10" s="15" t="s">
        <v>107</v>
      </c>
      <c r="B10" s="8" t="s">
        <v>108</v>
      </c>
      <c r="C10" s="11">
        <v>7</v>
      </c>
      <c r="D10" s="12" t="s">
        <v>109</v>
      </c>
      <c r="E10" s="11">
        <v>134</v>
      </c>
      <c r="F10" s="22">
        <v>124</v>
      </c>
      <c r="G10" s="23">
        <f t="shared" si="0"/>
        <v>0.5</v>
      </c>
      <c r="H10" s="24" t="str">
        <f t="shared" si="1"/>
        <v>Kejar Target</v>
      </c>
      <c r="I10" s="11" t="s">
        <v>57</v>
      </c>
    </row>
    <row r="11" spans="1:9">
      <c r="A11" s="13" t="s">
        <v>110</v>
      </c>
      <c r="B11" s="14" t="s">
        <v>111</v>
      </c>
      <c r="C11" s="11">
        <v>7</v>
      </c>
      <c r="D11" s="12" t="s">
        <v>112</v>
      </c>
      <c r="E11" s="11">
        <v>151</v>
      </c>
      <c r="F11" s="22">
        <v>139</v>
      </c>
      <c r="G11" s="23">
        <f t="shared" si="0"/>
        <v>0.4</v>
      </c>
      <c r="H11" s="24" t="str">
        <f t="shared" si="1"/>
        <v>Kejar Target</v>
      </c>
      <c r="I11" s="11"/>
    </row>
    <row r="12" spans="1:9">
      <c r="A12" s="13" t="s">
        <v>113</v>
      </c>
      <c r="B12" s="14" t="s">
        <v>114</v>
      </c>
      <c r="C12" s="11">
        <v>15</v>
      </c>
      <c r="D12" s="12" t="s">
        <v>115</v>
      </c>
      <c r="E12" s="11">
        <v>302</v>
      </c>
      <c r="F12" s="22">
        <v>289</v>
      </c>
      <c r="G12" s="23">
        <f t="shared" si="0"/>
        <v>0.35</v>
      </c>
      <c r="H12" s="24" t="str">
        <f t="shared" si="1"/>
        <v>Kejar Target</v>
      </c>
      <c r="I12" s="11"/>
    </row>
    <row r="13" spans="1:9">
      <c r="A13" s="13" t="s">
        <v>116</v>
      </c>
      <c r="B13" s="14" t="s">
        <v>117</v>
      </c>
      <c r="C13" s="11">
        <v>4</v>
      </c>
      <c r="D13" s="12" t="s">
        <v>118</v>
      </c>
      <c r="E13" s="11">
        <v>88</v>
      </c>
      <c r="F13" s="22">
        <v>74</v>
      </c>
      <c r="G13" s="23">
        <f t="shared" si="0"/>
        <v>0.3</v>
      </c>
      <c r="H13" s="24" t="str">
        <f t="shared" si="1"/>
        <v>Kejar Target</v>
      </c>
      <c r="I13" s="11" t="s">
        <v>53</v>
      </c>
    </row>
    <row r="14" spans="1:8">
      <c r="A14" s="16" t="s">
        <v>43</v>
      </c>
      <c r="B14" s="17"/>
      <c r="C14" s="17"/>
      <c r="D14" s="17"/>
      <c r="E14" s="17"/>
      <c r="F14" s="17"/>
      <c r="G14" s="25"/>
      <c r="H14" s="26">
        <f>COUNTIF(H6:H13,"")</f>
        <v>0</v>
      </c>
    </row>
    <row r="16" spans="1:1">
      <c r="A16" s="3"/>
    </row>
    <row r="17" spans="1:8">
      <c r="A17" s="3"/>
      <c r="F17" s="27"/>
      <c r="H17" s="28" t="str">
        <f>'1 putra'!H19</f>
        <v>Samarinda, 20 April 2022</v>
      </c>
    </row>
    <row r="18" spans="6:8">
      <c r="F18" s="27"/>
      <c r="H18" s="27"/>
    </row>
    <row r="19" spans="6:8">
      <c r="F19" s="27"/>
      <c r="H19" s="29" t="s">
        <v>45</v>
      </c>
    </row>
    <row r="20" spans="6:8">
      <c r="F20" s="27"/>
      <c r="H20" s="27"/>
    </row>
    <row r="21" spans="6:8">
      <c r="F21" s="27"/>
      <c r="H21" s="27"/>
    </row>
    <row r="22" spans="6:8">
      <c r="F22" s="27"/>
      <c r="H22" s="27" t="s">
        <v>46</v>
      </c>
    </row>
  </sheetData>
  <mergeCells count="10">
    <mergeCell ref="A1:I1"/>
    <mergeCell ref="A2:I2"/>
    <mergeCell ref="C4:D4"/>
    <mergeCell ref="E4:F4"/>
    <mergeCell ref="A14:G14"/>
    <mergeCell ref="A4:A5"/>
    <mergeCell ref="B4:B5"/>
    <mergeCell ref="G4:G5"/>
    <mergeCell ref="H4:H5"/>
    <mergeCell ref="I4:I5"/>
  </mergeCells>
  <conditionalFormatting sqref="I13">
    <cfRule type="cellIs" dxfId="0" priority="1" operator="equal">
      <formula>"Kejar Target"</formula>
    </cfRule>
  </conditionalFormatting>
  <conditionalFormatting sqref="G6:G13">
    <cfRule type="cellIs" dxfId="0" priority="4" operator="lessThan">
      <formula>1</formula>
    </cfRule>
  </conditionalFormatting>
  <conditionalFormatting sqref="H6:H13">
    <cfRule type="cellIs" dxfId="0" priority="3" operator="equal">
      <formula>"Kejar Target"</formula>
    </cfRule>
  </conditionalFormatting>
  <conditionalFormatting sqref="I6:I12">
    <cfRule type="cellIs" dxfId="0" priority="2" operator="equal">
      <formula>"Kejar Target"</formula>
    </cfRule>
  </conditionalFormatting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 putra</vt:lpstr>
      <vt:lpstr>1 putri</vt:lpstr>
      <vt:lpstr>2 putra</vt:lpstr>
      <vt:lpstr>2 putri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2021-07-14T22:07:00Z</dcterms:created>
  <cp:lastPrinted>2021-10-04T11:48:00Z</cp:lastPrinted>
  <dcterms:modified xsi:type="dcterms:W3CDTF">2022-04-22T19:14:49Z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  <property fmtid="{D5CDD505-2E9C-101B-9397-08002B2CF9AE}" pid="3" name="KSOReadingLayout">
    <vt:bool>true</vt:bool>
  </property>
</Properties>
</file>