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3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<sst xmlns="http://schemas.openxmlformats.org/spreadsheetml/2006/main" count="180" uniqueCount="126">
  <si>
    <t>DATA PENCAPAIAN TAHFIDZ</t>
  </si>
  <si>
    <t>Oktober 2021 - Marhalah 1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</si>
  <si>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</si>
  <si>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</si>
  <si>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</si>
  <si>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</si>
  <si>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</si>
  <si>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</si>
  <si>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</si>
  <si>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</si>
  <si>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</si>
  <si>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</si>
  <si>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</si>
  <si>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Dari</t>
  </si>
  <si>
    <t>Ke</t>
  </si>
  <si>
    <t>Tambahan</t>
  </si>
  <si>
    <t>Arviandow</t>
  </si>
  <si>
    <t>21.02.019</t>
  </si>
  <si>
    <t>Al-Infithar</t>
  </si>
  <si>
    <t>Ayaturrahman Shinra</t>
  </si>
  <si>
    <t>21.02.020</t>
  </si>
  <si>
    <t>Ali Imran: 9</t>
  </si>
  <si>
    <t>Khalid Ghazy</t>
  </si>
  <si>
    <t>21.02.022</t>
  </si>
  <si>
    <t>Ali Imran: 200</t>
  </si>
  <si>
    <t>Muhammad Radja</t>
  </si>
  <si>
    <t>21.02.023</t>
  </si>
  <si>
    <t>Al-Baqarah: 112</t>
  </si>
  <si>
    <t>Muhammad Rasya</t>
  </si>
  <si>
    <t>21.02.024</t>
  </si>
  <si>
    <t>Al-Baqarah: 196</t>
  </si>
  <si>
    <t>Muhammad Rayhan</t>
  </si>
  <si>
    <t>21.02.025</t>
  </si>
  <si>
    <t>Al-Baqarah: 48</t>
  </si>
  <si>
    <t>Fa'iq</t>
  </si>
  <si>
    <t>21.02.038</t>
  </si>
  <si>
    <t>Al-Baqarah: 76</t>
  </si>
  <si>
    <t>Hazwan Hafidzudin</t>
  </si>
  <si>
    <t>21.02.021</t>
  </si>
  <si>
    <t>Al-An'am: 73</t>
  </si>
  <si>
    <t>30-1</t>
  </si>
  <si>
    <t>Rihal Muharrikul Haq</t>
  </si>
  <si>
    <t>21.02.027</t>
  </si>
  <si>
    <t>Al-An'am: 52</t>
  </si>
  <si>
    <t>Zahy Awwab</t>
  </si>
  <si>
    <t>21.02.028</t>
  </si>
  <si>
    <t>Al-Baqarah: 274</t>
  </si>
  <si>
    <t>Yang mencapai target</t>
  </si>
  <si>
    <t>Samarinda, 28 Oktober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</si>
  <si>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</si>
  <si>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</si>
  <si>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</si>
  <si>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</si>
  <si>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Al-Baqarah: 186</t>
  </si>
  <si>
    <t>Maryam Fikria Tasya</t>
  </si>
  <si>
    <t>-</t>
  </si>
  <si>
    <t>Al-Baqarah: 101</t>
  </si>
  <si>
    <t>Mila Najiyah</t>
  </si>
  <si>
    <t>21.02.031</t>
  </si>
  <si>
    <t>Ali Imran: 157</t>
  </si>
  <si>
    <t>Najwa Hani Fillah</t>
  </si>
  <si>
    <t>21.02.032</t>
  </si>
  <si>
    <t>Al-Baqarah: 248</t>
  </si>
  <si>
    <t>Nayla Izzatul Hasanah</t>
  </si>
  <si>
    <t>21.02.033</t>
  </si>
  <si>
    <t>An-Nisa: 11</t>
  </si>
  <si>
    <t>Nida Khalwatus S</t>
  </si>
  <si>
    <t>21.02.034</t>
  </si>
  <si>
    <t>Al-Baqarah: 286</t>
  </si>
  <si>
    <t>Riska Fitriana Putri</t>
  </si>
  <si>
    <t>21.02.035</t>
  </si>
  <si>
    <t>Al-Baqarah: 181</t>
  </si>
  <si>
    <t>Safarus Aufa Rifdah</t>
  </si>
  <si>
    <t>21.02.036</t>
  </si>
  <si>
    <t>An-Nisa: 86</t>
  </si>
  <si>
    <t>Ja'far Asshodiq Habibullah F</t>
  </si>
  <si>
    <t>20.02.003</t>
  </si>
  <si>
    <t>Al-A'raf: 11</t>
  </si>
  <si>
    <t>Abdurrahman Al-Zuhdi</t>
  </si>
  <si>
    <t>20.02.004</t>
  </si>
  <si>
    <t>Yunus: 42</t>
  </si>
  <si>
    <t>M. Fatih Yusuf Rahman</t>
  </si>
  <si>
    <t>20.02.005</t>
  </si>
  <si>
    <t>Al-A'raf: 30</t>
  </si>
  <si>
    <t>Dzaakir Hawaary Arbie</t>
  </si>
  <si>
    <t>20.02.006</t>
  </si>
  <si>
    <t>Al-A'raf: 165</t>
  </si>
  <si>
    <t>Muhammad Firmansyah</t>
  </si>
  <si>
    <t>20.02.007</t>
  </si>
  <si>
    <t>Yunus: 70</t>
  </si>
  <si>
    <t>Syamil Muwahhiduddien</t>
  </si>
  <si>
    <t>20.02.013</t>
  </si>
  <si>
    <t>At-Taubah: 6</t>
  </si>
  <si>
    <t>Royan Abdullah Asyari</t>
  </si>
  <si>
    <t>20.02.017</t>
  </si>
  <si>
    <t>Al-An'am: 118</t>
  </si>
  <si>
    <t>Nur Azizah</t>
  </si>
  <si>
    <t>20.02.001</t>
  </si>
  <si>
    <t>An-Nisa: 79</t>
  </si>
  <si>
    <t>Siti Khodijah</t>
  </si>
  <si>
    <t>20.02.002</t>
  </si>
  <si>
    <t>Al-Maidah: 89</t>
  </si>
  <si>
    <t>Jahrisa Juana</t>
  </si>
  <si>
    <t>20.02.008</t>
  </si>
  <si>
    <t>Yunus: 97</t>
  </si>
  <si>
    <t>Nurlayli Ubadah</t>
  </si>
  <si>
    <t>20.02.009</t>
  </si>
  <si>
    <t>At-Taubah: 99</t>
  </si>
  <si>
    <t>Nadyne Fathiya Chairinda</t>
  </si>
  <si>
    <t>20.02.010</t>
  </si>
  <si>
    <t>Al-Maidah: 9</t>
  </si>
  <si>
    <t>Salwa</t>
  </si>
  <si>
    <t>20.02.011</t>
  </si>
  <si>
    <t>Al-Maidah: 103</t>
  </si>
  <si>
    <t>Muthia Shofia</t>
  </si>
  <si>
    <t>20.02.012</t>
  </si>
  <si>
    <t>An-Nahl: 14</t>
  </si>
  <si>
    <t>Nada Sahla Syahidah</t>
  </si>
  <si>
    <t>20.02.014</t>
  </si>
  <si>
    <t>Ibrahim: 42</t>
  </si>
  <si>
    <t>Nada Sabila Syahidah</t>
  </si>
  <si>
    <t>20.02.015</t>
  </si>
  <si>
    <t>Al-An'am: 35</t>
  </si>
  <si>
    <t>Inas Afifah</t>
  </si>
  <si>
    <t>20.02.016</t>
  </si>
  <si>
    <t>Ali Imran: 115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</si>
</sst>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dd\-mmm"/>
    <numFmt numFmtId="178" formatCode="_-&quot;Rp&quot;* #,##0_-;\-&quot;Rp&quot;* #,##0_-;_-&quot;Rp&quot;* &quot;-&quot;??_-;_-@_-"/>
    <numFmt numFmtId="179" formatCode="_(* #,##0_);_(* \(#,##0\);_(* &quot;-&quot;_);_(@_)"/>
    <numFmt numFmtId="180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3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177" fontId="0" fillId="0" borderId="1" xfId="0" applyNumberFormat="1" applyBorder="1" applyAlignment="1">
      <alignment horizontal="right"/>
    </xf>
    <xf numFmtId="177" fontId="0" fillId="0" borderId="1" xfId="0" applyNumberFormat="1" applyBorder="1" applyAlignment="1" quotePrefix="1">
      <alignment horizontal="right"/>
    </xf>
    <xf numFmtId="0" fontId="3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7181215" y="484505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74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16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786880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7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9074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818116</xdr:colOff>
      <xdr:row>0</xdr:row>
      <xdr:rowOff>0</xdr:rowOff>
    </xdr:from>
    <xdr:to>
      <xdr:col>3</xdr:col>
      <xdr:colOff>684335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7435" y="0"/>
          <a:ext cx="94361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634480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460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topLeftCell="C1" workbookViewId="0">
      <selection activeCell="K4" sqref="I4:K5"/>
    </sheetView>
  </sheetViews>
  <sheetFormatPr defaultColWidth="9" defaultRowHeight="15"/>
  <cols>
    <col min="1" max="1" width="27.425" customWidth="1"/>
    <col min="2" max="2" width="14.1416666666667" customWidth="1"/>
    <col min="3" max="3" width="11.2833333333333" customWidth="1"/>
    <col min="4" max="4" width="24.8583333333333" customWidth="1"/>
    <col min="5" max="5" width="12.1416666666667" customWidth="1"/>
    <col min="6" max="6" width="11.8583333333333" customWidth="1"/>
    <col min="7" max="7" width="14.8583333333333" customWidth="1"/>
    <col min="8" max="8" width="15.7083333333333" customWidth="1"/>
    <col min="9" max="9" width="4.5" customWidth="1"/>
    <col min="10" max="10" width="3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37" t="s">
        <v>15</v>
      </c>
    </row>
    <row r="6" spans="1:11">
      <c r="A6" s="7" t="s">
        <v>16</v>
      </c>
      <c r="B6" s="8" t="s">
        <v>17</v>
      </c>
      <c r="C6" s="11">
        <v>30</v>
      </c>
      <c r="D6" s="11" t="s">
        <v>18</v>
      </c>
      <c r="E6" s="11">
        <v>11</v>
      </c>
      <c r="F6" s="22">
        <v>587</v>
      </c>
      <c r="G6" s="34">
        <f>4/20</f>
        <v>0.2</v>
      </c>
      <c r="H6" s="11" t="str">
        <f t="shared" ref="H6:H15" si="0">IF(G6&gt;=1,"Tercapai","Belum Tercapai")</f>
        <v>Belum Tercapai</v>
      </c>
      <c r="I6" s="38"/>
      <c r="J6" s="38"/>
      <c r="K6" s="38"/>
    </row>
    <row r="7" spans="1:11">
      <c r="A7" s="13" t="s">
        <v>19</v>
      </c>
      <c r="B7" s="14" t="s">
        <v>20</v>
      </c>
      <c r="C7" s="11">
        <v>3</v>
      </c>
      <c r="D7" s="12" t="s">
        <v>21</v>
      </c>
      <c r="E7" s="11">
        <v>62</v>
      </c>
      <c r="F7" s="22">
        <v>50</v>
      </c>
      <c r="G7" s="34">
        <f t="shared" ref="G7" si="1">(F7-E7+20)/20</f>
        <v>0.4</v>
      </c>
      <c r="H7" s="11" t="str">
        <f t="shared" si="0"/>
        <v>Belum Tercapai</v>
      </c>
      <c r="I7" s="39">
        <v>30</v>
      </c>
      <c r="J7" s="38">
        <v>1</v>
      </c>
      <c r="K7" s="38"/>
    </row>
    <row r="8" spans="1:11">
      <c r="A8" s="7" t="s">
        <v>22</v>
      </c>
      <c r="B8" s="8" t="s">
        <v>23</v>
      </c>
      <c r="C8" s="11">
        <v>4</v>
      </c>
      <c r="D8" s="12" t="s">
        <v>24</v>
      </c>
      <c r="E8" s="11">
        <v>78</v>
      </c>
      <c r="F8" s="22">
        <v>76</v>
      </c>
      <c r="G8" s="34">
        <f t="shared" ref="G8:G9" si="2">(F8-E8+20)/20</f>
        <v>0.9</v>
      </c>
      <c r="H8" s="11" t="str">
        <f t="shared" si="0"/>
        <v>Belum Tercapai</v>
      </c>
      <c r="I8" s="38">
        <v>1</v>
      </c>
      <c r="J8" s="38">
        <v>3</v>
      </c>
      <c r="K8" s="38"/>
    </row>
    <row r="9" spans="1:11">
      <c r="A9" s="13" t="s">
        <v>25</v>
      </c>
      <c r="B9" s="14" t="s">
        <v>26</v>
      </c>
      <c r="C9" s="11">
        <v>1</v>
      </c>
      <c r="D9" s="12" t="s">
        <v>27</v>
      </c>
      <c r="E9" s="11">
        <v>29</v>
      </c>
      <c r="F9" s="22">
        <v>17</v>
      </c>
      <c r="G9" s="34">
        <f t="shared" si="2"/>
        <v>0.4</v>
      </c>
      <c r="H9" s="11" t="str">
        <f t="shared" si="0"/>
        <v>Belum Tercapai</v>
      </c>
      <c r="I9" s="38">
        <v>30</v>
      </c>
      <c r="J9" s="38">
        <v>1</v>
      </c>
      <c r="K9" s="38"/>
    </row>
    <row r="10" spans="1:11">
      <c r="A10" s="13" t="s">
        <v>28</v>
      </c>
      <c r="B10" s="14" t="s">
        <v>29</v>
      </c>
      <c r="C10" s="11">
        <v>2</v>
      </c>
      <c r="D10" s="12" t="s">
        <v>30</v>
      </c>
      <c r="E10" s="11">
        <v>38</v>
      </c>
      <c r="F10" s="22">
        <v>30</v>
      </c>
      <c r="G10" s="34">
        <f t="shared" ref="G10" si="3">(F10-E10+20)/20</f>
        <v>0.6</v>
      </c>
      <c r="H10" s="11" t="str">
        <f t="shared" si="0"/>
        <v>Belum Tercapai</v>
      </c>
      <c r="I10" s="38">
        <v>30</v>
      </c>
      <c r="J10" s="38">
        <v>1</v>
      </c>
      <c r="K10" s="38"/>
    </row>
    <row r="11" spans="1:11">
      <c r="A11" s="13" t="s">
        <v>31</v>
      </c>
      <c r="B11" s="14" t="s">
        <v>32</v>
      </c>
      <c r="C11" s="11">
        <v>1</v>
      </c>
      <c r="D11" s="12" t="s">
        <v>33</v>
      </c>
      <c r="E11" s="11">
        <v>23</v>
      </c>
      <c r="F11" s="22">
        <v>7</v>
      </c>
      <c r="G11" s="34">
        <f t="shared" ref="G11:G12" si="4">(F11-E11+20)/20</f>
        <v>0.2</v>
      </c>
      <c r="H11" s="11" t="str">
        <f t="shared" si="0"/>
        <v>Belum Tercapai</v>
      </c>
      <c r="I11" s="38">
        <v>30</v>
      </c>
      <c r="J11" s="38">
        <v>1</v>
      </c>
      <c r="K11" s="38"/>
    </row>
    <row r="12" spans="1:11">
      <c r="A12" s="13" t="s">
        <v>34</v>
      </c>
      <c r="B12" s="14" t="s">
        <v>35</v>
      </c>
      <c r="C12" s="11">
        <v>1</v>
      </c>
      <c r="D12" s="12" t="s">
        <v>36</v>
      </c>
      <c r="E12" s="11">
        <v>19</v>
      </c>
      <c r="F12" s="22">
        <v>11</v>
      </c>
      <c r="G12" s="34">
        <f t="shared" si="4"/>
        <v>0.6</v>
      </c>
      <c r="H12" s="11" t="str">
        <f t="shared" si="0"/>
        <v>Belum Tercapai</v>
      </c>
      <c r="I12" s="38">
        <v>30</v>
      </c>
      <c r="J12" s="38">
        <v>1</v>
      </c>
      <c r="K12" s="38"/>
    </row>
    <row r="13" spans="1:11">
      <c r="A13" s="7" t="s">
        <v>37</v>
      </c>
      <c r="B13" s="8" t="s">
        <v>38</v>
      </c>
      <c r="C13" s="11">
        <v>7</v>
      </c>
      <c r="D13" s="12" t="s">
        <v>39</v>
      </c>
      <c r="E13" s="11">
        <v>119</v>
      </c>
      <c r="F13" s="22">
        <v>136</v>
      </c>
      <c r="G13" s="34">
        <f t="shared" ref="G13:G15" si="5">(F13-E13+20)/20</f>
        <v>1.85</v>
      </c>
      <c r="H13" s="11" t="str">
        <f t="shared" si="0"/>
        <v>Tercapai</v>
      </c>
      <c r="I13" s="38">
        <v>4</v>
      </c>
      <c r="J13" s="38">
        <v>5</v>
      </c>
      <c r="K13" s="41" t="s">
        <v>40</v>
      </c>
    </row>
    <row r="14" spans="1:11">
      <c r="A14" s="13" t="s">
        <v>41</v>
      </c>
      <c r="B14" s="14" t="s">
        <v>42</v>
      </c>
      <c r="C14" s="11">
        <v>7</v>
      </c>
      <c r="D14" s="12" t="s">
        <v>43</v>
      </c>
      <c r="E14" s="11">
        <v>130</v>
      </c>
      <c r="F14" s="22">
        <v>133</v>
      </c>
      <c r="G14" s="34">
        <f t="shared" si="5"/>
        <v>1.15</v>
      </c>
      <c r="H14" s="11" t="str">
        <f t="shared" si="0"/>
        <v>Tercapai</v>
      </c>
      <c r="I14" s="38">
        <v>30</v>
      </c>
      <c r="J14" s="38">
        <v>3</v>
      </c>
      <c r="K14" s="38"/>
    </row>
    <row r="15" spans="1:11">
      <c r="A15" s="13" t="s">
        <v>44</v>
      </c>
      <c r="B15" s="14" t="s">
        <v>45</v>
      </c>
      <c r="C15" s="11">
        <v>3</v>
      </c>
      <c r="D15" s="12" t="s">
        <v>46</v>
      </c>
      <c r="E15" s="11">
        <v>49</v>
      </c>
      <c r="F15" s="22">
        <v>46</v>
      </c>
      <c r="G15" s="34">
        <f t="shared" si="5"/>
        <v>0.85</v>
      </c>
      <c r="H15" s="11" t="str">
        <f t="shared" si="0"/>
        <v>Belum Tercapai</v>
      </c>
      <c r="I15" s="38">
        <v>30</v>
      </c>
      <c r="J15" s="38">
        <v>1</v>
      </c>
      <c r="K15" s="38"/>
    </row>
    <row r="16" spans="1:8">
      <c r="A16" s="16" t="s">
        <v>47</v>
      </c>
      <c r="B16" s="17"/>
      <c r="C16" s="17"/>
      <c r="D16" s="17"/>
      <c r="E16" s="17"/>
      <c r="F16" s="25"/>
      <c r="G16" s="18">
        <f>COUNTIF(H6:H15,"Tercapai")</f>
        <v>2</v>
      </c>
      <c r="H16" s="26">
        <f>G16/ROWS(H6:H15)</f>
        <v>0.2</v>
      </c>
    </row>
    <row r="18" spans="1:1">
      <c r="A18" s="3"/>
    </row>
    <row r="19" spans="6:9">
      <c r="F19" s="27"/>
      <c r="G19" s="28" t="s">
        <v>48</v>
      </c>
      <c r="H19" s="29"/>
      <c r="I19" s="29"/>
    </row>
    <row r="20" spans="6:9">
      <c r="F20" s="27"/>
      <c r="G20" s="27"/>
      <c r="H20" s="29"/>
      <c r="I20" s="29"/>
    </row>
    <row r="21" spans="6:9">
      <c r="F21" s="27"/>
      <c r="G21" s="30" t="s">
        <v>49</v>
      </c>
      <c r="H21" s="29"/>
      <c r="I21" s="29"/>
    </row>
    <row r="22" spans="6:9">
      <c r="F22" s="27"/>
      <c r="G22" s="27"/>
      <c r="H22" s="29"/>
      <c r="I22" s="29"/>
    </row>
    <row r="23" spans="6:9">
      <c r="F23" s="27"/>
      <c r="G23" s="27"/>
      <c r="H23" s="29"/>
      <c r="I23" s="29"/>
    </row>
    <row r="24" spans="6:9">
      <c r="F24" s="27"/>
      <c r="G24" s="27" t="s">
        <v>50</v>
      </c>
      <c r="H24" s="29"/>
      <c r="I24" s="29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2"/>
  <sheetViews>
    <sheetView zoomScale="90" zoomScaleNormal="90" workbookViewId="0">
      <selection activeCell="J12" sqref="J12"/>
    </sheetView>
  </sheetViews>
  <sheetFormatPr defaultColWidth="9" defaultRowHeight="15"/>
  <cols>
    <col min="1" max="1" width="28.425" customWidth="1"/>
    <col min="2" max="2" width="13.5666666666667" customWidth="1"/>
    <col min="3" max="3" width="9.85833333333333" customWidth="1"/>
    <col min="4" max="4" width="22.2833333333333" customWidth="1"/>
    <col min="5" max="5" width="11.5666666666667" customWidth="1"/>
    <col min="6" max="6" width="10.8583333333333" customWidth="1"/>
    <col min="7" max="7" width="14.7083333333333" customWidth="1"/>
    <col min="8" max="8" width="22" customWidth="1"/>
    <col min="9" max="9" width="4.5" customWidth="1"/>
    <col min="10" max="10" width="3.375" customWidth="1"/>
    <col min="11" max="11" width="9.37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Oktober 2021 -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37" t="s">
        <v>15</v>
      </c>
    </row>
    <row r="6" spans="1:11">
      <c r="A6" s="7" t="s">
        <v>51</v>
      </c>
      <c r="B6" s="8" t="s">
        <v>52</v>
      </c>
      <c r="C6" s="11">
        <v>2</v>
      </c>
      <c r="D6" s="12" t="s">
        <v>53</v>
      </c>
      <c r="E6" s="11">
        <v>34</v>
      </c>
      <c r="F6" s="22">
        <v>28</v>
      </c>
      <c r="G6" s="23">
        <f t="shared" ref="G6:G13" si="0">(F6-E6+20)/20</f>
        <v>0.7</v>
      </c>
      <c r="H6" s="24" t="str">
        <f t="shared" ref="H6:H13" si="1">IF(G6&gt;=1,"Tercapai","Belum Tercapai")</f>
        <v>Belum Tercapai</v>
      </c>
      <c r="I6" s="31">
        <v>30</v>
      </c>
      <c r="J6" s="31">
        <v>1</v>
      </c>
      <c r="K6" s="31"/>
    </row>
    <row r="7" spans="1:11">
      <c r="A7" s="13" t="s">
        <v>54</v>
      </c>
      <c r="B7" s="42" t="s">
        <v>55</v>
      </c>
      <c r="C7" s="24">
        <v>1</v>
      </c>
      <c r="D7" s="36" t="s">
        <v>56</v>
      </c>
      <c r="E7" s="24">
        <v>1</v>
      </c>
      <c r="F7" s="22">
        <v>15</v>
      </c>
      <c r="G7" s="23">
        <f t="shared" si="0"/>
        <v>1.7</v>
      </c>
      <c r="H7" s="24" t="str">
        <f t="shared" si="1"/>
        <v>Tercapai</v>
      </c>
      <c r="I7" s="32">
        <v>30</v>
      </c>
      <c r="J7" s="31">
        <v>1</v>
      </c>
      <c r="K7" s="31"/>
    </row>
    <row r="8" spans="1:11">
      <c r="A8" s="13" t="s">
        <v>57</v>
      </c>
      <c r="B8" s="14" t="s">
        <v>58</v>
      </c>
      <c r="C8" s="11">
        <v>4</v>
      </c>
      <c r="D8" s="12" t="s">
        <v>59</v>
      </c>
      <c r="E8" s="11">
        <v>74</v>
      </c>
      <c r="F8" s="22">
        <v>70</v>
      </c>
      <c r="G8" s="23">
        <f t="shared" si="0"/>
        <v>0.8</v>
      </c>
      <c r="H8" s="24" t="str">
        <f t="shared" si="1"/>
        <v>Belum Tercapai</v>
      </c>
      <c r="I8" s="32">
        <v>30</v>
      </c>
      <c r="J8" s="31">
        <v>3</v>
      </c>
      <c r="K8" s="31"/>
    </row>
    <row r="9" spans="1:11">
      <c r="A9" s="7" t="s">
        <v>60</v>
      </c>
      <c r="B9" s="8" t="s">
        <v>61</v>
      </c>
      <c r="C9" s="11">
        <v>2</v>
      </c>
      <c r="D9" s="12" t="s">
        <v>62</v>
      </c>
      <c r="E9" s="11">
        <v>45</v>
      </c>
      <c r="F9" s="22">
        <v>40</v>
      </c>
      <c r="G9" s="23">
        <f t="shared" si="0"/>
        <v>0.75</v>
      </c>
      <c r="H9" s="24" t="str">
        <f t="shared" si="1"/>
        <v>Belum Tercapai</v>
      </c>
      <c r="I9" s="31">
        <v>30</v>
      </c>
      <c r="J9" s="31">
        <v>1</v>
      </c>
      <c r="K9" s="31"/>
    </row>
    <row r="10" spans="1:11">
      <c r="A10" s="15" t="s">
        <v>63</v>
      </c>
      <c r="B10" s="8" t="s">
        <v>64</v>
      </c>
      <c r="C10" s="11">
        <v>4</v>
      </c>
      <c r="D10" s="12" t="s">
        <v>65</v>
      </c>
      <c r="E10" s="11">
        <v>84</v>
      </c>
      <c r="F10" s="22">
        <v>78</v>
      </c>
      <c r="G10" s="23">
        <f t="shared" si="0"/>
        <v>0.7</v>
      </c>
      <c r="H10" s="24" t="str">
        <f t="shared" si="1"/>
        <v>Belum Tercapai</v>
      </c>
      <c r="I10" s="31">
        <v>30</v>
      </c>
      <c r="J10" s="31">
        <v>3</v>
      </c>
      <c r="K10" s="31"/>
    </row>
    <row r="11" spans="1:11">
      <c r="A11" s="13" t="s">
        <v>66</v>
      </c>
      <c r="B11" s="14" t="s">
        <v>67</v>
      </c>
      <c r="C11" s="11">
        <v>3</v>
      </c>
      <c r="D11" s="12" t="s">
        <v>68</v>
      </c>
      <c r="E11" s="11">
        <v>60</v>
      </c>
      <c r="F11" s="22">
        <v>49</v>
      </c>
      <c r="G11" s="23">
        <f t="shared" si="0"/>
        <v>0.45</v>
      </c>
      <c r="H11" s="24" t="str">
        <f t="shared" si="1"/>
        <v>Belum Tercapai</v>
      </c>
      <c r="I11" s="31">
        <v>1</v>
      </c>
      <c r="J11" s="31">
        <v>3</v>
      </c>
      <c r="K11" s="31"/>
    </row>
    <row r="12" spans="1:11">
      <c r="A12" s="13" t="s">
        <v>69</v>
      </c>
      <c r="B12" s="14" t="s">
        <v>70</v>
      </c>
      <c r="C12" s="24">
        <v>2</v>
      </c>
      <c r="D12" s="36" t="s">
        <v>71</v>
      </c>
      <c r="E12" s="24">
        <v>35</v>
      </c>
      <c r="F12" s="22">
        <v>27</v>
      </c>
      <c r="G12" s="23">
        <f t="shared" si="0"/>
        <v>0.6</v>
      </c>
      <c r="H12" s="24" t="str">
        <f t="shared" si="1"/>
        <v>Belum Tercapai</v>
      </c>
      <c r="I12" s="31">
        <v>30</v>
      </c>
      <c r="J12" s="31">
        <v>1</v>
      </c>
      <c r="K12" s="31"/>
    </row>
    <row r="13" spans="1:11">
      <c r="A13" s="13" t="s">
        <v>72</v>
      </c>
      <c r="B13" s="14" t="s">
        <v>73</v>
      </c>
      <c r="C13" s="11">
        <v>5</v>
      </c>
      <c r="D13" s="12" t="s">
        <v>74</v>
      </c>
      <c r="E13" s="11">
        <v>91</v>
      </c>
      <c r="F13" s="22">
        <v>91</v>
      </c>
      <c r="G13" s="23">
        <f t="shared" si="0"/>
        <v>1</v>
      </c>
      <c r="H13" s="24" t="str">
        <f t="shared" si="1"/>
        <v>Tercapai</v>
      </c>
      <c r="I13" s="31">
        <v>30</v>
      </c>
      <c r="J13" s="31">
        <v>3</v>
      </c>
      <c r="K13" s="31"/>
    </row>
    <row r="14" spans="1:8">
      <c r="A14" s="16" t="s">
        <v>47</v>
      </c>
      <c r="B14" s="17"/>
      <c r="C14" s="17"/>
      <c r="D14" s="17"/>
      <c r="E14" s="17"/>
      <c r="F14" s="25"/>
      <c r="G14" s="18">
        <f>COUNTIF(H6:H13,"Tercapai")</f>
        <v>2</v>
      </c>
      <c r="H14" s="26">
        <f>G14/ROWS(H6:H13)</f>
        <v>0.25</v>
      </c>
    </row>
    <row r="17" spans="6:8">
      <c r="F17" s="27"/>
      <c r="G17" s="28" t="str">
        <f>'1 putra'!G19</f>
        <v>Samarinda, 28 Oktober 2021</v>
      </c>
      <c r="H17" s="29"/>
    </row>
    <row r="18" spans="6:8">
      <c r="F18" s="27"/>
      <c r="G18" s="27"/>
      <c r="H18" s="29"/>
    </row>
    <row r="19" spans="6:8">
      <c r="F19" s="27"/>
      <c r="G19" s="30" t="s">
        <v>49</v>
      </c>
      <c r="H19" s="29"/>
    </row>
    <row r="20" spans="6:8">
      <c r="F20" s="27"/>
      <c r="G20" s="27"/>
      <c r="H20" s="29"/>
    </row>
    <row r="21" spans="6:8">
      <c r="F21" s="27"/>
      <c r="G21" s="27"/>
      <c r="H21" s="29"/>
    </row>
    <row r="22" spans="6:8">
      <c r="F22" s="27"/>
      <c r="G22" s="27" t="s">
        <v>50</v>
      </c>
      <c r="H22" s="29"/>
    </row>
  </sheetData>
  <sortState ref="A6:H13">
    <sortCondition ref="A6"/>
  </sortState>
  <mergeCells count="10">
    <mergeCell ref="A1:H1"/>
    <mergeCell ref="A2:H2"/>
    <mergeCell ref="C4:D4"/>
    <mergeCell ref="E4:F4"/>
    <mergeCell ref="I4:K4"/>
    <mergeCell ref="A14:F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workbookViewId="0">
      <selection activeCell="I4" sqref="I4:K5"/>
    </sheetView>
  </sheetViews>
  <sheetFormatPr defaultColWidth="9" defaultRowHeight="15"/>
  <cols>
    <col min="1" max="1" width="23.75" customWidth="1"/>
    <col min="2" max="2" width="12.8583333333333" customWidth="1"/>
    <col min="3" max="3" width="14.1416666666667" customWidth="1"/>
    <col min="4" max="4" width="14.8583333333333" customWidth="1"/>
    <col min="5" max="5" width="9" customWidth="1"/>
    <col min="6" max="6" width="10.425" customWidth="1"/>
    <col min="7" max="7" width="14.2833333333333" customWidth="1"/>
    <col min="8" max="8" width="20.1416666666667" customWidth="1"/>
    <col min="9" max="9" width="4.5" customWidth="1"/>
    <col min="10" max="10" width="3.375" customWidth="1"/>
    <col min="11" max="11" width="9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Oktober 2021 -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15" t="s">
        <v>75</v>
      </c>
      <c r="B6" s="8" t="s">
        <v>76</v>
      </c>
      <c r="C6" s="9">
        <v>8</v>
      </c>
      <c r="D6" s="10" t="s">
        <v>77</v>
      </c>
      <c r="E6" s="9">
        <v>156</v>
      </c>
      <c r="F6" s="19">
        <v>151</v>
      </c>
      <c r="G6" s="33">
        <f t="shared" ref="G6:G12" si="0">(F6-E6+20)/20</f>
        <v>0.75</v>
      </c>
      <c r="H6" s="9" t="str">
        <f t="shared" ref="H6:H12" si="1">IF(G6&gt;=1,"Tercapai","Belum Tercapai")</f>
        <v>Belum Tercapai</v>
      </c>
      <c r="I6" s="35"/>
      <c r="J6" s="35"/>
      <c r="K6" s="35"/>
    </row>
    <row r="7" spans="1:11">
      <c r="A7" s="7" t="s">
        <v>78</v>
      </c>
      <c r="B7" s="8" t="s">
        <v>79</v>
      </c>
      <c r="C7" s="11">
        <v>11</v>
      </c>
      <c r="D7" s="12" t="s">
        <v>80</v>
      </c>
      <c r="E7" s="11">
        <v>220</v>
      </c>
      <c r="F7" s="22">
        <v>213</v>
      </c>
      <c r="G7" s="34">
        <f t="shared" si="0"/>
        <v>0.65</v>
      </c>
      <c r="H7" s="11" t="str">
        <f t="shared" si="1"/>
        <v>Belum Tercapai</v>
      </c>
      <c r="I7" s="35"/>
      <c r="J7" s="35"/>
      <c r="K7" s="35"/>
    </row>
    <row r="8" spans="1:11">
      <c r="A8" s="13" t="s">
        <v>81</v>
      </c>
      <c r="B8" s="14" t="s">
        <v>82</v>
      </c>
      <c r="C8" s="11">
        <v>8</v>
      </c>
      <c r="D8" s="12" t="s">
        <v>83</v>
      </c>
      <c r="E8" s="11">
        <v>153</v>
      </c>
      <c r="F8" s="22">
        <v>153</v>
      </c>
      <c r="G8" s="34">
        <f t="shared" si="0"/>
        <v>1</v>
      </c>
      <c r="H8" s="11" t="str">
        <f t="shared" si="1"/>
        <v>Tercapai</v>
      </c>
      <c r="I8" s="32">
        <v>2</v>
      </c>
      <c r="J8" s="35">
        <v>4</v>
      </c>
      <c r="K8" s="35"/>
    </row>
    <row r="9" spans="1:11">
      <c r="A9" s="7" t="s">
        <v>84</v>
      </c>
      <c r="B9" s="8" t="s">
        <v>85</v>
      </c>
      <c r="C9" s="9">
        <v>8</v>
      </c>
      <c r="D9" s="10" t="s">
        <v>86</v>
      </c>
      <c r="E9" s="11">
        <v>154</v>
      </c>
      <c r="F9" s="22">
        <v>150</v>
      </c>
      <c r="G9" s="34">
        <f t="shared" si="0"/>
        <v>0.8</v>
      </c>
      <c r="H9" s="11" t="str">
        <f t="shared" si="1"/>
        <v>Belum Tercapai</v>
      </c>
      <c r="I9" s="32">
        <v>4</v>
      </c>
      <c r="J9" s="35">
        <v>7</v>
      </c>
      <c r="K9" s="35">
        <v>1</v>
      </c>
    </row>
    <row r="10" spans="1:11">
      <c r="A10" s="7" t="s">
        <v>87</v>
      </c>
      <c r="B10" s="8" t="s">
        <v>88</v>
      </c>
      <c r="C10" s="11">
        <v>11</v>
      </c>
      <c r="D10" s="12" t="s">
        <v>89</v>
      </c>
      <c r="E10" s="11">
        <v>213</v>
      </c>
      <c r="F10" s="22">
        <v>216</v>
      </c>
      <c r="G10" s="34">
        <f t="shared" si="0"/>
        <v>1.15</v>
      </c>
      <c r="H10" s="11" t="str">
        <f t="shared" si="1"/>
        <v>Tercapai</v>
      </c>
      <c r="I10" s="35">
        <v>30</v>
      </c>
      <c r="J10" s="35">
        <v>3</v>
      </c>
      <c r="K10" s="35"/>
    </row>
    <row r="11" spans="1:11">
      <c r="A11" s="13" t="s">
        <v>90</v>
      </c>
      <c r="B11" s="14" t="s">
        <v>91</v>
      </c>
      <c r="C11" s="11">
        <v>10</v>
      </c>
      <c r="D11" s="12" t="s">
        <v>92</v>
      </c>
      <c r="E11" s="11">
        <v>190</v>
      </c>
      <c r="F11" s="22">
        <v>187</v>
      </c>
      <c r="G11" s="34">
        <f t="shared" si="0"/>
        <v>0.85</v>
      </c>
      <c r="H11" s="11" t="str">
        <f t="shared" si="1"/>
        <v>Belum Tercapai</v>
      </c>
      <c r="I11" s="35">
        <v>2</v>
      </c>
      <c r="J11" s="35">
        <v>3</v>
      </c>
      <c r="K11" s="35"/>
    </row>
    <row r="12" spans="1:11">
      <c r="A12" s="13" t="s">
        <v>93</v>
      </c>
      <c r="B12" s="14" t="s">
        <v>94</v>
      </c>
      <c r="C12" s="11">
        <v>8</v>
      </c>
      <c r="D12" s="12" t="s">
        <v>95</v>
      </c>
      <c r="E12" s="11">
        <v>126</v>
      </c>
      <c r="F12" s="22">
        <v>142</v>
      </c>
      <c r="G12" s="34">
        <f t="shared" si="0"/>
        <v>1.8</v>
      </c>
      <c r="H12" s="11" t="str">
        <f t="shared" si="1"/>
        <v>Tercapai</v>
      </c>
      <c r="I12" s="35">
        <v>30</v>
      </c>
      <c r="J12" s="35">
        <v>3</v>
      </c>
      <c r="K12" s="35">
        <v>5</v>
      </c>
    </row>
    <row r="13" spans="1:8">
      <c r="A13" s="16" t="s">
        <v>47</v>
      </c>
      <c r="B13" s="17"/>
      <c r="C13" s="17"/>
      <c r="D13" s="17"/>
      <c r="E13" s="17"/>
      <c r="F13" s="25"/>
      <c r="G13" s="18">
        <f>COUNTIF(H6:H12,"Tercapai")</f>
        <v>3</v>
      </c>
      <c r="H13" s="26">
        <f>G13/ROWS(H6:H12)</f>
        <v>0.428571428571429</v>
      </c>
    </row>
    <row r="15" spans="1:1">
      <c r="A15" s="3"/>
    </row>
    <row r="16" spans="1:8">
      <c r="A16" s="3"/>
      <c r="F16" s="27"/>
      <c r="G16" s="28" t="str">
        <f>'1 putra'!G19</f>
        <v>Samarinda, 28 Oktober 2021</v>
      </c>
      <c r="H16" s="29"/>
    </row>
    <row r="17" spans="6:8">
      <c r="F17" s="27"/>
      <c r="G17" s="27"/>
      <c r="H17" s="29"/>
    </row>
    <row r="18" spans="6:8">
      <c r="F18" s="27"/>
      <c r="G18" s="30" t="s">
        <v>49</v>
      </c>
      <c r="H18" s="29"/>
    </row>
    <row r="19" spans="6:8">
      <c r="F19" s="27"/>
      <c r="G19" s="27"/>
      <c r="H19" s="29"/>
    </row>
    <row r="20" spans="6:8">
      <c r="F20" s="27"/>
      <c r="G20" s="27"/>
      <c r="H20" s="29"/>
    </row>
    <row r="21" spans="6:8">
      <c r="F21" s="27"/>
      <c r="G21" s="27" t="s">
        <v>50</v>
      </c>
      <c r="H21" s="29"/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tabSelected="1" workbookViewId="0">
      <selection activeCell="J6" sqref="J6"/>
    </sheetView>
  </sheetViews>
  <sheetFormatPr defaultColWidth="9" defaultRowHeight="15"/>
  <cols>
    <col min="1" max="1" width="28" customWidth="1"/>
    <col min="2" max="2" width="13.8583333333333" customWidth="1"/>
    <col min="3" max="3" width="11.7083333333333" customWidth="1"/>
    <col min="4" max="4" width="18.425" customWidth="1"/>
    <col min="5" max="5" width="11.7083333333333" customWidth="1"/>
    <col min="6" max="6" width="11.2833333333333" customWidth="1"/>
    <col min="7" max="7" width="13" customWidth="1"/>
    <col min="8" max="8" width="18.5666666666667" customWidth="1"/>
    <col min="9" max="9" width="4.5" customWidth="1"/>
    <col min="10" max="10" width="3.375" customWidth="1"/>
    <col min="11" max="11" width="9.37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Oktober 2021 -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96</v>
      </c>
      <c r="B6" s="8" t="s">
        <v>97</v>
      </c>
      <c r="C6" s="9">
        <v>5</v>
      </c>
      <c r="D6" s="10" t="s">
        <v>98</v>
      </c>
      <c r="E6" s="9">
        <v>100</v>
      </c>
      <c r="F6" s="19">
        <v>90</v>
      </c>
      <c r="G6" s="20">
        <f>(F6-E6+20)/20</f>
        <v>0.5</v>
      </c>
      <c r="H6" s="21" t="str">
        <f t="shared" ref="H6:H15" si="0">IF(G6&gt;=1,"Tercapai","Belum Tercapai")</f>
        <v>Belum Tercapai</v>
      </c>
      <c r="I6" s="31">
        <v>1</v>
      </c>
      <c r="J6" s="31">
        <v>4</v>
      </c>
      <c r="K6" s="31"/>
    </row>
    <row r="7" spans="1:11">
      <c r="A7" s="7" t="s">
        <v>99</v>
      </c>
      <c r="B7" s="8" t="s">
        <v>100</v>
      </c>
      <c r="C7" s="11">
        <v>7</v>
      </c>
      <c r="D7" s="12" t="s">
        <v>101</v>
      </c>
      <c r="E7" s="11">
        <v>128</v>
      </c>
      <c r="F7" s="22">
        <v>122</v>
      </c>
      <c r="G7" s="23">
        <f t="shared" ref="G7:G15" si="1">(F7-E7+20)/20</f>
        <v>0.7</v>
      </c>
      <c r="H7" s="24" t="str">
        <f t="shared" si="0"/>
        <v>Belum Tercapai</v>
      </c>
      <c r="I7" s="31">
        <v>1</v>
      </c>
      <c r="J7" s="31">
        <v>4</v>
      </c>
      <c r="K7" s="31"/>
    </row>
    <row r="8" spans="1:11">
      <c r="A8" s="13" t="s">
        <v>102</v>
      </c>
      <c r="B8" s="14" t="s">
        <v>103</v>
      </c>
      <c r="C8" s="11">
        <v>11</v>
      </c>
      <c r="D8" s="12" t="s">
        <v>104</v>
      </c>
      <c r="E8" s="11">
        <v>217</v>
      </c>
      <c r="F8" s="22">
        <v>219</v>
      </c>
      <c r="G8" s="23">
        <f t="shared" si="1"/>
        <v>1.1</v>
      </c>
      <c r="H8" s="24" t="str">
        <f t="shared" si="0"/>
        <v>Tercapai</v>
      </c>
      <c r="I8" s="32">
        <v>7</v>
      </c>
      <c r="J8" s="31">
        <v>11</v>
      </c>
      <c r="K8" s="31"/>
    </row>
    <row r="9" spans="1:11">
      <c r="A9" s="7" t="s">
        <v>105</v>
      </c>
      <c r="B9" s="8" t="s">
        <v>106</v>
      </c>
      <c r="C9" s="11">
        <v>11</v>
      </c>
      <c r="D9" s="12" t="s">
        <v>107</v>
      </c>
      <c r="E9" s="11">
        <v>201</v>
      </c>
      <c r="F9" s="22">
        <v>202</v>
      </c>
      <c r="G9" s="23">
        <f t="shared" si="1"/>
        <v>1.05</v>
      </c>
      <c r="H9" s="24" t="str">
        <f t="shared" si="0"/>
        <v>Tercapai</v>
      </c>
      <c r="I9" s="32">
        <v>6</v>
      </c>
      <c r="J9" s="31">
        <v>9</v>
      </c>
      <c r="K9" s="31"/>
    </row>
    <row r="10" spans="1:11">
      <c r="A10" s="15" t="s">
        <v>108</v>
      </c>
      <c r="B10" s="8" t="s">
        <v>109</v>
      </c>
      <c r="C10" s="11">
        <v>6</v>
      </c>
      <c r="D10" s="12" t="s">
        <v>110</v>
      </c>
      <c r="E10" s="11">
        <v>113</v>
      </c>
      <c r="F10" s="22">
        <v>108</v>
      </c>
      <c r="G10" s="23">
        <f t="shared" si="1"/>
        <v>0.75</v>
      </c>
      <c r="H10" s="24" t="str">
        <f t="shared" si="0"/>
        <v>Belum Tercapai</v>
      </c>
      <c r="I10" s="31">
        <v>1</v>
      </c>
      <c r="J10" s="31">
        <v>5</v>
      </c>
      <c r="K10" s="31"/>
    </row>
    <row r="11" spans="1:11">
      <c r="A11" s="13" t="s">
        <v>111</v>
      </c>
      <c r="B11" s="14" t="s">
        <v>112</v>
      </c>
      <c r="C11" s="11">
        <v>7</v>
      </c>
      <c r="D11" s="12" t="s">
        <v>113</v>
      </c>
      <c r="E11" s="11">
        <v>131</v>
      </c>
      <c r="F11" s="22">
        <v>124</v>
      </c>
      <c r="G11" s="23">
        <f t="shared" si="1"/>
        <v>0.65</v>
      </c>
      <c r="H11" s="24" t="str">
        <f t="shared" si="0"/>
        <v>Belum Tercapai</v>
      </c>
      <c r="I11" s="31">
        <v>1</v>
      </c>
      <c r="J11" s="31">
        <v>4</v>
      </c>
      <c r="K11" s="31"/>
    </row>
    <row r="12" spans="1:11">
      <c r="A12" s="13" t="s">
        <v>114</v>
      </c>
      <c r="B12" s="14" t="s">
        <v>115</v>
      </c>
      <c r="C12" s="11">
        <v>14</v>
      </c>
      <c r="D12" s="12" t="s">
        <v>116</v>
      </c>
      <c r="E12" s="11">
        <v>268</v>
      </c>
      <c r="F12" s="22">
        <v>268</v>
      </c>
      <c r="G12" s="23">
        <f t="shared" si="1"/>
        <v>1</v>
      </c>
      <c r="H12" s="24" t="str">
        <f t="shared" si="0"/>
        <v>Tercapai</v>
      </c>
      <c r="I12" s="31">
        <v>8</v>
      </c>
      <c r="J12" s="31">
        <v>12</v>
      </c>
      <c r="K12" s="31"/>
    </row>
    <row r="13" spans="1:11">
      <c r="A13" s="13" t="s">
        <v>117</v>
      </c>
      <c r="B13" s="14" t="s">
        <v>118</v>
      </c>
      <c r="C13" s="11">
        <v>13</v>
      </c>
      <c r="D13" s="12" t="s">
        <v>119</v>
      </c>
      <c r="E13" s="11">
        <v>260</v>
      </c>
      <c r="F13" s="22">
        <v>260</v>
      </c>
      <c r="G13" s="23">
        <f t="shared" si="1"/>
        <v>1</v>
      </c>
      <c r="H13" s="24" t="str">
        <f t="shared" si="0"/>
        <v>Tercapai</v>
      </c>
      <c r="I13" s="31">
        <v>9</v>
      </c>
      <c r="J13" s="31">
        <v>12</v>
      </c>
      <c r="K13" s="31"/>
    </row>
    <row r="14" spans="1:11">
      <c r="A14" s="13" t="s">
        <v>120</v>
      </c>
      <c r="B14" s="14" t="s">
        <v>121</v>
      </c>
      <c r="C14" s="11">
        <v>7</v>
      </c>
      <c r="D14" s="12" t="s">
        <v>122</v>
      </c>
      <c r="E14" s="11">
        <v>138</v>
      </c>
      <c r="F14" s="22">
        <v>131</v>
      </c>
      <c r="G14" s="23">
        <f t="shared" si="1"/>
        <v>0.65</v>
      </c>
      <c r="H14" s="24" t="str">
        <f t="shared" si="0"/>
        <v>Belum Tercapai</v>
      </c>
      <c r="I14" s="31">
        <v>2</v>
      </c>
      <c r="J14" s="31">
        <v>5</v>
      </c>
      <c r="K14" s="31"/>
    </row>
    <row r="15" spans="1:11">
      <c r="A15" s="13" t="s">
        <v>123</v>
      </c>
      <c r="B15" s="14" t="s">
        <v>124</v>
      </c>
      <c r="C15" s="11">
        <v>4</v>
      </c>
      <c r="D15" s="12" t="s">
        <v>125</v>
      </c>
      <c r="E15" s="11">
        <v>73</v>
      </c>
      <c r="F15" s="22">
        <v>64</v>
      </c>
      <c r="G15" s="23">
        <f t="shared" si="1"/>
        <v>0.55</v>
      </c>
      <c r="H15" s="24" t="str">
        <f t="shared" si="0"/>
        <v>Belum Tercapai</v>
      </c>
      <c r="I15" s="31">
        <v>1</v>
      </c>
      <c r="J15" s="31">
        <v>3</v>
      </c>
      <c r="K15" s="31"/>
    </row>
    <row r="16" spans="1:8">
      <c r="A16" s="16" t="s">
        <v>47</v>
      </c>
      <c r="B16" s="17"/>
      <c r="C16" s="17"/>
      <c r="D16" s="17"/>
      <c r="E16" s="17"/>
      <c r="F16" s="25"/>
      <c r="G16" s="18">
        <f>COUNTIF(H6:H15,"Tercapai")</f>
        <v>4</v>
      </c>
      <c r="H16" s="26">
        <f>G16/ROWS(H6:H15)</f>
        <v>0.4</v>
      </c>
    </row>
    <row r="18" spans="1:1">
      <c r="A18" s="3"/>
    </row>
    <row r="19" spans="1:8">
      <c r="A19" s="3"/>
      <c r="F19" s="27"/>
      <c r="G19" s="28" t="str">
        <f>'1 putra'!G19</f>
        <v>Samarinda, 28 Oktober 2021</v>
      </c>
      <c r="H19" s="29"/>
    </row>
    <row r="20" spans="6:8">
      <c r="F20" s="27"/>
      <c r="G20" s="27"/>
      <c r="H20" s="29"/>
    </row>
    <row r="21" spans="6:8">
      <c r="F21" s="27"/>
      <c r="G21" s="30" t="s">
        <v>49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50</v>
      </c>
      <c r="H24" s="29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2021-07-11T22:07:00Z</dcterms:created>
  <cp:lastPrinted>2021-10-01T11:48:00Z</cp:lastPrinted>
  <dcterms:modified xsi:type="dcterms:W3CDTF">2021-12-25T09:22:28Z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