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K\Desktop\EXCEL EXPORTAR LISTOS\"/>
    </mc:Choice>
  </mc:AlternateContent>
  <bookViews>
    <workbookView xWindow="0" yWindow="0" windowWidth="24000" windowHeight="9435" activeTab="2"/>
  </bookViews>
  <sheets>
    <sheet name="General" sheetId="1" r:id="rId1"/>
    <sheet name="Proveedores" sheetId="2" r:id="rId2"/>
    <sheet name="ISR" sheetId="6" r:id="rId3"/>
    <sheet name="Variables" sheetId="4" r:id="rId4"/>
    <sheet name="Factores" sheetId="5" r:id="rId5"/>
  </sheets>
  <externalReferences>
    <externalReference r:id="rId6"/>
    <externalReference r:id="rId7"/>
  </externalReferences>
  <definedNames>
    <definedName name="Lista_meses">[2]Variables!$AB$10:$AB$21</definedName>
    <definedName name="Tabla_mes">[2]Variables!$AB$10:$AC$21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6" l="1"/>
  <c r="I7" i="6"/>
  <c r="G8" i="6"/>
  <c r="G7" i="6"/>
  <c r="I9" i="6" l="1"/>
  <c r="Q6" i="5" l="1"/>
  <c r="Q7" i="5" s="1"/>
  <c r="Q8" i="5" s="1"/>
  <c r="Q9" i="5" s="1"/>
  <c r="Q5" i="5"/>
  <c r="Q4" i="5"/>
  <c r="C8" i="5"/>
  <c r="C12" i="5" l="1"/>
  <c r="P5" i="4"/>
</calcChain>
</file>

<file path=xl/comments1.xml><?xml version="1.0" encoding="utf-8"?>
<comments xmlns="http://schemas.openxmlformats.org/spreadsheetml/2006/main">
  <authors>
    <author>MRV</author>
  </authors>
  <commentList>
    <comment ref="D8" authorId="0" shapeId="0">
      <text>
        <r>
          <rPr>
            <b/>
            <sz val="9"/>
            <color indexed="81"/>
            <rFont val="Tahoma"/>
            <family val="2"/>
          </rPr>
          <t>5.8%</t>
        </r>
      </text>
    </comment>
  </commentList>
</comments>
</file>

<file path=xl/sharedStrings.xml><?xml version="1.0" encoding="utf-8"?>
<sst xmlns="http://schemas.openxmlformats.org/spreadsheetml/2006/main" count="185" uniqueCount="136">
  <si>
    <t>Etapa</t>
  </si>
  <si>
    <t>Información</t>
  </si>
  <si>
    <t>Fuente</t>
  </si>
  <si>
    <t>Responsable</t>
  </si>
  <si>
    <t>Frecuencia</t>
  </si>
  <si>
    <t>¿Requiere acuerdo?</t>
  </si>
  <si>
    <t>M</t>
  </si>
  <si>
    <t>1.5.</t>
  </si>
  <si>
    <t>Transformación del mercado de iluminación en el sector residencial</t>
  </si>
  <si>
    <t>Iluminación eficiente en el sector residencial</t>
  </si>
  <si>
    <r>
      <t>Metodología</t>
    </r>
    <r>
      <rPr>
        <sz val="12"/>
        <color theme="1"/>
        <rFont val="Eras Medium ITC"/>
        <family val="2"/>
      </rPr>
      <t xml:space="preserve"> </t>
    </r>
  </si>
  <si>
    <t>Dónde:</t>
  </si>
  <si>
    <r>
      <t>ER</t>
    </r>
    <r>
      <rPr>
        <vertAlign val="subscript"/>
        <sz val="11"/>
        <rFont val="Arial"/>
        <family val="2"/>
      </rPr>
      <t>y</t>
    </r>
  </si>
  <si>
    <r>
      <t xml:space="preserve">Reducción de emisiones en el año </t>
    </r>
    <r>
      <rPr>
        <i/>
        <sz val="11"/>
        <rFont val="Arial"/>
        <family val="2"/>
      </rPr>
      <t>y</t>
    </r>
    <r>
      <rPr>
        <sz val="11"/>
        <rFont val="Arial"/>
        <family val="2"/>
      </rPr>
      <t xml:space="preserve"> (tCO</t>
    </r>
    <r>
      <rPr>
        <vertAlign val="subscript"/>
        <sz val="11"/>
        <rFont val="Arial"/>
        <family val="2"/>
      </rPr>
      <t>2</t>
    </r>
    <r>
      <rPr>
        <sz val="11"/>
        <rFont val="Arial"/>
        <family val="2"/>
      </rPr>
      <t>/año)</t>
    </r>
  </si>
  <si>
    <r>
      <t>EC</t>
    </r>
    <r>
      <rPr>
        <vertAlign val="subscript"/>
        <sz val="11"/>
        <rFont val="Arial"/>
        <family val="2"/>
      </rPr>
      <t>BL,y</t>
    </r>
  </si>
  <si>
    <r>
      <t xml:space="preserve">Consumo de energía de la Línea Base en el año </t>
    </r>
    <r>
      <rPr>
        <i/>
        <sz val="11"/>
        <rFont val="Arial"/>
        <family val="2"/>
      </rPr>
      <t>y</t>
    </r>
    <r>
      <rPr>
        <sz val="11"/>
        <rFont val="Arial"/>
        <family val="2"/>
      </rPr>
      <t xml:space="preserve"> (kWh/año)</t>
    </r>
  </si>
  <si>
    <r>
      <t>EC</t>
    </r>
    <r>
      <rPr>
        <vertAlign val="subscript"/>
        <sz val="11"/>
        <rFont val="Arial"/>
        <family val="2"/>
      </rPr>
      <t>PJ,y</t>
    </r>
  </si>
  <si>
    <r>
      <t xml:space="preserve">Consumo de energía de las actividades de proyecto en el año </t>
    </r>
    <r>
      <rPr>
        <i/>
        <sz val="11"/>
        <rFont val="Arial"/>
        <family val="2"/>
      </rPr>
      <t>y</t>
    </r>
    <r>
      <rPr>
        <sz val="11"/>
        <rFont val="Arial"/>
        <family val="2"/>
      </rPr>
      <t xml:space="preserve"> (kWh/año)</t>
    </r>
  </si>
  <si>
    <r>
      <t>TD</t>
    </r>
    <r>
      <rPr>
        <vertAlign val="subscript"/>
        <sz val="11"/>
        <rFont val="Arial"/>
        <family val="2"/>
      </rPr>
      <t>y</t>
    </r>
  </si>
  <si>
    <t>Promedio anual de pérdidas técnicas en la red (0.1)</t>
  </si>
  <si>
    <t>1/1000</t>
  </si>
  <si>
    <t>Factor de conversión de kWh a MWh</t>
  </si>
  <si>
    <r>
      <t>EF</t>
    </r>
    <r>
      <rPr>
        <vertAlign val="subscript"/>
        <sz val="11"/>
        <rFont val="Arial"/>
        <family val="2"/>
      </rPr>
      <t>y</t>
    </r>
  </si>
  <si>
    <r>
      <t>Factor de emisión de la fuente de energía (tCO</t>
    </r>
    <r>
      <rPr>
        <vertAlign val="subscript"/>
        <sz val="11"/>
        <rFont val="Arial"/>
        <family val="2"/>
      </rPr>
      <t>2</t>
    </r>
    <r>
      <rPr>
        <sz val="11"/>
        <rFont val="Arial"/>
        <family val="2"/>
      </rPr>
      <t>/MWh)</t>
    </r>
  </si>
  <si>
    <t>PROVEEDORES</t>
  </si>
  <si>
    <t>Diseño detallado</t>
  </si>
  <si>
    <t>Programación Tentativa Sectorial</t>
  </si>
  <si>
    <t>1. OSINERGMIN - FISE</t>
  </si>
  <si>
    <t>1. OSINERGMIN/DISTRIBUIDORAS</t>
  </si>
  <si>
    <t>1.5. Medida Iluminación en sector residencial (1.5M de focos)</t>
  </si>
  <si>
    <t>Características y cantidades de las lámparas nuevas y reemplazadas</t>
  </si>
  <si>
    <t>Formatos llenados por las entidades receptoras –instaladoras de las lámparas</t>
  </si>
  <si>
    <t>Las entidades que reciben e instalan son responsables de dar la información de los remplazos efectuados a la DGEE</t>
  </si>
  <si>
    <t>Conforme se realice el remplazo (se puede acordar la entrega de información periódicamente, p.ej. cada 3 meses)</t>
  </si>
  <si>
    <t>Si, entre las entidades que reciben e instalan las luminarias y la DGEE</t>
  </si>
  <si>
    <t>Medida</t>
  </si>
  <si>
    <t>Finalidad</t>
  </si>
  <si>
    <t>Indicadores</t>
  </si>
  <si>
    <t>Fuente (s)</t>
  </si>
  <si>
    <t>OSINERGMIN/FISE</t>
  </si>
  <si>
    <t>Mercado de iluminación en el sector residencial.</t>
  </si>
  <si>
    <t>Consumo eléctrico de lámparas.
Inventario de lámparas por reemplazar según potencia.
Inventario de lámparas nueva según potencia.</t>
  </si>
  <si>
    <t>R</t>
  </si>
  <si>
    <t>No</t>
  </si>
  <si>
    <t>V</t>
  </si>
  <si>
    <t>DGEE</t>
  </si>
  <si>
    <t>Auditor externo</t>
  </si>
  <si>
    <t xml:space="preserve">No </t>
  </si>
  <si>
    <t>Efecto del reemplazo de lámparas en la reducción del consumo</t>
  </si>
  <si>
    <t>Reportes generados por DGEE, procedimientos de medición, otra información de soporte</t>
  </si>
  <si>
    <t>Equipo</t>
  </si>
  <si>
    <t>Línea base</t>
  </si>
  <si>
    <t>Implementación</t>
  </si>
  <si>
    <t>Tipo</t>
  </si>
  <si>
    <r>
      <t xml:space="preserve">Potencia </t>
    </r>
    <r>
      <rPr>
        <sz val="11"/>
        <color theme="1"/>
        <rFont val="Calibri"/>
        <family val="2"/>
        <scheme val="minor"/>
      </rPr>
      <t>(W)</t>
    </r>
  </si>
  <si>
    <r>
      <t xml:space="preserve">Funcionamiento
</t>
    </r>
    <r>
      <rPr>
        <sz val="11"/>
        <color theme="1"/>
        <rFont val="Calibri"/>
        <family val="2"/>
        <scheme val="minor"/>
      </rPr>
      <t>(horas.año)</t>
    </r>
  </si>
  <si>
    <t>Lámpara</t>
  </si>
  <si>
    <t>Cantidad</t>
  </si>
  <si>
    <t>Año</t>
  </si>
  <si>
    <t>Número de unidades de este tipo, clase y descripción.</t>
  </si>
  <si>
    <t>Año al que corresponde el registro.</t>
  </si>
  <si>
    <t>Incandescente</t>
  </si>
  <si>
    <t>LED</t>
  </si>
  <si>
    <r>
      <t xml:space="preserve">Potencia 
</t>
    </r>
    <r>
      <rPr>
        <sz val="11"/>
        <color theme="1"/>
        <rFont val="Calibri"/>
        <family val="2"/>
        <scheme val="minor"/>
      </rPr>
      <t>(W)</t>
    </r>
  </si>
  <si>
    <t>Fluorescente líneal</t>
  </si>
  <si>
    <t>Fluorescente circular</t>
  </si>
  <si>
    <t>Ahorrador (LFC)</t>
  </si>
  <si>
    <t>https://www.carrefour.es/equivalencia-luminica-de-bombillas/a440030/a</t>
  </si>
  <si>
    <t>Anual</t>
  </si>
  <si>
    <t>DGEE en base a información de FISE</t>
  </si>
  <si>
    <t xml:space="preserve">DGEE </t>
  </si>
  <si>
    <t>Cada año o según lo demanden algunas autoridades o donantes</t>
  </si>
  <si>
    <t>Lámparas</t>
  </si>
  <si>
    <t>Sector</t>
  </si>
  <si>
    <r>
      <t xml:space="preserve">Uso diario 
</t>
    </r>
    <r>
      <rPr>
        <sz val="11"/>
        <color theme="1"/>
        <rFont val="Calibri"/>
        <family val="2"/>
        <scheme val="minor"/>
      </rPr>
      <t>(h)</t>
    </r>
  </si>
  <si>
    <r>
      <t xml:space="preserve">Uso anual
</t>
    </r>
    <r>
      <rPr>
        <sz val="11"/>
        <color theme="1"/>
        <rFont val="Calibri"/>
        <family val="2"/>
        <scheme val="minor"/>
      </rPr>
      <t>(h)</t>
    </r>
  </si>
  <si>
    <t>Residencial</t>
  </si>
  <si>
    <t>Pérdidas por Transmisión y Distribución (TDy)</t>
  </si>
  <si>
    <t>TDy</t>
  </si>
  <si>
    <t>http://www.minem.gob.pe/minem/archivos/Cap%C3%83%C2%ADtulo1_-%20Balance%20y%20Principales%20Indicadores%20El%C3%83%C2%A9ctricos%202010%20(2).pdf</t>
  </si>
  <si>
    <t>http://www.minem.gob.pe/minem/archivos/Cap_1_%20%20Balance%20y%20Principales%20Indicadores%202011.pdf</t>
  </si>
  <si>
    <t>http://www.minem.gob.pe/minem/archivos/Capitulo%201%20%20Balance%20y%20Principales%20Indicadores%202012.pdf</t>
  </si>
  <si>
    <t>http://www.minem.gob.pe/minem/archivos/Capitulo%201%20%20Balance%20y%20Principales%20Indicadores%202013.pdf</t>
  </si>
  <si>
    <t>http://www.minem.gob.pe/minem/archivos/BALANCE%20E%20INDICADORES%202014.pdf</t>
  </si>
  <si>
    <t>http://www.minem.gob.pe/minem/archivos/Capitulo%201%20Indicadores%20FINAL.pdf</t>
  </si>
  <si>
    <t>http://www.minem.gob.pe/minem/archivos/Capitulo%201%20%20Balance%20e%20Indicadores%202016.pdf</t>
  </si>
  <si>
    <t>http://www.minem.gob.pe/minem/archivos/Capitulo%201%20Balance%20e%20Indicadores%202017.pdf</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</si>
  <si>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</si>
  <si>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</si>
  <si>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</si>
  <si>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http://www.sucaled.com/dicroicas/lamparas-dicroicas/</t>
  </si>
  <si>
    <r>
      <t xml:space="preserve">Flujo luminoso
</t>
    </r>
    <r>
      <rPr>
        <sz val="11"/>
        <color theme="1"/>
        <rFont val="Calibri"/>
        <family val="2"/>
        <scheme val="minor"/>
      </rPr>
      <t>(lm)</t>
    </r>
  </si>
  <si>
    <r>
      <t xml:space="preserve">Incandescentes
</t>
    </r>
    <r>
      <rPr>
        <sz val="11"/>
        <color theme="1"/>
        <rFont val="Calibri"/>
        <family val="2"/>
        <scheme val="minor"/>
      </rPr>
      <t>(W)</t>
    </r>
  </si>
  <si>
    <r>
      <t xml:space="preserve">Fluorescente
</t>
    </r>
    <r>
      <rPr>
        <sz val="11"/>
        <color theme="1"/>
        <rFont val="Calibri"/>
        <family val="2"/>
        <scheme val="minor"/>
      </rPr>
      <t>(W)</t>
    </r>
  </si>
  <si>
    <r>
      <t xml:space="preserve">Halogenas
</t>
    </r>
    <r>
      <rPr>
        <sz val="11"/>
        <color theme="1"/>
        <rFont val="Calibri"/>
        <family val="2"/>
        <scheme val="minor"/>
      </rPr>
      <t>(W)</t>
    </r>
  </si>
  <si>
    <r>
      <t xml:space="preserve">LED
</t>
    </r>
    <r>
      <rPr>
        <sz val="11"/>
        <color theme="1"/>
        <rFont val="Calibri"/>
        <family val="2"/>
        <scheme val="minor"/>
      </rPr>
      <t>(W)</t>
    </r>
  </si>
  <si>
    <t>80 - 90</t>
  </si>
  <si>
    <t>240 - 270</t>
  </si>
  <si>
    <t>400 - 450</t>
  </si>
  <si>
    <t>560 - 630</t>
  </si>
  <si>
    <t>800 - 900</t>
  </si>
  <si>
    <t>960 - 1080</t>
  </si>
  <si>
    <t>1200 - 1350</t>
  </si>
  <si>
    <t>1600 - 1800</t>
  </si>
  <si>
    <t>4800 - 5400</t>
  </si>
  <si>
    <t>6400 - 7200</t>
  </si>
  <si>
    <t>7200 - 8100</t>
  </si>
  <si>
    <t>9600 - 10080</t>
  </si>
  <si>
    <t>12000 - 13500</t>
  </si>
  <si>
    <t>Fuente: VALIDATION REPORT FOR “Emission factor calculation for the National Interconnected Electricity System of Peru (SEIN)”</t>
  </si>
  <si>
    <r>
      <t xml:space="preserve">Sustitución de lámparas de baja eficiencia por tecnologías más eficientes de iluminación, reduciendo las emisiones de GEI debido al menor uso de energía, y generando la transformación hacia un mercado de iluminación más eficiente, cuyo principal objetivo es promover el uso de lámparas que permitan un uso eficiente de la energía en el país, sin menoscabar la calidad de la iluminación, considerando los beneficios económicos, ambientales y sociales que se tendrían en el país.
La medida de mitigación propone dos fases: </t>
    </r>
    <r>
      <rPr>
        <b/>
        <u/>
        <sz val="11"/>
        <color theme="1"/>
        <rFont val="Calibri"/>
        <family val="2"/>
        <scheme val="minor"/>
      </rPr>
      <t>i) el programa de distribución de un millón y medio de lámparas energéticamente más eficientes a hogares de menores ingresos</t>
    </r>
    <r>
      <rPr>
        <sz val="11"/>
        <color theme="1"/>
        <rFont val="Calibri"/>
        <family val="2"/>
        <scheme val="minor"/>
      </rPr>
      <t xml:space="preserve"> como meta al 2019, en el marco del Programa Anual de Promociones 2018, aprobado mediante Resolución Ministerial Nº 021-2018-MINEM/DM, de acuerdo a lo establecido en el Plan de Acceso Universal a la Energía 2013-2022, aprobado con Resolución Ministerial Nº 203-2013-MINEM-DM; y </t>
    </r>
    <r>
      <rPr>
        <b/>
        <u/>
        <sz val="11"/>
        <color theme="1"/>
        <rFont val="Calibri"/>
        <family val="2"/>
        <scheme val="minor"/>
      </rPr>
      <t>ii) la Estrategia de Iluminación del Perú</t>
    </r>
    <r>
      <rPr>
        <sz val="11"/>
        <color theme="1"/>
        <rFont val="Calibri"/>
        <family val="2"/>
        <scheme val="minor"/>
      </rPr>
      <t>, cuyo objetivo es incrementar la participación de las lámparas eficientes en el mercado de iluminación nacional, reduciendo el consumo de energía y por ende también reduciendo las emisiones de gases de efecto invernadero (como el CO</t>
    </r>
    <r>
      <rPr>
        <vertAlign val="subscript"/>
        <sz val="11"/>
        <color theme="1"/>
        <rFont val="Calibri"/>
        <family val="2"/>
        <scheme val="minor"/>
      </rPr>
      <t>2</t>
    </r>
    <r>
      <rPr>
        <sz val="11"/>
        <color theme="1"/>
        <rFont val="Calibri"/>
        <family val="2"/>
        <scheme val="minor"/>
      </rPr>
      <t>).</t>
    </r>
  </si>
  <si>
    <r>
      <t xml:space="preserve">Promover el uso de lámparas que permitan un uso eficiente de la energía en el país, sin menoscabar la calidad de la iluminación, considerando los beneficios económicos, ambientales y sociales que se tendrían en el país. Aplica para </t>
    </r>
    <r>
      <rPr>
        <b/>
        <sz val="11"/>
        <color theme="1"/>
        <rFont val="Calibri"/>
        <family val="2"/>
        <scheme val="minor"/>
      </rPr>
      <t>lámparas LED</t>
    </r>
    <r>
      <rPr>
        <sz val="11"/>
        <color theme="1"/>
        <rFont val="Calibri"/>
        <family val="2"/>
        <scheme val="minor"/>
      </rPr>
      <t xml:space="preserve">. </t>
    </r>
  </si>
  <si>
    <t>Meses del año en los que se contabilizará la energía ahorrada</t>
  </si>
  <si>
    <t>Noviembre</t>
  </si>
  <si>
    <t>Iniciativa de Mitigacion</t>
  </si>
  <si>
    <r>
      <t>Emisiones de GEI Reducidas (tCO</t>
    </r>
    <r>
      <rPr>
        <b/>
        <vertAlign val="subscript"/>
        <sz val="10"/>
        <color theme="1"/>
        <rFont val="Calibri"/>
        <family val="2"/>
        <scheme val="minor"/>
      </rPr>
      <t>2</t>
    </r>
    <r>
      <rPr>
        <b/>
        <sz val="10"/>
        <color theme="1"/>
        <rFont val="Calibri"/>
        <family val="2"/>
        <scheme val="minor"/>
      </rPr>
      <t>e)</t>
    </r>
  </si>
  <si>
    <t>Potencia BAU (W)</t>
  </si>
  <si>
    <t>Potencia INICIATIVA (W)</t>
  </si>
  <si>
    <t>Mes de inicio de operaciones</t>
  </si>
  <si>
    <t>Total de Reducción de Emisiones</t>
  </si>
  <si>
    <t>Abril</t>
  </si>
  <si>
    <t>Mayo</t>
  </si>
  <si>
    <t>Febrero</t>
  </si>
  <si>
    <t>Inicio de Operaciones</t>
  </si>
  <si>
    <t>Junio</t>
  </si>
  <si>
    <t>Septiembre</t>
  </si>
  <si>
    <t>Octubre</t>
  </si>
  <si>
    <t>Mes</t>
  </si>
  <si>
    <t>Codigo</t>
  </si>
  <si>
    <t>Enero</t>
  </si>
  <si>
    <t>Marzo</t>
  </si>
  <si>
    <t>Julio</t>
  </si>
  <si>
    <t>Agosto</t>
  </si>
  <si>
    <t>Diciembre</t>
  </si>
  <si>
    <r>
      <t xml:space="preserve">Enfoque : </t>
    </r>
    <r>
      <rPr>
        <sz val="10"/>
        <color theme="1"/>
        <rFont val="Calibri"/>
        <family val="2"/>
        <scheme val="minor"/>
      </rPr>
      <t>ISR</t>
    </r>
  </si>
  <si>
    <r>
      <rPr>
        <b/>
        <sz val="10"/>
        <color theme="1"/>
        <rFont val="Calibri"/>
        <family val="2"/>
        <scheme val="minor"/>
      </rPr>
      <t>Medida Mitigación:</t>
    </r>
    <r>
      <rPr>
        <sz val="10"/>
        <color theme="1"/>
        <rFont val="Calibri"/>
        <family val="2"/>
        <scheme val="minor"/>
      </rPr>
      <t xml:space="preserve"> Transformación del mercado de iluminación en el sector residencial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</si>
</sst>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_ * #,##0.0000_ ;_ * \-#,##0.0000_ ;_ * &quot;-&quot;??_ ;_ @_ "/>
    <numFmt numFmtId="167" formatCode="_ * #,##0.0_ ;_ * \-#,##0.0_ ;_ * &quot;-&quot;??_ ;_ @_ "/>
  </numFmts>
  <fonts count="29" x14ac:knownFonts="1">
    <font>
      <sz val="11"/>
      <color theme="1"/>
      <name val="Calibri"/>
      <family val="2"/>
      <scheme val="minor"/>
    </font>
    <font>
      <b/>
      <sz val="11"/>
      <color theme="0"/>
      <name val="Calibri"/>
      <family val="2"/>
      <scheme val="minor"/>
    </font>
    <font>
      <sz val="11"/>
      <color theme="0"/>
      <name val="Calibri"/>
      <family val="2"/>
      <scheme val="minor"/>
    </font>
    <font>
      <b/>
      <sz val="9"/>
      <color rgb="FFFFFFFF"/>
      <name val="Arial"/>
      <family val="2"/>
    </font>
    <font>
      <b/>
      <sz val="9"/>
      <color rgb="FF003657"/>
      <name val="Arial"/>
      <family val="2"/>
    </font>
    <font>
      <sz val="9"/>
      <color rgb="FF003657"/>
      <name val="Arial"/>
      <family val="2"/>
    </font>
    <font>
      <b/>
      <u/>
      <sz val="11"/>
      <color theme="1"/>
      <name val="Calibri"/>
      <family val="2"/>
      <scheme val="minor"/>
    </font>
    <font>
      <vertAlign val="subscript"/>
      <sz val="11"/>
      <color theme="1"/>
      <name val="Calibri"/>
      <family val="2"/>
      <scheme val="minor"/>
    </font>
    <font>
      <sz val="11"/>
      <color rgb="FFFF0000"/>
      <name val="Calibri"/>
      <family val="2"/>
      <scheme val="minor"/>
    </font>
    <font>
      <b/>
      <sz val="11"/>
      <color theme="1"/>
      <name val="Calibri"/>
      <family val="2"/>
      <scheme val="minor"/>
    </font>
    <font>
      <b/>
      <u/>
      <sz val="12"/>
      <color theme="1"/>
      <name val="Eras Medium ITC"/>
      <family val="2"/>
    </font>
    <font>
      <sz val="12"/>
      <color theme="1"/>
      <name val="Eras Medium ITC"/>
      <family val="2"/>
    </font>
    <font>
      <sz val="11"/>
      <name val="Calibri"/>
      <family val="2"/>
      <scheme val="minor"/>
    </font>
    <font>
      <vertAlign val="subscript"/>
      <sz val="11"/>
      <name val="Arial"/>
      <family val="2"/>
    </font>
    <font>
      <i/>
      <sz val="11"/>
      <name val="Arial"/>
      <family val="2"/>
    </font>
    <font>
      <sz val="11"/>
      <name val="Arial"/>
      <family val="2"/>
    </font>
    <font>
      <u/>
      <sz val="11"/>
      <color theme="1"/>
      <name val="Calibri"/>
      <family val="2"/>
      <scheme val="minor"/>
    </font>
    <font>
      <i/>
      <sz val="9"/>
      <name val="Arial"/>
      <family val="2"/>
    </font>
    <font>
      <u/>
      <sz val="11"/>
      <color theme="10"/>
      <name val="Calibri"/>
      <family val="2"/>
      <scheme val="minor"/>
    </font>
    <font>
      <sz val="11"/>
      <color theme="1"/>
      <name val="Calibri"/>
      <family val="2"/>
      <scheme val="minor"/>
    </font>
    <font>
      <sz val="8"/>
      <color theme="0" tint="-0.249977111117893"/>
      <name val="Calibri"/>
      <family val="2"/>
      <scheme val="minor"/>
    </font>
    <font>
      <b/>
      <vertAlign val="subscript"/>
      <sz val="11"/>
      <color theme="1"/>
      <name val="Calibri"/>
      <family val="2"/>
      <scheme val="minor"/>
    </font>
    <font>
      <u/>
      <sz val="8"/>
      <color theme="10"/>
      <name val="Calibri"/>
      <family val="2"/>
      <scheme val="minor"/>
    </font>
    <font>
      <sz val="10"/>
      <color theme="1"/>
      <name val="Calibri"/>
      <family val="2"/>
      <scheme val="minor"/>
    </font>
    <font>
      <sz val="9"/>
      <color theme="0" tint="-0.249977111117893"/>
      <name val="Calibri"/>
      <family val="2"/>
      <scheme val="minor"/>
    </font>
    <font>
      <b/>
      <sz val="9"/>
      <color indexed="81"/>
      <name val="Tahoma"/>
      <family val="2"/>
    </font>
    <font>
      <b/>
      <sz val="10"/>
      <color theme="1"/>
      <name val="Calibri"/>
      <family val="2"/>
      <scheme val="minor"/>
    </font>
    <font>
      <b/>
      <vertAlign val="subscript"/>
      <sz val="10"/>
      <color theme="1"/>
      <name val="Calibri"/>
      <family val="2"/>
      <scheme val="minor"/>
    </font>
    <font>
      <i/>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rgb="FF003657"/>
        <bgColor indexed="64"/>
      </patternFill>
    </fill>
    <fill>
      <patternFill patternType="solid">
        <fgColor rgb="FFF2F2F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FF00"/>
        <bgColor indexed="64"/>
      </patternFill>
    </fill>
    <fill>
      <patternFill patternType="solid">
        <fgColor rgb="FF4BFF4B"/>
        <bgColor indexed="64"/>
      </patternFill>
    </fill>
    <fill>
      <patternFill patternType="solid">
        <fgColor theme="4"/>
        <bgColor indexed="64"/>
      </patternFill>
    </fill>
    <fill>
      <patternFill patternType="solid">
        <fgColor theme="4" tint="0.59996337778862885"/>
        <bgColor indexed="64"/>
      </patternFill>
    </fill>
    <fill>
      <patternFill patternType="solid">
        <fgColor theme="7" tint="0.79998168889431442"/>
        <bgColor indexed="64"/>
      </patternFill>
    </fill>
    <fill>
      <patternFill patternType="solid">
        <fgColor rgb="FFFFFF0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dotted">
        <color rgb="FFFFFFFF"/>
      </right>
      <top/>
      <bottom/>
      <diagonal/>
    </border>
    <border>
      <left style="dotted">
        <color rgb="FFFFFFFF"/>
      </left>
      <right/>
      <top/>
      <bottom/>
      <diagonal/>
    </border>
    <border>
      <left style="dotted">
        <color rgb="FF003657"/>
      </left>
      <right/>
      <top style="dotted">
        <color rgb="FF003657"/>
      </top>
      <bottom style="dotted">
        <color rgb="FF003657"/>
      </bottom>
      <diagonal/>
    </border>
    <border>
      <left/>
      <right/>
      <top style="dotted">
        <color rgb="FF003657"/>
      </top>
      <bottom style="dotted">
        <color rgb="FF003657"/>
      </bottom>
      <diagonal/>
    </border>
    <border>
      <left/>
      <right style="dotted">
        <color rgb="FF003657"/>
      </right>
      <top style="dotted">
        <color rgb="FF003657"/>
      </top>
      <bottom style="dotted">
        <color rgb="FF003657"/>
      </bottom>
      <diagonal/>
    </border>
    <border>
      <left style="dotted">
        <color rgb="FF003657"/>
      </left>
      <right style="dotted">
        <color rgb="FF003657"/>
      </right>
      <top style="dotted">
        <color rgb="FF003657"/>
      </top>
      <bottom style="dotted">
        <color rgb="FF003657"/>
      </bottom>
      <diagonal/>
    </border>
    <border>
      <left style="thin">
        <color indexed="64"/>
      </left>
      <right style="thin">
        <color indexed="64"/>
      </right>
      <top style="thin">
        <color indexed="64"/>
      </top>
      <bottom style="thin">
        <color indexed="64"/>
      </bottom>
      <diagonal/>
    </border>
    <border>
      <left style="dotted">
        <color rgb="FF003657"/>
      </left>
      <right style="dotted">
        <color rgb="FF003657"/>
      </right>
      <top/>
      <bottom style="dotted">
        <color rgb="FF003657"/>
      </bottom>
      <diagonal/>
    </border>
    <border>
      <left/>
      <right style="dotted">
        <color rgb="FF003657"/>
      </right>
      <top/>
      <bottom style="dotted">
        <color rgb="FF003657"/>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4">
    <xf numFmtId="0" fontId="0" fillId="0" borderId="0"/>
    <xf numFmtId="0" fontId="18" fillId="0" borderId="0" applyNumberFormat="0" applyFill="0" applyBorder="0" applyAlignment="0" applyProtection="0"/>
    <xf numFmtId="43" fontId="19" fillId="0" borderId="0" applyFont="0" applyFill="0" applyBorder="0" applyAlignment="0" applyProtection="0"/>
    <xf numFmtId="9" fontId="19" fillId="0" borderId="0" applyFont="0" applyFill="0" applyBorder="0" applyAlignment="0" applyProtection="0"/>
  </cellStyleXfs>
  <cellXfs count="115">
    <xf numFmtId="0" fontId="0" fillId="0" borderId="0" xfId="0"/>
    <xf numFmtId="0" fontId="0" fillId="2" borderId="0" xfId="0" applyFill="1"/>
    <xf numFmtId="0" fontId="2" fillId="3" borderId="0" xfId="0" applyFont="1" applyFill="1"/>
    <xf numFmtId="0" fontId="1" fillId="3" borderId="0" xfId="0" applyFont="1" applyFill="1"/>
    <xf numFmtId="0" fontId="3" fillId="5" borderId="9"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10" xfId="0" applyFont="1" applyFill="1" applyBorder="1" applyAlignment="1">
      <alignment horizontal="center" vertical="center" wrapText="1"/>
    </xf>
    <xf numFmtId="0" fontId="10" fillId="2" borderId="0" xfId="0" applyFont="1" applyFill="1"/>
    <xf numFmtId="0" fontId="12" fillId="2" borderId="0" xfId="0" applyFont="1" applyFill="1"/>
    <xf numFmtId="0" fontId="16" fillId="2" borderId="0" xfId="0" applyFont="1" applyFill="1"/>
    <xf numFmtId="0" fontId="0" fillId="2" borderId="0" xfId="0" applyFill="1" applyAlignment="1">
      <alignment vertical="top"/>
    </xf>
    <xf numFmtId="0" fontId="4" fillId="0" borderId="14" xfId="0" applyFont="1" applyBorder="1" applyAlignment="1">
      <alignment horizontal="center" vertical="center" wrapText="1"/>
    </xf>
    <xf numFmtId="0" fontId="5" fillId="0" borderId="13" xfId="0" applyFont="1" applyBorder="1" applyAlignment="1">
      <alignment horizontal="left" vertical="center" wrapText="1"/>
    </xf>
    <xf numFmtId="0" fontId="0" fillId="2" borderId="0" xfId="0" applyFill="1" applyBorder="1" applyAlignment="1">
      <alignment horizontal="justify" vertical="top" wrapText="1"/>
    </xf>
    <xf numFmtId="0" fontId="9" fillId="7" borderId="15" xfId="0" applyFont="1" applyFill="1" applyBorder="1" applyAlignment="1">
      <alignment horizontal="center"/>
    </xf>
    <xf numFmtId="0" fontId="0" fillId="2" borderId="15" xfId="0" applyFill="1" applyBorder="1" applyAlignment="1">
      <alignment horizontal="justify" vertical="top" wrapText="1"/>
    </xf>
    <xf numFmtId="0" fontId="0" fillId="8" borderId="15" xfId="0" applyFill="1" applyBorder="1" applyAlignment="1">
      <alignment horizontal="justify" vertical="top" wrapText="1"/>
    </xf>
    <xf numFmtId="0" fontId="4" fillId="0" borderId="16" xfId="0" applyFont="1" applyBorder="1" applyAlignment="1">
      <alignment horizontal="center" vertical="center" wrapText="1"/>
    </xf>
    <xf numFmtId="0" fontId="5" fillId="0" borderId="17" xfId="0" applyFont="1" applyBorder="1" applyAlignment="1">
      <alignment horizontal="left" vertical="center" wrapText="1"/>
    </xf>
    <xf numFmtId="0" fontId="0" fillId="9" borderId="0" xfId="0" applyFill="1"/>
    <xf numFmtId="0" fontId="9" fillId="7" borderId="24"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9" fillId="7"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0" fillId="2" borderId="18" xfId="0" applyFont="1" applyFill="1" applyBorder="1" applyAlignment="1">
      <alignment horizontal="left" vertical="center" wrapText="1"/>
    </xf>
    <xf numFmtId="0" fontId="0" fillId="2" borderId="28"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3" xfId="0" applyFill="1" applyBorder="1"/>
    <xf numFmtId="0" fontId="0" fillId="2" borderId="21" xfId="0" applyFont="1" applyFill="1" applyBorder="1" applyAlignment="1">
      <alignment horizontal="left" vertical="center" wrapText="1"/>
    </xf>
    <xf numFmtId="0" fontId="0" fillId="2" borderId="29"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31" xfId="0" applyFill="1" applyBorder="1"/>
    <xf numFmtId="0" fontId="0" fillId="2" borderId="32" xfId="0" applyFont="1" applyFill="1" applyBorder="1" applyAlignment="1">
      <alignment horizontal="left" vertical="center" wrapText="1"/>
    </xf>
    <xf numFmtId="0" fontId="0" fillId="2" borderId="33" xfId="0" applyFont="1" applyFill="1" applyBorder="1" applyAlignment="1">
      <alignment horizontal="left" vertical="center" wrapText="1"/>
    </xf>
    <xf numFmtId="0" fontId="0" fillId="2" borderId="34" xfId="0" applyFont="1" applyFill="1" applyBorder="1" applyAlignment="1">
      <alignment horizontal="left" vertical="center" wrapText="1"/>
    </xf>
    <xf numFmtId="0" fontId="0" fillId="2" borderId="35" xfId="0" applyFont="1" applyFill="1" applyBorder="1" applyAlignment="1">
      <alignment horizontal="left" vertical="center" wrapText="1"/>
    </xf>
    <xf numFmtId="0" fontId="0" fillId="2" borderId="36" xfId="0" applyFill="1" applyBorder="1"/>
    <xf numFmtId="0" fontId="0" fillId="2" borderId="37" xfId="0" applyFont="1" applyFill="1" applyBorder="1" applyAlignment="1">
      <alignment horizontal="left" vertical="center" wrapText="1"/>
    </xf>
    <xf numFmtId="0" fontId="17" fillId="10" borderId="15" xfId="0" applyFont="1" applyFill="1" applyBorder="1" applyAlignment="1">
      <alignment horizontal="left" vertical="top" wrapText="1"/>
    </xf>
    <xf numFmtId="0" fontId="0" fillId="2" borderId="15" xfId="0" applyFill="1" applyBorder="1"/>
    <xf numFmtId="0" fontId="9" fillId="7" borderId="15" xfId="0" applyFont="1" applyFill="1" applyBorder="1" applyAlignment="1">
      <alignment horizontal="center" vertical="center"/>
    </xf>
    <xf numFmtId="0" fontId="9" fillId="7" borderId="15" xfId="0" applyFont="1" applyFill="1" applyBorder="1" applyAlignment="1">
      <alignment horizontal="center" vertical="center" wrapText="1"/>
    </xf>
    <xf numFmtId="0" fontId="0" fillId="2" borderId="15" xfId="0" applyFill="1" applyBorder="1" applyAlignment="1">
      <alignment horizontal="center"/>
    </xf>
    <xf numFmtId="0" fontId="18" fillId="0" borderId="0" xfId="1"/>
    <xf numFmtId="0" fontId="20" fillId="2" borderId="0" xfId="0" applyFont="1" applyFill="1"/>
    <xf numFmtId="0" fontId="9" fillId="2" borderId="0" xfId="0" applyFont="1" applyFill="1"/>
    <xf numFmtId="0" fontId="0" fillId="11" borderId="15" xfId="0" applyFill="1" applyBorder="1" applyAlignment="1">
      <alignment horizontal="center"/>
    </xf>
    <xf numFmtId="164" fontId="0" fillId="2" borderId="15" xfId="2" applyNumberFormat="1" applyFont="1" applyFill="1" applyBorder="1" applyAlignment="1">
      <alignment horizontal="center"/>
    </xf>
    <xf numFmtId="0" fontId="0" fillId="2" borderId="38" xfId="0" applyFill="1" applyBorder="1"/>
    <xf numFmtId="0" fontId="6" fillId="2" borderId="0" xfId="0" applyFont="1" applyFill="1"/>
    <xf numFmtId="0" fontId="9" fillId="9" borderId="15" xfId="0" applyFont="1" applyFill="1" applyBorder="1" applyAlignment="1">
      <alignment horizontal="center"/>
    </xf>
    <xf numFmtId="165" fontId="0" fillId="8" borderId="15" xfId="3" applyNumberFormat="1" applyFont="1" applyFill="1" applyBorder="1"/>
    <xf numFmtId="0" fontId="0" fillId="2" borderId="0" xfId="0" applyFill="1" applyBorder="1"/>
    <xf numFmtId="166" fontId="0" fillId="8" borderId="15" xfId="2" applyNumberFormat="1" applyFont="1" applyFill="1" applyBorder="1"/>
    <xf numFmtId="0" fontId="9" fillId="7" borderId="15" xfId="0" applyFont="1" applyFill="1" applyBorder="1" applyAlignment="1">
      <alignment horizontal="center" vertical="center" wrapText="1"/>
    </xf>
    <xf numFmtId="0" fontId="22" fillId="2" borderId="0" xfId="1" applyFont="1" applyFill="1" applyBorder="1"/>
    <xf numFmtId="0" fontId="24" fillId="2" borderId="0" xfId="0" applyFont="1" applyFill="1"/>
    <xf numFmtId="165" fontId="0" fillId="12" borderId="15" xfId="3" applyNumberFormat="1" applyFont="1" applyFill="1" applyBorder="1"/>
    <xf numFmtId="165" fontId="8" fillId="12" borderId="15" xfId="3" applyNumberFormat="1" applyFont="1" applyFill="1" applyBorder="1"/>
    <xf numFmtId="166" fontId="19" fillId="13" borderId="15" xfId="2" applyNumberFormat="1" applyFont="1" applyFill="1" applyBorder="1"/>
    <xf numFmtId="166" fontId="8" fillId="13" borderId="15" xfId="2" applyNumberFormat="1" applyFont="1" applyFill="1" applyBorder="1"/>
    <xf numFmtId="0" fontId="0" fillId="2" borderId="0" xfId="0" applyFill="1" applyBorder="1" applyAlignment="1">
      <alignment horizontal="center"/>
    </xf>
    <xf numFmtId="164" fontId="0" fillId="2" borderId="0" xfId="2" applyNumberFormat="1" applyFont="1" applyFill="1" applyBorder="1" applyAlignment="1">
      <alignment horizontal="center"/>
    </xf>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0"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4" borderId="7" xfId="0" applyFill="1" applyBorder="1" applyAlignment="1">
      <alignment horizontal="justify" vertical="top" wrapText="1"/>
    </xf>
    <xf numFmtId="0" fontId="0" fillId="4" borderId="8" xfId="0" applyFill="1" applyBorder="1" applyAlignment="1">
      <alignment horizontal="justify" vertical="top" wrapText="1"/>
    </xf>
    <xf numFmtId="0" fontId="9" fillId="2" borderId="0" xfId="0" applyFont="1" applyFill="1" applyAlignment="1">
      <alignment horizontal="center"/>
    </xf>
    <xf numFmtId="0" fontId="4" fillId="6" borderId="11"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9" fillId="7" borderId="1"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18" xfId="0" applyFont="1" applyFill="1" applyBorder="1" applyAlignment="1">
      <alignment horizontal="center"/>
    </xf>
    <xf numFmtId="0" fontId="9" fillId="7" borderId="19" xfId="0" applyFont="1" applyFill="1" applyBorder="1" applyAlignment="1">
      <alignment horizontal="center"/>
    </xf>
    <xf numFmtId="0" fontId="9" fillId="7" borderId="20" xfId="0" applyFont="1" applyFill="1" applyBorder="1" applyAlignment="1">
      <alignment horizontal="center"/>
    </xf>
    <xf numFmtId="0" fontId="9" fillId="8" borderId="21" xfId="0" applyFont="1" applyFill="1" applyBorder="1" applyAlignment="1">
      <alignment horizontal="center"/>
    </xf>
    <xf numFmtId="0" fontId="9" fillId="8" borderId="22" xfId="0" applyFont="1" applyFill="1" applyBorder="1" applyAlignment="1">
      <alignment horizontal="center"/>
    </xf>
    <xf numFmtId="0" fontId="9" fillId="8" borderId="23" xfId="0" applyFont="1" applyFill="1" applyBorder="1" applyAlignment="1">
      <alignment horizontal="center"/>
    </xf>
    <xf numFmtId="0" fontId="9" fillId="7" borderId="15" xfId="0" applyFont="1" applyFill="1" applyBorder="1" applyAlignment="1">
      <alignment horizontal="center" vertical="center" wrapText="1"/>
    </xf>
    <xf numFmtId="0" fontId="23" fillId="2" borderId="39" xfId="0" applyFont="1" applyFill="1" applyBorder="1" applyAlignment="1">
      <alignment horizontal="left" vertical="top" wrapText="1"/>
    </xf>
    <xf numFmtId="0" fontId="23" fillId="2" borderId="0" xfId="0" applyFont="1" applyFill="1" applyAlignment="1">
      <alignment horizontal="left" vertical="top" wrapText="1"/>
    </xf>
    <xf numFmtId="0" fontId="23" fillId="0" borderId="0" xfId="0" applyFont="1"/>
    <xf numFmtId="4" fontId="23" fillId="0" borderId="0" xfId="0" applyNumberFormat="1" applyFont="1" applyAlignment="1">
      <alignment horizontal="center"/>
    </xf>
    <xf numFmtId="0" fontId="26" fillId="0" borderId="0" xfId="0" applyFont="1"/>
    <xf numFmtId="0" fontId="26" fillId="14" borderId="40" xfId="0" applyFont="1" applyFill="1" applyBorder="1"/>
    <xf numFmtId="0" fontId="26" fillId="14" borderId="41" xfId="0" applyFont="1" applyFill="1" applyBorder="1"/>
    <xf numFmtId="3" fontId="23" fillId="14" borderId="41" xfId="0" applyNumberFormat="1" applyFont="1" applyFill="1" applyBorder="1" applyAlignment="1">
      <alignment horizontal="right"/>
    </xf>
    <xf numFmtId="4" fontId="26" fillId="14" borderId="41" xfId="0" applyNumberFormat="1" applyFont="1" applyFill="1" applyBorder="1" applyAlignment="1">
      <alignment horizontal="center"/>
    </xf>
    <xf numFmtId="0" fontId="26" fillId="14" borderId="15" xfId="0" applyFont="1" applyFill="1" applyBorder="1" applyAlignment="1">
      <alignment horizontal="center" wrapText="1"/>
    </xf>
    <xf numFmtId="0" fontId="26" fillId="14" borderId="38" xfId="0" applyFont="1" applyFill="1" applyBorder="1" applyAlignment="1">
      <alignment vertical="center" wrapText="1"/>
    </xf>
    <xf numFmtId="3" fontId="26" fillId="14" borderId="38" xfId="0" applyNumberFormat="1" applyFont="1" applyFill="1" applyBorder="1" applyAlignment="1">
      <alignment vertical="center" wrapText="1"/>
    </xf>
    <xf numFmtId="0" fontId="26" fillId="14" borderId="42" xfId="0" applyFont="1" applyFill="1" applyBorder="1" applyAlignment="1">
      <alignment vertical="center" wrapText="1"/>
    </xf>
    <xf numFmtId="4" fontId="26" fillId="14" borderId="42" xfId="0" applyNumberFormat="1" applyFont="1" applyFill="1" applyBorder="1" applyAlignment="1">
      <alignment horizontal="center" vertical="center" wrapText="1"/>
    </xf>
    <xf numFmtId="0" fontId="17" fillId="10" borderId="15" xfId="0" applyNumberFormat="1" applyFont="1" applyFill="1" applyBorder="1" applyAlignment="1">
      <alignment horizontal="left" vertical="top" wrapText="1"/>
    </xf>
    <xf numFmtId="4" fontId="28" fillId="15" borderId="15" xfId="0" applyNumberFormat="1" applyFont="1" applyFill="1" applyBorder="1" applyAlignment="1">
      <alignment horizontal="left" vertical="top" wrapText="1"/>
    </xf>
    <xf numFmtId="0" fontId="23" fillId="16" borderId="15" xfId="2" applyNumberFormat="1" applyFont="1" applyFill="1" applyBorder="1" applyAlignment="1">
      <alignment horizontal="center" vertical="center"/>
    </xf>
    <xf numFmtId="3" fontId="23" fillId="16" borderId="15" xfId="0" applyNumberFormat="1" applyFont="1" applyFill="1" applyBorder="1" applyAlignment="1">
      <alignment horizontal="center" vertical="center"/>
    </xf>
    <xf numFmtId="4" fontId="23" fillId="16" borderId="15" xfId="0" applyNumberFormat="1" applyFont="1" applyFill="1" applyBorder="1"/>
    <xf numFmtId="0" fontId="23" fillId="2" borderId="0" xfId="0" applyFont="1" applyFill="1" applyBorder="1"/>
    <xf numFmtId="3" fontId="23" fillId="2" borderId="0" xfId="0" applyNumberFormat="1" applyFont="1" applyFill="1" applyBorder="1" applyAlignment="1">
      <alignment horizontal="right"/>
    </xf>
    <xf numFmtId="167" fontId="23" fillId="2" borderId="0" xfId="0" applyNumberFormat="1" applyFont="1" applyFill="1" applyBorder="1"/>
    <xf numFmtId="4" fontId="23" fillId="2" borderId="0" xfId="0" applyNumberFormat="1" applyFont="1" applyFill="1" applyBorder="1" applyAlignment="1">
      <alignment horizontal="center"/>
    </xf>
    <xf numFmtId="4" fontId="26" fillId="16" borderId="15" xfId="0" applyNumberFormat="1" applyFont="1" applyFill="1" applyBorder="1"/>
    <xf numFmtId="0" fontId="0" fillId="17" borderId="15" xfId="0" applyFill="1" applyBorder="1"/>
    <xf numFmtId="0" fontId="0" fillId="17" borderId="15" xfId="0" applyFill="1" applyBorder="1" applyAlignment="1">
      <alignment horizontal="center"/>
    </xf>
    <xf numFmtId="14" fontId="23" fillId="16" borderId="15" xfId="0" applyNumberFormat="1" applyFont="1" applyFill="1" applyBorder="1" applyAlignment="1">
      <alignment horizontal="center" vertical="center"/>
    </xf>
  </cellXfs>
  <cellStyles count="4">
    <cellStyle name="Hipervínculo" xfId="1" builtinId="8"/>
    <cellStyle name="Millares" xfId="2" builtinId="3"/>
    <cellStyle name="Normal" xfId="0" builtinId="0"/>
    <cellStyle name="Porcentaje" xfId="3"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16699</xdr:colOff>
      <xdr:row>16</xdr:row>
      <xdr:rowOff>134747</xdr:rowOff>
    </xdr:from>
    <xdr:ext cx="3945701" cy="381985"/>
    <xdr:sp macro="" textlink="">
      <xdr:nvSpPr>
        <xdr:cNvPr id="2" name="CuadroTexto 1"/>
        <xdr:cNvSpPr txBox="1"/>
      </xdr:nvSpPr>
      <xdr:spPr>
        <a:xfrm>
          <a:off x="283399" y="2877947"/>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(EC</a:t>
          </a:r>
          <a:r>
            <a:rPr lang="es-PE" sz="1600" baseline="-25000"/>
            <a:t>BL,Y</a:t>
          </a:r>
          <a:r>
            <a:rPr lang="es-PE" sz="1600"/>
            <a:t> - EC</a:t>
          </a:r>
          <a:r>
            <a:rPr lang="es-PE" sz="1600" baseline="-25000"/>
            <a:t>PJ,y</a:t>
          </a:r>
          <a:r>
            <a:rPr lang="es-PE" sz="1600"/>
            <a:t>)/(1-TD</a:t>
          </a:r>
          <a:r>
            <a:rPr lang="es-PE" sz="1600" baseline="-25000"/>
            <a:t>y</a:t>
          </a:r>
          <a:r>
            <a:rPr lang="es-PE" sz="1600"/>
            <a:t>) * 1/1000 * EF</a:t>
          </a:r>
          <a:r>
            <a:rPr lang="es-PE" sz="1600" baseline="-25000"/>
            <a:t>y</a:t>
          </a:r>
        </a:p>
      </xdr:txBody>
    </xdr:sp>
    <xdr:clientData/>
  </xdr:oneCellAnchor>
  <xdr:twoCellAnchor>
    <xdr:from>
      <xdr:col>0</xdr:col>
      <xdr:colOff>219075</xdr:colOff>
      <xdr:row>18</xdr:row>
      <xdr:rowOff>95250</xdr:rowOff>
    </xdr:from>
    <xdr:to>
      <xdr:col>2</xdr:col>
      <xdr:colOff>3629025</xdr:colOff>
      <xdr:row>19</xdr:row>
      <xdr:rowOff>133350</xdr:rowOff>
    </xdr:to>
    <xdr:sp macro="" textlink="">
      <xdr:nvSpPr>
        <xdr:cNvPr id="3" name="CuadroTexto 2"/>
        <xdr:cNvSpPr txBox="1"/>
      </xdr:nvSpPr>
      <xdr:spPr>
        <a:xfrm>
          <a:off x="219075" y="3219450"/>
          <a:ext cx="5019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1100">
              <a:solidFill>
                <a:schemeClr val="accent1">
                  <a:lumMod val="50000"/>
                </a:schemeClr>
              </a:solidFill>
              <a:effectLst/>
              <a:latin typeface="+mn-lt"/>
              <a:ea typeface="+mn-ea"/>
              <a:cs typeface="+mn-cs"/>
            </a:rPr>
            <a:t>Metodología (MDL) </a:t>
          </a:r>
          <a:r>
            <a:rPr lang="es-ES" sz="1100" i="1">
              <a:solidFill>
                <a:schemeClr val="accent1">
                  <a:lumMod val="50000"/>
                </a:schemeClr>
              </a:solidFill>
              <a:effectLst/>
              <a:latin typeface="+mn-lt"/>
              <a:ea typeface="+mn-ea"/>
              <a:cs typeface="+mn-cs"/>
            </a:rPr>
            <a:t>AMS-II.O. – Dissemination of energy efficient household appliances</a:t>
          </a:r>
          <a:endParaRPr lang="es-PE" sz="11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752475</xdr:colOff>
      <xdr:row>9</xdr:row>
      <xdr:rowOff>104775</xdr:rowOff>
    </xdr:from>
    <xdr:to>
      <xdr:col>23</xdr:col>
      <xdr:colOff>733426</xdr:colOff>
      <xdr:row>31</xdr:row>
      <xdr:rowOff>28576</xdr:rowOff>
    </xdr:to>
    <xdr:pic>
      <xdr:nvPicPr>
        <xdr:cNvPr id="2" name="Imagen 1" descr="Resultado de imagen para potencia de focos incandescentes"/>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29" t="1283" r="876" b="2083"/>
        <a:stretch/>
      </xdr:blipFill>
      <xdr:spPr bwMode="auto">
        <a:xfrm>
          <a:off x="13268325" y="2009775"/>
          <a:ext cx="5314951" cy="430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85725</xdr:rowOff>
    </xdr:from>
    <xdr:to>
      <xdr:col>10</xdr:col>
      <xdr:colOff>228600</xdr:colOff>
      <xdr:row>30</xdr:row>
      <xdr:rowOff>180975</xdr:rowOff>
    </xdr:to>
    <xdr:pic>
      <xdr:nvPicPr>
        <xdr:cNvPr id="3" name="Imagen 2" descr="Resultado de imagen para lamparas equivalent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24150" y="2181225"/>
          <a:ext cx="4800600" cy="409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GEE\PROYECTOS\NAMAS\MRV\Sistema%20MRV\Medidas%20de%20mitigaci&#243;n\Soporte\Eficiencia%20energ&#233;tica\Factores%20de%20emis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EESC_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5">
          <cell r="N5">
            <v>0.59799999999999998</v>
          </cell>
        </row>
        <row r="11">
          <cell r="N11">
            <v>0.61926999999999999</v>
          </cell>
        </row>
        <row r="23">
          <cell r="N23">
            <v>0.62709999999999999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Proveedores"/>
      <sheetName val="Variables"/>
      <sheetName val="Factores"/>
      <sheetName val="EESC"/>
    </sheetNames>
    <sheetDataSet>
      <sheetData sheetId="0" refreshError="1"/>
      <sheetData sheetId="1" refreshError="1"/>
      <sheetData sheetId="2">
        <row r="10">
          <cell r="AB10" t="str">
            <v>Enero</v>
          </cell>
          <cell r="AC10">
            <v>11</v>
          </cell>
        </row>
        <row r="11">
          <cell r="AB11" t="str">
            <v>Febrero</v>
          </cell>
          <cell r="AC11">
            <v>10</v>
          </cell>
        </row>
        <row r="12">
          <cell r="AB12" t="str">
            <v>Marzo</v>
          </cell>
          <cell r="AC12">
            <v>9</v>
          </cell>
        </row>
        <row r="13">
          <cell r="AB13" t="str">
            <v>Abril</v>
          </cell>
          <cell r="AC13">
            <v>8</v>
          </cell>
        </row>
        <row r="14">
          <cell r="AB14" t="str">
            <v>Mayo</v>
          </cell>
          <cell r="AC14">
            <v>7</v>
          </cell>
        </row>
        <row r="15">
          <cell r="AB15" t="str">
            <v>Junio</v>
          </cell>
          <cell r="AC15">
            <v>6</v>
          </cell>
        </row>
        <row r="16">
          <cell r="AB16" t="str">
            <v>Julio</v>
          </cell>
          <cell r="AC16">
            <v>5</v>
          </cell>
        </row>
        <row r="17">
          <cell r="AB17" t="str">
            <v>Agosto</v>
          </cell>
          <cell r="AC17">
            <v>4</v>
          </cell>
        </row>
        <row r="18">
          <cell r="AB18" t="str">
            <v>Septiembre</v>
          </cell>
          <cell r="AC18">
            <v>3</v>
          </cell>
        </row>
        <row r="19">
          <cell r="AB19" t="str">
            <v>Octubre</v>
          </cell>
          <cell r="AC19">
            <v>2</v>
          </cell>
        </row>
        <row r="20">
          <cell r="AB20" t="str">
            <v>Noviembre</v>
          </cell>
          <cell r="AC20">
            <v>1</v>
          </cell>
        </row>
        <row r="21">
          <cell r="AB21" t="str">
            <v>Diciembre</v>
          </cell>
          <cell r="AC21">
            <v>0</v>
          </cell>
        </row>
      </sheetData>
      <sheetData sheetId="3"/>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sucaled.com/dicroicas/lamparas-dicroicas/" TargetMode="External"/><Relationship Id="rId1" Type="http://schemas.openxmlformats.org/officeDocument/2006/relationships/hyperlink" Target="https://www.carrefour.es/equivalencia-luminica-de-bombillas/a440030/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minem.gob.pe/minem/archivos/Cap%C3%83%C2%ADtulo1_-%20Balance%20y%20Principales%20Indicadores%20El%C3%83%C2%A9ctricos%202010%20(2).pdf" TargetMode="External"/><Relationship Id="rId3" Type="http://schemas.openxmlformats.org/officeDocument/2006/relationships/hyperlink" Target="http://www.minem.gob.pe/minem/archivos/Capitulo%201%20Indicadores%20FINAL.pdf" TargetMode="External"/><Relationship Id="rId7" Type="http://schemas.openxmlformats.org/officeDocument/2006/relationships/hyperlink" Target="http://www.minem.gob.pe/minem/archivos/Cap_1_%20%20Balance%20y%20Principales%20Indicadores%202011.pdf" TargetMode="External"/><Relationship Id="rId2" Type="http://schemas.openxmlformats.org/officeDocument/2006/relationships/hyperlink" Target="http://www.minem.gob.pe/minem/archivos/Capitulo%201%20%20Balance%20e%20Indicadores%202016.pdf" TargetMode="External"/><Relationship Id="rId1" Type="http://schemas.openxmlformats.org/officeDocument/2006/relationships/hyperlink" Target="http://www.minem.gob.pe/minem/archivos/Capitulo%201%20Balance%20e%20Indicadores%202017.pdf" TargetMode="External"/><Relationship Id="rId6" Type="http://schemas.openxmlformats.org/officeDocument/2006/relationships/hyperlink" Target="http://www.minem.gob.pe/minem/archivos/Capitulo%201%20%20Balance%20y%20Principales%20Indicadores%202012.pdf" TargetMode="External"/><Relationship Id="rId5" Type="http://schemas.openxmlformats.org/officeDocument/2006/relationships/hyperlink" Target="http://www.minem.gob.pe/minem/archivos/Capitulo%201%20%20Balance%20y%20Principales%20Indicadores%202013.pdf" TargetMode="External"/><Relationship Id="rId10" Type="http://schemas.openxmlformats.org/officeDocument/2006/relationships/comments" Target="../comments1.xml"/><Relationship Id="rId4" Type="http://schemas.openxmlformats.org/officeDocument/2006/relationships/hyperlink" Target="http://www.minem.gob.pe/minem/archivos/BALANCE%20E%20INDICADORES%202014.pdf"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C20" sqref="C20"/>
    </sheetView>
  </sheetViews>
  <sheetFormatPr baseColWidth="10" defaultRowHeight="15" x14ac:dyDescent="0.25"/>
  <cols>
    <col min="1" max="1" width="4" style="1" customWidth="1"/>
    <col min="2" max="2" width="33.28515625" style="1" customWidth="1"/>
    <col min="3" max="3" width="98" style="1" customWidth="1"/>
    <col min="4" max="4" width="51.85546875" style="1" customWidth="1"/>
    <col min="5" max="5" width="26" style="1" customWidth="1"/>
    <col min="6" max="16384" width="11.42578125" style="1"/>
  </cols>
  <sheetData>
    <row r="2" spans="1:5" s="2" customFormat="1" x14ac:dyDescent="0.25">
      <c r="A2" s="2" t="s">
        <v>7</v>
      </c>
      <c r="B2" s="3" t="s">
        <v>8</v>
      </c>
    </row>
    <row r="3" spans="1:5" ht="15.75" thickBot="1" x14ac:dyDescent="0.3"/>
    <row r="4" spans="1:5" ht="15" customHeight="1" x14ac:dyDescent="0.25">
      <c r="B4" s="66" t="s">
        <v>110</v>
      </c>
      <c r="C4" s="67"/>
      <c r="D4" s="67"/>
      <c r="E4" s="68"/>
    </row>
    <row r="5" spans="1:5" x14ac:dyDescent="0.25">
      <c r="B5" s="69"/>
      <c r="C5" s="70"/>
      <c r="D5" s="70"/>
      <c r="E5" s="71"/>
    </row>
    <row r="6" spans="1:5" x14ac:dyDescent="0.25">
      <c r="B6" s="69"/>
      <c r="C6" s="70"/>
      <c r="D6" s="70"/>
      <c r="E6" s="71"/>
    </row>
    <row r="7" spans="1:5" x14ac:dyDescent="0.25">
      <c r="B7" s="69"/>
      <c r="C7" s="70"/>
      <c r="D7" s="70"/>
      <c r="E7" s="71"/>
    </row>
    <row r="8" spans="1:5" x14ac:dyDescent="0.25">
      <c r="B8" s="69"/>
      <c r="C8" s="70"/>
      <c r="D8" s="70"/>
      <c r="E8" s="71"/>
    </row>
    <row r="9" spans="1:5" x14ac:dyDescent="0.25">
      <c r="B9" s="69"/>
      <c r="C9" s="70"/>
      <c r="D9" s="70"/>
      <c r="E9" s="71"/>
    </row>
    <row r="10" spans="1:5" x14ac:dyDescent="0.25">
      <c r="B10" s="69"/>
      <c r="C10" s="70"/>
      <c r="D10" s="70"/>
      <c r="E10" s="71"/>
    </row>
    <row r="11" spans="1:5" ht="19.5" customHeight="1" thickBot="1" x14ac:dyDescent="0.3">
      <c r="B11" s="72"/>
      <c r="C11" s="73"/>
      <c r="D11" s="73"/>
      <c r="E11" s="74"/>
    </row>
    <row r="12" spans="1:5" ht="18.75" customHeight="1" x14ac:dyDescent="0.25">
      <c r="B12" s="13"/>
      <c r="C12" s="13"/>
      <c r="D12" s="13"/>
      <c r="E12" s="13"/>
    </row>
    <row r="13" spans="1:5" ht="18.75" customHeight="1" x14ac:dyDescent="0.25">
      <c r="B13" s="14" t="s">
        <v>35</v>
      </c>
      <c r="C13" s="14" t="s">
        <v>36</v>
      </c>
      <c r="D13" s="14" t="s">
        <v>37</v>
      </c>
      <c r="E13" s="14" t="s">
        <v>38</v>
      </c>
    </row>
    <row r="14" spans="1:5" ht="45" x14ac:dyDescent="0.25">
      <c r="B14" s="15" t="s">
        <v>40</v>
      </c>
      <c r="C14" s="15" t="s">
        <v>111</v>
      </c>
      <c r="D14" s="16" t="s">
        <v>41</v>
      </c>
      <c r="E14" s="15" t="s">
        <v>39</v>
      </c>
    </row>
    <row r="16" spans="1:5" ht="15.75" x14ac:dyDescent="0.25">
      <c r="B16" s="7" t="s">
        <v>10</v>
      </c>
    </row>
    <row r="18" spans="2:3" x14ac:dyDescent="0.25">
      <c r="B18"/>
    </row>
    <row r="21" spans="2:3" x14ac:dyDescent="0.25">
      <c r="B21" s="1" t="s">
        <v>11</v>
      </c>
    </row>
    <row r="22" spans="2:3" ht="18.75" x14ac:dyDescent="0.35">
      <c r="B22" s="8" t="s">
        <v>12</v>
      </c>
      <c r="C22" s="8" t="s">
        <v>13</v>
      </c>
    </row>
    <row r="23" spans="2:3" ht="18.75" x14ac:dyDescent="0.35">
      <c r="B23" s="8" t="s">
        <v>14</v>
      </c>
      <c r="C23" s="8" t="s">
        <v>15</v>
      </c>
    </row>
    <row r="24" spans="2:3" ht="18.75" x14ac:dyDescent="0.35">
      <c r="B24" s="8" t="s">
        <v>16</v>
      </c>
      <c r="C24" s="8" t="s">
        <v>17</v>
      </c>
    </row>
    <row r="25" spans="2:3" ht="18.75" x14ac:dyDescent="0.35">
      <c r="B25" s="8" t="s">
        <v>18</v>
      </c>
      <c r="C25" s="8" t="s">
        <v>19</v>
      </c>
    </row>
    <row r="26" spans="2:3" x14ac:dyDescent="0.25">
      <c r="B26" s="8" t="s">
        <v>20</v>
      </c>
      <c r="C26" s="8" t="s">
        <v>21</v>
      </c>
    </row>
    <row r="27" spans="2:3" ht="18.75" x14ac:dyDescent="0.35">
      <c r="B27" s="8" t="s">
        <v>22</v>
      </c>
      <c r="C27" s="8" t="s">
        <v>23</v>
      </c>
    </row>
  </sheetData>
  <mergeCells count="1">
    <mergeCell ref="B4:E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B12"/>
  <sheetViews>
    <sheetView workbookViewId="0">
      <selection activeCell="C22" sqref="C22"/>
    </sheetView>
  </sheetViews>
  <sheetFormatPr baseColWidth="10" defaultRowHeight="15" x14ac:dyDescent="0.25"/>
  <cols>
    <col min="1" max="1" width="3.5703125" style="1" customWidth="1"/>
    <col min="2" max="2" width="22" style="1" customWidth="1"/>
    <col min="3" max="3" width="24.28515625" style="1" customWidth="1"/>
    <col min="4" max="4" width="30.5703125" style="1" bestFit="1" customWidth="1"/>
    <col min="5" max="5" width="32.42578125" style="1" customWidth="1"/>
    <col min="6" max="6" width="33" style="1" customWidth="1"/>
    <col min="7" max="7" width="25.85546875" style="1" customWidth="1"/>
    <col min="8" max="8" width="3.5703125" style="1" customWidth="1"/>
    <col min="9" max="9" width="3.7109375" style="19" customWidth="1"/>
    <col min="10" max="10" width="3.7109375" style="1" customWidth="1"/>
    <col min="11" max="13" width="11.42578125" style="1"/>
    <col min="14" max="14" width="15.7109375" style="1" customWidth="1"/>
    <col min="15" max="16" width="11.42578125" style="1"/>
    <col min="17" max="17" width="15.85546875" style="1" customWidth="1"/>
    <col min="18" max="16384" width="11.42578125" style="1"/>
  </cols>
  <sheetData>
    <row r="2" spans="1:16382" x14ac:dyDescent="0.25">
      <c r="A2" s="3"/>
      <c r="B2" s="3" t="s">
        <v>29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row>
    <row r="3" spans="1:16382" ht="15.75" thickBot="1" x14ac:dyDescent="0.3"/>
    <row r="4" spans="1:16382" x14ac:dyDescent="0.25">
      <c r="B4" s="75" t="s">
        <v>24</v>
      </c>
      <c r="C4" s="75"/>
      <c r="D4" s="75"/>
      <c r="E4" s="75"/>
      <c r="F4" s="75"/>
      <c r="G4" s="75"/>
      <c r="K4" s="79" t="s">
        <v>50</v>
      </c>
      <c r="L4" s="81" t="s">
        <v>51</v>
      </c>
      <c r="M4" s="82"/>
      <c r="N4" s="83"/>
      <c r="O4" s="84" t="s">
        <v>52</v>
      </c>
      <c r="P4" s="85"/>
      <c r="Q4" s="86"/>
    </row>
    <row r="5" spans="1:16382" ht="30.75" thickBot="1" x14ac:dyDescent="0.3">
      <c r="B5" s="9" t="s">
        <v>25</v>
      </c>
      <c r="D5" s="9" t="s">
        <v>26</v>
      </c>
      <c r="K5" s="80"/>
      <c r="L5" s="20" t="s">
        <v>53</v>
      </c>
      <c r="M5" s="21" t="s">
        <v>54</v>
      </c>
      <c r="N5" s="22" t="s">
        <v>55</v>
      </c>
      <c r="O5" s="23" t="s">
        <v>53</v>
      </c>
      <c r="P5" s="24" t="s">
        <v>54</v>
      </c>
      <c r="Q5" s="25" t="s">
        <v>55</v>
      </c>
    </row>
    <row r="6" spans="1:16382" x14ac:dyDescent="0.25">
      <c r="B6" s="10" t="s">
        <v>27</v>
      </c>
      <c r="C6" s="10"/>
      <c r="D6" s="10" t="s">
        <v>28</v>
      </c>
      <c r="E6" s="10"/>
      <c r="K6" s="26" t="s">
        <v>56</v>
      </c>
      <c r="L6" s="27"/>
      <c r="M6" s="28"/>
      <c r="N6" s="29"/>
      <c r="O6" s="30"/>
      <c r="P6" s="28"/>
      <c r="Q6" s="29"/>
    </row>
    <row r="7" spans="1:16382" x14ac:dyDescent="0.25">
      <c r="K7" s="31" t="s">
        <v>56</v>
      </c>
      <c r="L7" s="32"/>
      <c r="M7" s="33"/>
      <c r="N7" s="34"/>
      <c r="O7" s="35"/>
      <c r="P7" s="33"/>
      <c r="Q7" s="34"/>
    </row>
    <row r="8" spans="1:16382" x14ac:dyDescent="0.25">
      <c r="B8" s="4" t="s">
        <v>0</v>
      </c>
      <c r="C8" s="4" t="s">
        <v>1</v>
      </c>
      <c r="D8" s="4" t="s">
        <v>2</v>
      </c>
      <c r="E8" s="5" t="s">
        <v>3</v>
      </c>
      <c r="F8" s="6" t="s">
        <v>4</v>
      </c>
      <c r="G8" s="6" t="s">
        <v>5</v>
      </c>
      <c r="K8" s="31" t="s">
        <v>56</v>
      </c>
      <c r="L8" s="32"/>
      <c r="M8" s="33"/>
      <c r="N8" s="34"/>
      <c r="O8" s="35"/>
      <c r="P8" s="33"/>
      <c r="Q8" s="34"/>
    </row>
    <row r="9" spans="1:16382" ht="15.75" thickBot="1" x14ac:dyDescent="0.3">
      <c r="B9" s="76" t="s">
        <v>9</v>
      </c>
      <c r="C9" s="77"/>
      <c r="D9" s="77"/>
      <c r="E9" s="77"/>
      <c r="F9" s="77"/>
      <c r="G9" s="78"/>
      <c r="K9" s="36" t="s">
        <v>56</v>
      </c>
      <c r="L9" s="37"/>
      <c r="M9" s="38"/>
      <c r="N9" s="39"/>
      <c r="O9" s="40"/>
      <c r="P9" s="38"/>
      <c r="Q9" s="39"/>
    </row>
    <row r="10" spans="1:16382" ht="48" x14ac:dyDescent="0.25">
      <c r="B10" s="11" t="s">
        <v>6</v>
      </c>
      <c r="C10" s="12" t="s">
        <v>30</v>
      </c>
      <c r="D10" s="12" t="s">
        <v>31</v>
      </c>
      <c r="E10" s="12" t="s">
        <v>32</v>
      </c>
      <c r="F10" s="12" t="s">
        <v>33</v>
      </c>
      <c r="G10" s="12" t="s">
        <v>34</v>
      </c>
    </row>
    <row r="11" spans="1:16382" ht="36" x14ac:dyDescent="0.25">
      <c r="B11" s="17" t="s">
        <v>42</v>
      </c>
      <c r="C11" s="18" t="s">
        <v>48</v>
      </c>
      <c r="D11" s="18" t="s">
        <v>69</v>
      </c>
      <c r="E11" s="18" t="s">
        <v>70</v>
      </c>
      <c r="F11" s="18" t="s">
        <v>68</v>
      </c>
      <c r="G11" s="18" t="s">
        <v>43</v>
      </c>
    </row>
    <row r="12" spans="1:16382" ht="48" x14ac:dyDescent="0.25">
      <c r="B12" s="17" t="s">
        <v>44</v>
      </c>
      <c r="C12" s="18" t="s">
        <v>49</v>
      </c>
      <c r="D12" s="18" t="s">
        <v>45</v>
      </c>
      <c r="E12" s="18" t="s">
        <v>46</v>
      </c>
      <c r="F12" s="18" t="s">
        <v>71</v>
      </c>
      <c r="G12" s="18" t="s">
        <v>47</v>
      </c>
    </row>
  </sheetData>
  <mergeCells count="5">
    <mergeCell ref="B4:G4"/>
    <mergeCell ref="B9:G9"/>
    <mergeCell ref="K4:K5"/>
    <mergeCell ref="L4:N4"/>
    <mergeCell ref="O4:Q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tabSelected="1" workbookViewId="0">
      <selection activeCell="J5" sqref="J5"/>
    </sheetView>
  </sheetViews>
  <sheetFormatPr baseColWidth="10" defaultRowHeight="15" x14ac:dyDescent="0.25"/>
  <cols>
    <col min="7" max="7" width="0" hidden="1" customWidth="1"/>
  </cols>
  <sheetData>
    <row r="1" spans="2:9" x14ac:dyDescent="0.25">
      <c r="B1" s="90" t="s">
        <v>135</v>
      </c>
      <c r="C1" s="90"/>
      <c r="D1" s="90"/>
      <c r="E1" s="90"/>
      <c r="F1" s="90"/>
      <c r="G1" s="90"/>
      <c r="H1" s="91"/>
      <c r="I1" s="90"/>
    </row>
    <row r="2" spans="2:9" x14ac:dyDescent="0.25">
      <c r="B2" s="92" t="s">
        <v>134</v>
      </c>
      <c r="C2" s="90"/>
      <c r="D2" s="90"/>
      <c r="E2" s="90"/>
      <c r="F2" s="90"/>
      <c r="G2" s="90"/>
      <c r="H2" s="91"/>
      <c r="I2" s="90"/>
    </row>
    <row r="3" spans="2:9" x14ac:dyDescent="0.25">
      <c r="B3" s="90"/>
      <c r="C3" s="90"/>
      <c r="D3" s="90"/>
      <c r="E3" s="90"/>
      <c r="F3" s="90"/>
      <c r="G3" s="90"/>
      <c r="H3" s="91"/>
      <c r="I3" s="90"/>
    </row>
    <row r="4" spans="2:9" x14ac:dyDescent="0.25">
      <c r="B4" s="93" t="s">
        <v>114</v>
      </c>
      <c r="C4" s="94"/>
      <c r="D4" s="94"/>
      <c r="E4" s="95"/>
      <c r="F4" s="94"/>
      <c r="G4" s="94"/>
      <c r="H4" s="96"/>
      <c r="I4" s="97" t="s">
        <v>115</v>
      </c>
    </row>
    <row r="5" spans="2:9" ht="38.25" x14ac:dyDescent="0.25">
      <c r="B5" s="98" t="s">
        <v>58</v>
      </c>
      <c r="C5" s="98" t="s">
        <v>123</v>
      </c>
      <c r="D5" s="98" t="s">
        <v>116</v>
      </c>
      <c r="E5" s="99" t="s">
        <v>117</v>
      </c>
      <c r="F5" s="98" t="s">
        <v>57</v>
      </c>
      <c r="G5" s="100"/>
      <c r="H5" s="101" t="s">
        <v>118</v>
      </c>
      <c r="I5" s="97"/>
    </row>
    <row r="6" spans="2:9" ht="72" x14ac:dyDescent="0.25">
      <c r="B6" s="41" t="s">
        <v>60</v>
      </c>
      <c r="C6" s="41"/>
      <c r="D6" s="41"/>
      <c r="E6" s="41"/>
      <c r="F6" s="41" t="s">
        <v>59</v>
      </c>
      <c r="G6" s="102"/>
      <c r="H6" s="41" t="s">
        <v>112</v>
      </c>
      <c r="I6" s="103" t="s">
        <v>119</v>
      </c>
    </row>
    <row r="7" spans="2:9" x14ac:dyDescent="0.25">
      <c r="B7" s="104">
        <v>2016</v>
      </c>
      <c r="C7" s="114">
        <v>43524</v>
      </c>
      <c r="D7" s="105">
        <v>100</v>
      </c>
      <c r="E7" s="105">
        <v>11</v>
      </c>
      <c r="F7" s="105">
        <v>780000</v>
      </c>
      <c r="G7" s="105">
        <f>VLOOKUP(H7,Tabla_mes,2,FALSE)</f>
        <v>8</v>
      </c>
      <c r="H7" s="105" t="s">
        <v>120</v>
      </c>
      <c r="I7" s="106">
        <f>(((D7-E7)/(1-Factores!C10))*1/1000000*Factores!Q10*F7*Variables!P5)*G7/12</f>
        <v>27331.807104377101</v>
      </c>
    </row>
    <row r="8" spans="2:9" x14ac:dyDescent="0.25">
      <c r="B8" s="104">
        <v>2017</v>
      </c>
      <c r="C8" s="114">
        <v>43524</v>
      </c>
      <c r="D8" s="105">
        <v>18</v>
      </c>
      <c r="E8" s="105">
        <v>10</v>
      </c>
      <c r="F8" s="105">
        <v>125000</v>
      </c>
      <c r="G8" s="105">
        <f>VLOOKUP(H8,Tabla_mes,2,FALSE)</f>
        <v>1</v>
      </c>
      <c r="H8" s="105" t="s">
        <v>113</v>
      </c>
      <c r="I8" s="106">
        <f>(((D8-E8)/(1-Factores!C11))*1/1000000*Factores!Q11*F8*Variables!P5)*G8/12</f>
        <v>49.159403026905814</v>
      </c>
    </row>
    <row r="9" spans="2:9" x14ac:dyDescent="0.25">
      <c r="B9" s="107"/>
      <c r="D9" s="107"/>
      <c r="E9" s="108"/>
      <c r="F9" s="109"/>
      <c r="G9" s="109"/>
      <c r="H9" s="110"/>
      <c r="I9" s="111">
        <f>SUM(I7:I8)</f>
        <v>27380.966507404006</v>
      </c>
    </row>
  </sheetData>
  <mergeCells count="1">
    <mergeCell ref="I4:I5"/>
  </mergeCells>
  <dataValidations count="1">
    <dataValidation type="list" allowBlank="1" showInputMessage="1" showErrorMessage="1" sqref="H7:H8">
      <formula1>Lista_meses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V49"/>
  <sheetViews>
    <sheetView topLeftCell="U12" workbookViewId="0">
      <selection activeCell="AA20" sqref="AA20:AA31"/>
    </sheetView>
  </sheetViews>
  <sheetFormatPr baseColWidth="10" defaultRowHeight="15" x14ac:dyDescent="0.25"/>
  <cols>
    <col min="1" max="1" width="3.140625" style="1" customWidth="1"/>
    <col min="2" max="2" width="19.5703125" style="1" bestFit="1" customWidth="1"/>
    <col min="3" max="3" width="12.5703125" style="1" customWidth="1"/>
    <col min="4" max="4" width="5.5703125" style="1" customWidth="1"/>
    <col min="5" max="11" width="11.42578125" style="1"/>
    <col min="12" max="12" width="15.42578125" style="1" customWidth="1"/>
    <col min="13" max="13" width="15.7109375" style="1" customWidth="1"/>
    <col min="14" max="14" width="12.85546875" style="1" customWidth="1"/>
    <col min="15" max="16384" width="11.42578125" style="1"/>
  </cols>
  <sheetData>
    <row r="2" spans="2:16" x14ac:dyDescent="0.25">
      <c r="C2" s="47">
        <v>9</v>
      </c>
      <c r="D2" s="47">
        <v>10</v>
      </c>
      <c r="E2" s="47">
        <v>11</v>
      </c>
      <c r="F2" s="47">
        <v>15</v>
      </c>
      <c r="G2" s="47">
        <v>18</v>
      </c>
      <c r="H2" s="47">
        <v>20</v>
      </c>
      <c r="I2" s="47">
        <v>23</v>
      </c>
      <c r="J2" s="47">
        <v>25</v>
      </c>
      <c r="K2" s="47">
        <v>36</v>
      </c>
      <c r="L2" s="47">
        <v>40</v>
      </c>
      <c r="M2" s="47">
        <v>60</v>
      </c>
      <c r="N2" s="47">
        <v>80</v>
      </c>
      <c r="O2" s="47">
        <v>100</v>
      </c>
      <c r="P2" s="47">
        <v>150</v>
      </c>
    </row>
    <row r="3" spans="2:16" x14ac:dyDescent="0.25">
      <c r="B3" s="48" t="s">
        <v>72</v>
      </c>
    </row>
    <row r="4" spans="2:16" ht="30" x14ac:dyDescent="0.25">
      <c r="B4" s="43" t="s">
        <v>53</v>
      </c>
      <c r="C4" s="87" t="s">
        <v>63</v>
      </c>
      <c r="D4" s="87"/>
      <c r="E4" s="87"/>
      <c r="F4" s="87"/>
      <c r="G4" s="87"/>
      <c r="H4" s="87"/>
      <c r="I4" s="87"/>
      <c r="J4" s="87"/>
      <c r="K4" s="87"/>
      <c r="L4" s="87"/>
      <c r="N4" s="44" t="s">
        <v>73</v>
      </c>
      <c r="O4" s="44" t="s">
        <v>74</v>
      </c>
      <c r="P4" s="44" t="s">
        <v>75</v>
      </c>
    </row>
    <row r="5" spans="2:16" x14ac:dyDescent="0.25">
      <c r="B5" s="42" t="s">
        <v>61</v>
      </c>
      <c r="C5" s="45">
        <v>15</v>
      </c>
      <c r="D5" s="45">
        <v>25</v>
      </c>
      <c r="E5" s="45">
        <v>40</v>
      </c>
      <c r="F5" s="45">
        <v>60</v>
      </c>
      <c r="G5" s="45">
        <v>100</v>
      </c>
      <c r="H5" s="45">
        <v>150</v>
      </c>
      <c r="I5" s="45">
        <v>200</v>
      </c>
      <c r="J5" s="49"/>
      <c r="K5" s="49"/>
      <c r="L5" s="49"/>
      <c r="N5" s="42" t="s">
        <v>76</v>
      </c>
      <c r="O5" s="45">
        <v>3.5</v>
      </c>
      <c r="P5" s="50">
        <f>O5*365</f>
        <v>1277.5</v>
      </c>
    </row>
    <row r="6" spans="2:16" x14ac:dyDescent="0.25">
      <c r="B6" s="42" t="s">
        <v>64</v>
      </c>
      <c r="C6" s="45">
        <v>10</v>
      </c>
      <c r="D6" s="45">
        <v>18</v>
      </c>
      <c r="E6" s="45">
        <v>36</v>
      </c>
      <c r="F6" s="45">
        <v>60</v>
      </c>
      <c r="G6" s="45">
        <v>80</v>
      </c>
      <c r="H6" s="45">
        <v>100</v>
      </c>
      <c r="I6" s="49"/>
      <c r="J6" s="49"/>
      <c r="K6" s="49"/>
      <c r="L6" s="49"/>
      <c r="N6" s="55"/>
      <c r="O6" s="64"/>
      <c r="P6" s="65"/>
    </row>
    <row r="7" spans="2:16" x14ac:dyDescent="0.25">
      <c r="B7" s="42" t="s">
        <v>66</v>
      </c>
      <c r="C7" s="45">
        <v>9</v>
      </c>
      <c r="D7" s="45">
        <v>11</v>
      </c>
      <c r="E7" s="45">
        <v>15</v>
      </c>
      <c r="F7" s="45">
        <v>20</v>
      </c>
      <c r="G7" s="45">
        <v>23</v>
      </c>
      <c r="H7" s="45">
        <v>30</v>
      </c>
      <c r="I7" s="49"/>
      <c r="J7" s="49"/>
      <c r="K7" s="49"/>
      <c r="L7" s="49"/>
      <c r="N7" s="55"/>
      <c r="O7" s="64"/>
      <c r="P7" s="65"/>
    </row>
    <row r="8" spans="2:16" x14ac:dyDescent="0.25">
      <c r="B8" s="51" t="s">
        <v>62</v>
      </c>
      <c r="C8" s="45">
        <v>3</v>
      </c>
      <c r="D8" s="45">
        <v>4</v>
      </c>
      <c r="E8" s="45">
        <v>6</v>
      </c>
      <c r="F8" s="45">
        <v>9</v>
      </c>
      <c r="G8" s="45">
        <v>11</v>
      </c>
      <c r="H8" s="45">
        <v>16</v>
      </c>
      <c r="I8" s="45">
        <v>20</v>
      </c>
      <c r="J8" s="45">
        <v>25</v>
      </c>
      <c r="K8" s="45">
        <v>35</v>
      </c>
      <c r="L8" s="45">
        <v>60</v>
      </c>
      <c r="N8" s="55"/>
      <c r="O8" s="64"/>
      <c r="P8" s="65"/>
    </row>
    <row r="11" spans="2:16" ht="30" x14ac:dyDescent="0.25">
      <c r="B11" s="43" t="s">
        <v>53</v>
      </c>
      <c r="C11" s="44" t="s">
        <v>63</v>
      </c>
      <c r="L11" s="57" t="s">
        <v>91</v>
      </c>
      <c r="M11" s="57" t="s">
        <v>92</v>
      </c>
      <c r="N11" s="57" t="s">
        <v>93</v>
      </c>
      <c r="O11" s="57" t="s">
        <v>94</v>
      </c>
      <c r="P11" s="57" t="s">
        <v>95</v>
      </c>
    </row>
    <row r="12" spans="2:16" x14ac:dyDescent="0.25">
      <c r="B12" s="42" t="s">
        <v>61</v>
      </c>
      <c r="C12" s="45">
        <v>15</v>
      </c>
      <c r="L12" s="45" t="s">
        <v>96</v>
      </c>
      <c r="M12" s="42">
        <v>10</v>
      </c>
      <c r="N12" s="42">
        <v>0</v>
      </c>
      <c r="O12" s="42"/>
      <c r="P12" s="42">
        <v>1</v>
      </c>
    </row>
    <row r="13" spans="2:16" x14ac:dyDescent="0.25">
      <c r="B13" s="42" t="s">
        <v>61</v>
      </c>
      <c r="C13" s="45">
        <v>25</v>
      </c>
      <c r="L13" s="45" t="s">
        <v>97</v>
      </c>
      <c r="M13" s="42">
        <v>20</v>
      </c>
      <c r="N13" s="42">
        <v>0</v>
      </c>
      <c r="O13" s="42"/>
      <c r="P13" s="42">
        <v>3</v>
      </c>
    </row>
    <row r="14" spans="2:16" x14ac:dyDescent="0.25">
      <c r="B14" s="42" t="s">
        <v>61</v>
      </c>
      <c r="C14" s="45">
        <v>40</v>
      </c>
      <c r="L14" s="45" t="s">
        <v>98</v>
      </c>
      <c r="M14" s="42">
        <v>35</v>
      </c>
      <c r="N14" s="42">
        <v>0</v>
      </c>
      <c r="O14" s="42"/>
      <c r="P14" s="42">
        <v>5</v>
      </c>
    </row>
    <row r="15" spans="2:16" x14ac:dyDescent="0.25">
      <c r="B15" s="42" t="s">
        <v>61</v>
      </c>
      <c r="C15" s="45">
        <v>60</v>
      </c>
      <c r="L15" s="45" t="s">
        <v>99</v>
      </c>
      <c r="M15" s="42">
        <v>50</v>
      </c>
      <c r="N15" s="42">
        <v>0</v>
      </c>
      <c r="O15" s="42">
        <v>29</v>
      </c>
      <c r="P15" s="42">
        <v>7</v>
      </c>
    </row>
    <row r="16" spans="2:16" x14ac:dyDescent="0.25">
      <c r="B16" s="42" t="s">
        <v>61</v>
      </c>
      <c r="C16" s="45">
        <v>100</v>
      </c>
      <c r="L16" s="45" t="s">
        <v>100</v>
      </c>
      <c r="M16" s="42">
        <v>80</v>
      </c>
      <c r="N16" s="42">
        <v>20</v>
      </c>
      <c r="O16" s="42">
        <v>40</v>
      </c>
      <c r="P16" s="42">
        <v>10</v>
      </c>
    </row>
    <row r="17" spans="2:28" x14ac:dyDescent="0.25">
      <c r="B17" s="42" t="s">
        <v>61</v>
      </c>
      <c r="C17" s="45">
        <v>150</v>
      </c>
      <c r="L17" s="45" t="s">
        <v>101</v>
      </c>
      <c r="M17" s="42">
        <v>100</v>
      </c>
      <c r="N17" s="42">
        <v>24</v>
      </c>
      <c r="O17" s="42">
        <v>49</v>
      </c>
      <c r="P17" s="42">
        <v>12</v>
      </c>
    </row>
    <row r="18" spans="2:28" x14ac:dyDescent="0.25">
      <c r="B18" s="42" t="s">
        <v>61</v>
      </c>
      <c r="C18" s="45">
        <v>200</v>
      </c>
      <c r="L18" s="45" t="s">
        <v>102</v>
      </c>
      <c r="M18" s="42">
        <v>120</v>
      </c>
      <c r="N18" s="42">
        <v>30</v>
      </c>
      <c r="O18" s="42">
        <v>62</v>
      </c>
      <c r="P18" s="42">
        <v>15</v>
      </c>
    </row>
    <row r="19" spans="2:28" x14ac:dyDescent="0.25">
      <c r="B19" s="42" t="s">
        <v>64</v>
      </c>
      <c r="C19" s="45">
        <v>10</v>
      </c>
      <c r="L19" s="45" t="s">
        <v>103</v>
      </c>
      <c r="M19" s="42">
        <v>150</v>
      </c>
      <c r="N19" s="42">
        <v>40</v>
      </c>
      <c r="O19" s="42">
        <v>80</v>
      </c>
      <c r="P19" s="42">
        <v>20</v>
      </c>
      <c r="AA19" s="112" t="s">
        <v>127</v>
      </c>
      <c r="AB19" s="113" t="s">
        <v>128</v>
      </c>
    </row>
    <row r="20" spans="2:28" x14ac:dyDescent="0.25">
      <c r="B20" s="42" t="s">
        <v>64</v>
      </c>
      <c r="C20" s="45">
        <v>18</v>
      </c>
      <c r="L20" s="45" t="s">
        <v>104</v>
      </c>
      <c r="M20" s="42">
        <v>400</v>
      </c>
      <c r="N20" s="42">
        <v>120</v>
      </c>
      <c r="O20" s="42">
        <v>250</v>
      </c>
      <c r="P20" s="42">
        <v>60</v>
      </c>
      <c r="AA20" s="42" t="s">
        <v>129</v>
      </c>
      <c r="AB20" s="45">
        <v>11</v>
      </c>
    </row>
    <row r="21" spans="2:28" x14ac:dyDescent="0.25">
      <c r="B21" s="42" t="s">
        <v>64</v>
      </c>
      <c r="C21" s="45">
        <v>36</v>
      </c>
      <c r="L21" s="45" t="s">
        <v>105</v>
      </c>
      <c r="M21" s="42">
        <v>450</v>
      </c>
      <c r="N21" s="42">
        <v>160</v>
      </c>
      <c r="O21" s="42">
        <v>330</v>
      </c>
      <c r="P21" s="42">
        <v>80</v>
      </c>
      <c r="AA21" s="42" t="s">
        <v>122</v>
      </c>
      <c r="AB21" s="45">
        <v>10</v>
      </c>
    </row>
    <row r="22" spans="2:28" x14ac:dyDescent="0.25">
      <c r="B22" s="42" t="s">
        <v>64</v>
      </c>
      <c r="C22" s="45">
        <v>60</v>
      </c>
      <c r="L22" s="45" t="s">
        <v>106</v>
      </c>
      <c r="M22" s="42">
        <v>550</v>
      </c>
      <c r="N22" s="42">
        <v>180</v>
      </c>
      <c r="O22" s="42">
        <v>370</v>
      </c>
      <c r="P22" s="42">
        <v>90</v>
      </c>
      <c r="AA22" s="42" t="s">
        <v>130</v>
      </c>
      <c r="AB22" s="45">
        <v>9</v>
      </c>
    </row>
    <row r="23" spans="2:28" x14ac:dyDescent="0.25">
      <c r="B23" s="42" t="s">
        <v>64</v>
      </c>
      <c r="C23" s="45">
        <v>80</v>
      </c>
      <c r="L23" s="45" t="s">
        <v>107</v>
      </c>
      <c r="M23" s="42">
        <v>750</v>
      </c>
      <c r="N23" s="42">
        <v>240</v>
      </c>
      <c r="O23" s="42">
        <v>500</v>
      </c>
      <c r="P23" s="42">
        <v>120</v>
      </c>
      <c r="AA23" s="42" t="s">
        <v>120</v>
      </c>
      <c r="AB23" s="45">
        <v>8</v>
      </c>
    </row>
    <row r="24" spans="2:28" x14ac:dyDescent="0.25">
      <c r="B24" s="42" t="s">
        <v>64</v>
      </c>
      <c r="C24" s="45">
        <v>100</v>
      </c>
      <c r="L24" s="45" t="s">
        <v>108</v>
      </c>
      <c r="M24" s="42">
        <v>900</v>
      </c>
      <c r="N24" s="42">
        <v>300</v>
      </c>
      <c r="O24" s="42">
        <v>620</v>
      </c>
      <c r="P24" s="42">
        <v>150</v>
      </c>
      <c r="AA24" s="42" t="s">
        <v>121</v>
      </c>
      <c r="AB24" s="45">
        <v>7</v>
      </c>
    </row>
    <row r="25" spans="2:28" x14ac:dyDescent="0.25">
      <c r="B25" s="42" t="s">
        <v>65</v>
      </c>
      <c r="C25" s="45">
        <v>22</v>
      </c>
      <c r="AA25" s="42" t="s">
        <v>124</v>
      </c>
      <c r="AB25" s="45">
        <v>6</v>
      </c>
    </row>
    <row r="26" spans="2:28" x14ac:dyDescent="0.25">
      <c r="B26" s="42" t="s">
        <v>65</v>
      </c>
      <c r="C26" s="45">
        <v>32</v>
      </c>
      <c r="AA26" s="42" t="s">
        <v>131</v>
      </c>
      <c r="AB26" s="45">
        <v>5</v>
      </c>
    </row>
    <row r="27" spans="2:28" x14ac:dyDescent="0.25">
      <c r="B27" s="42" t="s">
        <v>66</v>
      </c>
      <c r="C27" s="45">
        <v>9</v>
      </c>
      <c r="AA27" s="42" t="s">
        <v>132</v>
      </c>
      <c r="AB27" s="45">
        <v>4</v>
      </c>
    </row>
    <row r="28" spans="2:28" x14ac:dyDescent="0.25">
      <c r="B28" s="42" t="s">
        <v>66</v>
      </c>
      <c r="C28" s="45">
        <v>11</v>
      </c>
      <c r="AA28" s="42" t="s">
        <v>125</v>
      </c>
      <c r="AB28" s="45">
        <v>3</v>
      </c>
    </row>
    <row r="29" spans="2:28" x14ac:dyDescent="0.25">
      <c r="B29" s="42" t="s">
        <v>66</v>
      </c>
      <c r="C29" s="45">
        <v>15</v>
      </c>
      <c r="AA29" s="42" t="s">
        <v>126</v>
      </c>
      <c r="AB29" s="45">
        <v>2</v>
      </c>
    </row>
    <row r="30" spans="2:28" x14ac:dyDescent="0.25">
      <c r="B30" s="42" t="s">
        <v>66</v>
      </c>
      <c r="C30" s="45">
        <v>20</v>
      </c>
      <c r="AA30" s="42" t="s">
        <v>113</v>
      </c>
      <c r="AB30" s="45">
        <v>1</v>
      </c>
    </row>
    <row r="31" spans="2:28" x14ac:dyDescent="0.25">
      <c r="B31" s="42" t="s">
        <v>66</v>
      </c>
      <c r="C31" s="45">
        <v>23</v>
      </c>
      <c r="AA31" s="42" t="s">
        <v>133</v>
      </c>
      <c r="AB31" s="45">
        <v>0</v>
      </c>
    </row>
    <row r="32" spans="2:28" x14ac:dyDescent="0.25">
      <c r="B32" s="42" t="s">
        <v>66</v>
      </c>
      <c r="C32" s="45">
        <v>30</v>
      </c>
      <c r="E32" s="46" t="s">
        <v>90</v>
      </c>
      <c r="R32" s="46" t="s">
        <v>67</v>
      </c>
    </row>
    <row r="33" spans="2:152" x14ac:dyDescent="0.25">
      <c r="B33" s="42" t="s">
        <v>62</v>
      </c>
      <c r="C33" s="45">
        <v>3</v>
      </c>
    </row>
    <row r="34" spans="2:152" x14ac:dyDescent="0.25">
      <c r="B34" s="42" t="s">
        <v>62</v>
      </c>
      <c r="C34" s="45">
        <v>4</v>
      </c>
    </row>
    <row r="35" spans="2:152" x14ac:dyDescent="0.25">
      <c r="B35" s="42" t="s">
        <v>62</v>
      </c>
      <c r="C35" s="45">
        <v>6</v>
      </c>
    </row>
    <row r="36" spans="2:152" x14ac:dyDescent="0.25">
      <c r="B36" s="42" t="s">
        <v>62</v>
      </c>
      <c r="C36" s="45">
        <v>9</v>
      </c>
    </row>
    <row r="37" spans="2:152" x14ac:dyDescent="0.25">
      <c r="B37" s="42" t="s">
        <v>62</v>
      </c>
      <c r="C37" s="45">
        <v>11</v>
      </c>
    </row>
    <row r="38" spans="2:152" x14ac:dyDescent="0.25">
      <c r="B38" s="42" t="s">
        <v>62</v>
      </c>
      <c r="C38" s="45">
        <v>16</v>
      </c>
    </row>
    <row r="39" spans="2:152" x14ac:dyDescent="0.25">
      <c r="B39" s="42" t="s">
        <v>62</v>
      </c>
      <c r="C39" s="45">
        <v>20</v>
      </c>
    </row>
    <row r="40" spans="2:152" x14ac:dyDescent="0.25">
      <c r="B40" s="42" t="s">
        <v>62</v>
      </c>
      <c r="C40" s="45">
        <v>25</v>
      </c>
    </row>
    <row r="41" spans="2:152" x14ac:dyDescent="0.25">
      <c r="B41" s="42" t="s">
        <v>62</v>
      </c>
      <c r="C41" s="45">
        <v>35</v>
      </c>
    </row>
    <row r="42" spans="2:152" x14ac:dyDescent="0.25">
      <c r="B42" s="42" t="s">
        <v>62</v>
      </c>
      <c r="C42" s="45">
        <v>60</v>
      </c>
    </row>
    <row r="45" spans="2:152" x14ac:dyDescent="0.25">
      <c r="B45" s="42" t="s">
        <v>61</v>
      </c>
    </row>
    <row r="46" spans="2:152" x14ac:dyDescent="0.25">
      <c r="B46" s="42" t="s">
        <v>64</v>
      </c>
    </row>
    <row r="47" spans="2:152" x14ac:dyDescent="0.25">
      <c r="B47" s="42" t="s">
        <v>65</v>
      </c>
      <c r="C47" s="59">
        <v>1</v>
      </c>
      <c r="D47" s="59">
        <v>2</v>
      </c>
      <c r="E47" s="59">
        <v>3</v>
      </c>
      <c r="F47" s="59">
        <v>4</v>
      </c>
      <c r="G47" s="59">
        <v>5</v>
      </c>
      <c r="H47" s="59">
        <v>6</v>
      </c>
      <c r="I47" s="59">
        <v>7</v>
      </c>
      <c r="J47" s="59">
        <v>8</v>
      </c>
      <c r="K47" s="59">
        <v>9</v>
      </c>
      <c r="L47" s="59">
        <v>10</v>
      </c>
      <c r="M47" s="59">
        <v>11</v>
      </c>
      <c r="N47" s="59">
        <v>12</v>
      </c>
      <c r="O47" s="59">
        <v>13</v>
      </c>
      <c r="P47" s="59">
        <v>14</v>
      </c>
      <c r="Q47" s="59">
        <v>15</v>
      </c>
      <c r="R47" s="59">
        <v>16</v>
      </c>
      <c r="S47" s="59">
        <v>17</v>
      </c>
      <c r="T47" s="59">
        <v>18</v>
      </c>
      <c r="U47" s="59">
        <v>19</v>
      </c>
      <c r="V47" s="59">
        <v>20</v>
      </c>
      <c r="W47" s="59">
        <v>21</v>
      </c>
      <c r="X47" s="59">
        <v>22</v>
      </c>
      <c r="Y47" s="59">
        <v>23</v>
      </c>
      <c r="Z47" s="59">
        <v>24</v>
      </c>
      <c r="AA47" s="59">
        <v>25</v>
      </c>
      <c r="AB47" s="59">
        <v>26</v>
      </c>
      <c r="AC47" s="59">
        <v>27</v>
      </c>
      <c r="AD47" s="59">
        <v>28</v>
      </c>
      <c r="AE47" s="59">
        <v>29</v>
      </c>
      <c r="AF47" s="59">
        <v>30</v>
      </c>
      <c r="AG47" s="59">
        <v>31</v>
      </c>
      <c r="AH47" s="59">
        <v>32</v>
      </c>
      <c r="AI47" s="59">
        <v>33</v>
      </c>
      <c r="AJ47" s="59">
        <v>34</v>
      </c>
      <c r="AK47" s="59">
        <v>35</v>
      </c>
      <c r="AL47" s="59">
        <v>36</v>
      </c>
      <c r="AM47" s="59">
        <v>37</v>
      </c>
      <c r="AN47" s="59">
        <v>38</v>
      </c>
      <c r="AO47" s="59">
        <v>39</v>
      </c>
      <c r="AP47" s="59">
        <v>40</v>
      </c>
      <c r="AQ47" s="59">
        <v>41</v>
      </c>
      <c r="AR47" s="59">
        <v>42</v>
      </c>
      <c r="AS47" s="59">
        <v>43</v>
      </c>
      <c r="AT47" s="59">
        <v>44</v>
      </c>
      <c r="AU47" s="59">
        <v>45</v>
      </c>
      <c r="AV47" s="59">
        <v>46</v>
      </c>
      <c r="AW47" s="59">
        <v>47</v>
      </c>
      <c r="AX47" s="59">
        <v>48</v>
      </c>
      <c r="AY47" s="59">
        <v>49</v>
      </c>
      <c r="AZ47" s="59">
        <v>50</v>
      </c>
      <c r="BA47" s="59">
        <v>51</v>
      </c>
      <c r="BB47" s="59">
        <v>52</v>
      </c>
      <c r="BC47" s="59">
        <v>53</v>
      </c>
      <c r="BD47" s="59">
        <v>54</v>
      </c>
      <c r="BE47" s="59">
        <v>55</v>
      </c>
      <c r="BF47" s="59">
        <v>56</v>
      </c>
      <c r="BG47" s="59">
        <v>57</v>
      </c>
      <c r="BH47" s="59">
        <v>58</v>
      </c>
      <c r="BI47" s="59">
        <v>59</v>
      </c>
      <c r="BJ47" s="59">
        <v>60</v>
      </c>
      <c r="BK47" s="59">
        <v>61</v>
      </c>
      <c r="BL47" s="59">
        <v>62</v>
      </c>
      <c r="BM47" s="59">
        <v>63</v>
      </c>
      <c r="BN47" s="59">
        <v>64</v>
      </c>
      <c r="BO47" s="59">
        <v>65</v>
      </c>
      <c r="BP47" s="59">
        <v>66</v>
      </c>
      <c r="BQ47" s="59">
        <v>67</v>
      </c>
      <c r="BR47" s="59">
        <v>68</v>
      </c>
      <c r="BS47" s="59">
        <v>69</v>
      </c>
      <c r="BT47" s="59">
        <v>70</v>
      </c>
      <c r="BU47" s="59">
        <v>71</v>
      </c>
      <c r="BV47" s="59">
        <v>72</v>
      </c>
      <c r="BW47" s="59">
        <v>73</v>
      </c>
      <c r="BX47" s="59">
        <v>74</v>
      </c>
      <c r="BY47" s="59">
        <v>75</v>
      </c>
      <c r="BZ47" s="59">
        <v>76</v>
      </c>
      <c r="CA47" s="59">
        <v>77</v>
      </c>
      <c r="CB47" s="59">
        <v>78</v>
      </c>
      <c r="CC47" s="59">
        <v>79</v>
      </c>
      <c r="CD47" s="59">
        <v>80</v>
      </c>
      <c r="CE47" s="59">
        <v>81</v>
      </c>
      <c r="CF47" s="59">
        <v>82</v>
      </c>
      <c r="CG47" s="59">
        <v>83</v>
      </c>
      <c r="CH47" s="59">
        <v>84</v>
      </c>
      <c r="CI47" s="59">
        <v>85</v>
      </c>
      <c r="CJ47" s="59">
        <v>86</v>
      </c>
      <c r="CK47" s="59">
        <v>87</v>
      </c>
      <c r="CL47" s="59">
        <v>88</v>
      </c>
      <c r="CM47" s="59">
        <v>89</v>
      </c>
      <c r="CN47" s="59">
        <v>90</v>
      </c>
      <c r="CO47" s="59">
        <v>91</v>
      </c>
      <c r="CP47" s="59">
        <v>92</v>
      </c>
      <c r="CQ47" s="59">
        <v>93</v>
      </c>
      <c r="CR47" s="59">
        <v>94</v>
      </c>
      <c r="CS47" s="59">
        <v>95</v>
      </c>
      <c r="CT47" s="59">
        <v>96</v>
      </c>
      <c r="CU47" s="59">
        <v>97</v>
      </c>
      <c r="CV47" s="59">
        <v>98</v>
      </c>
      <c r="CW47" s="59">
        <v>99</v>
      </c>
      <c r="CX47" s="59">
        <v>100</v>
      </c>
      <c r="CY47" s="59">
        <v>101</v>
      </c>
      <c r="CZ47" s="59">
        <v>102</v>
      </c>
      <c r="DA47" s="59">
        <v>103</v>
      </c>
      <c r="DB47" s="59">
        <v>104</v>
      </c>
      <c r="DC47" s="59">
        <v>105</v>
      </c>
      <c r="DD47" s="59">
        <v>106</v>
      </c>
      <c r="DE47" s="59">
        <v>107</v>
      </c>
      <c r="DF47" s="59">
        <v>108</v>
      </c>
      <c r="DG47" s="59">
        <v>109</v>
      </c>
      <c r="DH47" s="59">
        <v>110</v>
      </c>
      <c r="DI47" s="59">
        <v>111</v>
      </c>
      <c r="DJ47" s="59">
        <v>112</v>
      </c>
      <c r="DK47" s="59">
        <v>113</v>
      </c>
      <c r="DL47" s="59">
        <v>114</v>
      </c>
      <c r="DM47" s="59">
        <v>115</v>
      </c>
      <c r="DN47" s="59">
        <v>116</v>
      </c>
      <c r="DO47" s="59">
        <v>117</v>
      </c>
      <c r="DP47" s="59">
        <v>118</v>
      </c>
      <c r="DQ47" s="59">
        <v>119</v>
      </c>
      <c r="DR47" s="59">
        <v>120</v>
      </c>
      <c r="DS47" s="59">
        <v>121</v>
      </c>
      <c r="DT47" s="59">
        <v>122</v>
      </c>
      <c r="DU47" s="59">
        <v>123</v>
      </c>
      <c r="DV47" s="59">
        <v>124</v>
      </c>
      <c r="DW47" s="59">
        <v>125</v>
      </c>
      <c r="DX47" s="59">
        <v>126</v>
      </c>
      <c r="DY47" s="59">
        <v>127</v>
      </c>
      <c r="DZ47" s="59">
        <v>128</v>
      </c>
      <c r="EA47" s="59">
        <v>129</v>
      </c>
      <c r="EB47" s="59">
        <v>130</v>
      </c>
      <c r="EC47" s="59">
        <v>131</v>
      </c>
      <c r="ED47" s="59">
        <v>132</v>
      </c>
      <c r="EE47" s="59">
        <v>133</v>
      </c>
      <c r="EF47" s="59">
        <v>134</v>
      </c>
      <c r="EG47" s="59">
        <v>135</v>
      </c>
      <c r="EH47" s="59">
        <v>136</v>
      </c>
      <c r="EI47" s="59">
        <v>137</v>
      </c>
      <c r="EJ47" s="59">
        <v>138</v>
      </c>
      <c r="EK47" s="59">
        <v>139</v>
      </c>
      <c r="EL47" s="59">
        <v>140</v>
      </c>
      <c r="EM47" s="59">
        <v>141</v>
      </c>
      <c r="EN47" s="59">
        <v>142</v>
      </c>
      <c r="EO47" s="59">
        <v>143</v>
      </c>
      <c r="EP47" s="59">
        <v>144</v>
      </c>
      <c r="EQ47" s="59">
        <v>145</v>
      </c>
      <c r="ER47" s="59">
        <v>146</v>
      </c>
      <c r="ES47" s="59">
        <v>147</v>
      </c>
      <c r="ET47" s="59">
        <v>148</v>
      </c>
      <c r="EU47" s="59">
        <v>149</v>
      </c>
      <c r="EV47" s="59">
        <v>150</v>
      </c>
    </row>
    <row r="48" spans="2:152" x14ac:dyDescent="0.25">
      <c r="B48" s="42" t="s">
        <v>66</v>
      </c>
    </row>
    <row r="49" spans="2:2" x14ac:dyDescent="0.25">
      <c r="B49" s="51" t="s">
        <v>62</v>
      </c>
    </row>
  </sheetData>
  <mergeCells count="1">
    <mergeCell ref="C4:L4"/>
  </mergeCells>
  <hyperlinks>
    <hyperlink ref="R32" r:id="rId1"/>
    <hyperlink ref="E32"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7"/>
  <sheetViews>
    <sheetView workbookViewId="0">
      <selection activeCell="P4" sqref="P4:Q12"/>
    </sheetView>
  </sheetViews>
  <sheetFormatPr baseColWidth="10" defaultRowHeight="15" x14ac:dyDescent="0.25"/>
  <cols>
    <col min="1" max="1" width="4.140625" style="1" customWidth="1"/>
    <col min="2" max="14" width="11.42578125" style="1"/>
    <col min="15" max="17" width="14.7109375" style="1" customWidth="1"/>
    <col min="18" max="16384" width="11.42578125" style="1"/>
  </cols>
  <sheetData>
    <row r="2" spans="2:17" ht="18" x14ac:dyDescent="0.35">
      <c r="B2" s="52" t="s">
        <v>77</v>
      </c>
      <c r="O2" s="48" t="s">
        <v>87</v>
      </c>
    </row>
    <row r="3" spans="2:17" x14ac:dyDescent="0.25">
      <c r="B3" s="53" t="s">
        <v>58</v>
      </c>
      <c r="C3" s="53" t="s">
        <v>78</v>
      </c>
      <c r="D3" s="53" t="s">
        <v>2</v>
      </c>
      <c r="O3" s="53" t="s">
        <v>58</v>
      </c>
      <c r="P3" s="53" t="s">
        <v>88</v>
      </c>
      <c r="Q3" s="53" t="s">
        <v>89</v>
      </c>
    </row>
    <row r="4" spans="2:17" x14ac:dyDescent="0.25">
      <c r="B4" s="45">
        <v>2010</v>
      </c>
      <c r="C4" s="60">
        <v>0.104</v>
      </c>
      <c r="D4" s="58" t="s">
        <v>79</v>
      </c>
      <c r="O4" s="45">
        <v>2010</v>
      </c>
      <c r="P4" s="62"/>
      <c r="Q4" s="62">
        <f>[1]Hoja1!$N$5</f>
        <v>0.59799999999999998</v>
      </c>
    </row>
    <row r="5" spans="2:17" x14ac:dyDescent="0.25">
      <c r="B5" s="45">
        <v>2011</v>
      </c>
      <c r="C5" s="60">
        <v>0.108</v>
      </c>
      <c r="D5" s="58" t="s">
        <v>80</v>
      </c>
      <c r="O5" s="45">
        <v>2011</v>
      </c>
      <c r="P5" s="62"/>
      <c r="Q5" s="62">
        <f>[1]Hoja1!$N$11</f>
        <v>0.61926999999999999</v>
      </c>
    </row>
    <row r="6" spans="2:17" x14ac:dyDescent="0.25">
      <c r="B6" s="45">
        <v>2012</v>
      </c>
      <c r="C6" s="60">
        <v>0.109</v>
      </c>
      <c r="D6" s="58" t="s">
        <v>81</v>
      </c>
      <c r="O6" s="45">
        <v>2012</v>
      </c>
      <c r="P6" s="62"/>
      <c r="Q6" s="62">
        <f>[1]Hoja1!$N$23</f>
        <v>0.62709999999999999</v>
      </c>
    </row>
    <row r="7" spans="2:17" x14ac:dyDescent="0.25">
      <c r="B7" s="45">
        <v>2013</v>
      </c>
      <c r="C7" s="60">
        <v>0.109</v>
      </c>
      <c r="D7" s="58" t="s">
        <v>82</v>
      </c>
      <c r="O7" s="45">
        <v>2013</v>
      </c>
      <c r="P7" s="62"/>
      <c r="Q7" s="63">
        <f>Q6</f>
        <v>0.62709999999999999</v>
      </c>
    </row>
    <row r="8" spans="2:17" x14ac:dyDescent="0.25">
      <c r="B8" s="45">
        <v>2014</v>
      </c>
      <c r="C8" s="60">
        <f>AVERAGE(C7,C9)</f>
        <v>0.111</v>
      </c>
      <c r="D8" s="58" t="s">
        <v>83</v>
      </c>
      <c r="O8" s="45">
        <v>2014</v>
      </c>
      <c r="P8" s="62"/>
      <c r="Q8" s="63">
        <f>Q7</f>
        <v>0.62709999999999999</v>
      </c>
    </row>
    <row r="9" spans="2:17" x14ac:dyDescent="0.25">
      <c r="B9" s="45">
        <v>2015</v>
      </c>
      <c r="C9" s="60">
        <v>0.113</v>
      </c>
      <c r="D9" s="58" t="s">
        <v>84</v>
      </c>
      <c r="O9" s="45">
        <v>2015</v>
      </c>
      <c r="P9" s="62"/>
      <c r="Q9" s="63">
        <f>Q8</f>
        <v>0.62709999999999999</v>
      </c>
    </row>
    <row r="10" spans="2:17" x14ac:dyDescent="0.25">
      <c r="B10" s="45">
        <v>2016</v>
      </c>
      <c r="C10" s="60">
        <v>0.109</v>
      </c>
      <c r="D10" s="58" t="s">
        <v>85</v>
      </c>
      <c r="O10" s="45">
        <v>2016</v>
      </c>
      <c r="P10" s="62">
        <v>0.43230000000000002</v>
      </c>
      <c r="Q10" s="62">
        <v>0.41189999999999999</v>
      </c>
    </row>
    <row r="11" spans="2:17" x14ac:dyDescent="0.25">
      <c r="B11" s="45">
        <v>2017</v>
      </c>
      <c r="C11" s="60">
        <v>0.108</v>
      </c>
      <c r="D11" s="58" t="s">
        <v>86</v>
      </c>
      <c r="O11" s="45">
        <v>2017</v>
      </c>
      <c r="P11" s="62">
        <v>0.43230000000000002</v>
      </c>
      <c r="Q11" s="62">
        <v>0.41189999999999999</v>
      </c>
    </row>
    <row r="12" spans="2:17" x14ac:dyDescent="0.25">
      <c r="B12" s="45">
        <v>2018</v>
      </c>
      <c r="C12" s="61">
        <f>C11</f>
        <v>0.108</v>
      </c>
      <c r="D12" s="55"/>
      <c r="O12" s="45">
        <v>2018</v>
      </c>
      <c r="P12" s="62">
        <v>0.43230000000000002</v>
      </c>
      <c r="Q12" s="62">
        <v>0.41189999999999999</v>
      </c>
    </row>
    <row r="13" spans="2:17" x14ac:dyDescent="0.25">
      <c r="B13" s="45">
        <v>2019</v>
      </c>
      <c r="C13" s="54"/>
      <c r="D13" s="55"/>
      <c r="O13" s="45">
        <v>2019</v>
      </c>
      <c r="P13" s="56"/>
      <c r="Q13" s="56"/>
    </row>
    <row r="14" spans="2:17" x14ac:dyDescent="0.25">
      <c r="B14" s="45">
        <v>2020</v>
      </c>
      <c r="C14" s="54"/>
      <c r="D14" s="55"/>
      <c r="O14" s="45">
        <v>2020</v>
      </c>
      <c r="P14" s="56"/>
      <c r="Q14" s="56"/>
    </row>
    <row r="15" spans="2:17" x14ac:dyDescent="0.25">
      <c r="B15" s="45">
        <v>2021</v>
      </c>
      <c r="C15" s="54"/>
      <c r="D15" s="55"/>
      <c r="O15" s="45">
        <v>2021</v>
      </c>
      <c r="P15" s="56"/>
      <c r="Q15" s="56"/>
    </row>
    <row r="16" spans="2:17" x14ac:dyDescent="0.25">
      <c r="B16" s="45">
        <v>2022</v>
      </c>
      <c r="C16" s="54"/>
      <c r="D16" s="55"/>
      <c r="O16" s="45">
        <v>2022</v>
      </c>
      <c r="P16" s="56"/>
      <c r="Q16" s="56"/>
    </row>
    <row r="17" spans="2:17" x14ac:dyDescent="0.25">
      <c r="B17" s="45">
        <v>2023</v>
      </c>
      <c r="C17" s="54"/>
      <c r="D17" s="55"/>
      <c r="O17" s="45">
        <v>2023</v>
      </c>
      <c r="P17" s="56"/>
      <c r="Q17" s="56"/>
    </row>
    <row r="18" spans="2:17" x14ac:dyDescent="0.25">
      <c r="B18" s="45">
        <v>2024</v>
      </c>
      <c r="C18" s="54"/>
      <c r="D18" s="55"/>
      <c r="O18" s="45">
        <v>2024</v>
      </c>
      <c r="P18" s="56"/>
      <c r="Q18" s="56"/>
    </row>
    <row r="19" spans="2:17" x14ac:dyDescent="0.25">
      <c r="B19" s="45">
        <v>2025</v>
      </c>
      <c r="C19" s="54"/>
      <c r="D19" s="55"/>
      <c r="O19" s="45">
        <v>2025</v>
      </c>
      <c r="P19" s="56"/>
      <c r="Q19" s="56"/>
    </row>
    <row r="20" spans="2:17" x14ac:dyDescent="0.25">
      <c r="B20" s="45">
        <v>2026</v>
      </c>
      <c r="C20" s="54"/>
      <c r="D20" s="55"/>
      <c r="O20" s="45">
        <v>2026</v>
      </c>
      <c r="P20" s="56"/>
      <c r="Q20" s="56"/>
    </row>
    <row r="21" spans="2:17" x14ac:dyDescent="0.25">
      <c r="B21" s="45">
        <v>2027</v>
      </c>
      <c r="C21" s="54"/>
      <c r="D21" s="55"/>
      <c r="O21" s="45">
        <v>2027</v>
      </c>
      <c r="P21" s="56"/>
      <c r="Q21" s="56"/>
    </row>
    <row r="22" spans="2:17" x14ac:dyDescent="0.25">
      <c r="B22" s="45">
        <v>2028</v>
      </c>
      <c r="C22" s="54"/>
      <c r="D22" s="55"/>
      <c r="O22" s="45">
        <v>2028</v>
      </c>
      <c r="P22" s="56"/>
      <c r="Q22" s="56"/>
    </row>
    <row r="23" spans="2:17" x14ac:dyDescent="0.25">
      <c r="B23" s="45">
        <v>2029</v>
      </c>
      <c r="C23" s="54"/>
      <c r="D23" s="55"/>
      <c r="O23" s="45">
        <v>2029</v>
      </c>
      <c r="P23" s="56"/>
      <c r="Q23" s="56"/>
    </row>
    <row r="24" spans="2:17" x14ac:dyDescent="0.25">
      <c r="B24" s="45">
        <v>2030</v>
      </c>
      <c r="C24" s="54"/>
      <c r="D24" s="55"/>
      <c r="O24" s="45">
        <v>2030</v>
      </c>
      <c r="P24" s="56"/>
      <c r="Q24" s="56"/>
    </row>
    <row r="25" spans="2:17" x14ac:dyDescent="0.25">
      <c r="O25" s="88" t="s">
        <v>109</v>
      </c>
      <c r="P25" s="88"/>
      <c r="Q25" s="88"/>
    </row>
    <row r="26" spans="2:17" x14ac:dyDescent="0.25">
      <c r="O26" s="89"/>
      <c r="P26" s="89"/>
      <c r="Q26" s="89"/>
    </row>
    <row r="27" spans="2:17" x14ac:dyDescent="0.25">
      <c r="O27" s="89"/>
      <c r="P27" s="89"/>
      <c r="Q27" s="89"/>
    </row>
  </sheetData>
  <mergeCells count="1">
    <mergeCell ref="O25:Q27"/>
  </mergeCells>
  <hyperlinks>
    <hyperlink ref="D11" r:id="rId1" display="http://www.minem.gob.pe/minem/archivos/Capitulo 1 Balance e Indicadores 2017.pdf"/>
    <hyperlink ref="D10" r:id="rId2" display="http://www.minem.gob.pe/minem/archivos/Capitulo 1  Balance e Indicadores 2016.pdf"/>
    <hyperlink ref="D9" r:id="rId3" display="http://www.minem.gob.pe/minem/archivos/Capitulo 1 Indicadores FINAL.pdf"/>
    <hyperlink ref="D8" r:id="rId4" display="http://www.minem.gob.pe/minem/archivos/BALANCE E INDICADORES 2014.pdf"/>
    <hyperlink ref="D7" r:id="rId5" display="http://www.minem.gob.pe/minem/archivos/Capitulo 1  Balance y Principales Indicadores 2013.pdf"/>
    <hyperlink ref="D6" r:id="rId6" display="http://www.minem.gob.pe/minem/archivos/Capitulo 1  Balance y Principales Indicadores 2012.pdf"/>
    <hyperlink ref="D5" r:id="rId7" display="http://www.minem.gob.pe/minem/archivos/Cap_1_  Balance y Principales Indicadores 2011.pdf"/>
    <hyperlink ref="D4" r:id="rId8" display="http://www.minem.gob.pe/minem/archivos/Cap%C3%83%C2%ADtulo1_- Balance y Principales Indicadores El%C3%83%C2%A9ctricos 2010 (2).pdf"/>
  </hyperlinks>
  <pageMargins left="0.7" right="0.7" top="0.75" bottom="0.75" header="0.3" footer="0.3"/>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Proveedores</vt:lpstr>
      <vt:lpstr>ISR</vt:lpstr>
      <vt:lpstr>Variables</vt:lpstr>
      <vt:lpstr>Factores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JK</cp:lastModifiedBy>
  <dcterms:created xsi:type="dcterms:W3CDTF">2019-07-31T14:02:06Z</dcterms:created>
  <dcterms:modified xsi:type="dcterms:W3CDTF">2020-03-23T05:31:55Z</dcterms:modified>
</cp:coreProperties>
</file>