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Cetime_ep_b_b1.008_X1_a0.1_pb1.5\"/>
    </mc:Choice>
  </mc:AlternateContent>
  <bookViews>
    <workbookView xWindow="0" yWindow="0" windowWidth="16380" windowHeight="8196" tabRatio="192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H3" i="2" l="1"/>
  <c r="H4" i="2"/>
  <c r="H5" i="2"/>
  <c r="H6" i="2"/>
  <c r="H2" i="2"/>
  <c r="G3" i="2"/>
  <c r="G4" i="2"/>
  <c r="G5" i="2"/>
  <c r="G6" i="2"/>
  <c r="G2" i="2"/>
  <c r="D3" i="2"/>
  <c r="D4" i="2"/>
  <c r="D5" i="2"/>
  <c r="D6" i="2"/>
  <c r="D2" i="2"/>
  <c r="E13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<sst xmlns="http://schemas.openxmlformats.org/spreadsheetml/2006/main" count="40" uniqueCount="40">
  <si>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</si>
  <si>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</si>
  <si>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</si>
  <si>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</si>
  <si>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</si>
  <si>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</si>
  <si>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</si>
  <si>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</si>
  <si>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</si>
  <si>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</si>
  <si>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</si>
  <si>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</si>
  <si>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</si>
  <si>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</si>
  <si>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</si>
  <si>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</si>
  <si>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</si>
  <si>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</si>
  <si>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</si>
  <si>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</si>
  <si>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</si>
  <si>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</si>
  <si>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</si>
  <si>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</si>
  <si>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</si>
  <si>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</si>
  <si>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</si>
  <si>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</si>
  <si>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</si>
  <si>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Sensitivity</t>
  </si>
  <si>
    <t>Max_repetition</t>
    <phoneticPr fontId="5" type="noConversion"/>
  </si>
  <si>
    <t>Min_repetition</t>
    <phoneticPr fontId="5" type="noConversion"/>
  </si>
  <si>
    <t>Mean_repetition</t>
    <phoneticPr fontId="5" type="noConversion"/>
  </si>
  <si>
    <t>Mean</t>
    <phoneticPr fontId="5" type="noConversion"/>
  </si>
  <si>
    <t>$\alpha$</t>
    <phoneticPr fontId="5" type="noConversion"/>
  </si>
  <si>
    <t>$\beta$</t>
    <phoneticPr fontId="5" type="noConversion"/>
  </si>
  <si>
    <t>$\gamma$</t>
    <phoneticPr fontId="5" type="noConversion"/>
  </si>
  <si>
    <t>$\lambda$</t>
    <phoneticPr fontId="5" type="noConversion"/>
  </si>
  <si>
    <t>$W_F/n_0$</t>
    <phoneticPr fontId="5" type="noConversion"/>
  </si>
  <si>
    <t>ep3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</si>
</sst>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/>
    </xf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43-452F-83DA-A0C45AE752A3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0443-452F-83DA-A0C45AE752A3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0443-452F-83DA-A0C45AE752A3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0443-452F-83DA-A0C45AE752A3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0443-452F-83DA-A0C45AE752A3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0443-452F-83DA-A0C45AE752A3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0443-452F-83DA-A0C45AE752A3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0443-452F-83DA-A0C45AE752A3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0443-452F-83DA-A0C45AE752A3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0443-452F-83DA-A0C45AE752A3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0443-452F-83DA-A0C45AE752A3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0443-452F-83DA-A0C45AE752A3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0443-452F-83DA-A0C45AE752A3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0443-452F-83DA-A0C45AE752A3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0443-452F-83DA-A0C45AE752A3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0443-452F-83DA-A0C45AE752A3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0443-452F-83DA-A0C45AE752A3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0443-452F-83DA-A0C45AE752A3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0443-452F-83DA-A0C45AE752A3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0443-452F-83DA-A0C45AE752A3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0443-452F-83DA-A0C45AE752A3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0443-452F-83DA-A0C45AE752A3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0443-452F-83DA-A0C45AE752A3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0443-452F-83DA-A0C45AE752A3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0443-452F-83DA-A0C45AE752A3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0443-452F-83DA-A0C45AE752A3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0443-452F-83DA-A0C45AE752A3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0443-452F-83DA-A0C45AE752A3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0443-452F-83DA-A0C45AE752A3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0443-452F-83DA-A0C45AE752A3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0443-452F-83DA-A0C45AE752A3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0443-452F-83DA-A0C45AE752A3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0443-452F-83DA-A0C45AE752A3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0443-452F-83DA-A0C45AE752A3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0443-452F-83DA-A0C45AE752A3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0443-452F-83DA-A0C45AE752A3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0443-452F-83DA-A0C45AE752A3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0443-452F-83DA-A0C45AE752A3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0443-452F-83DA-A0C45AE752A3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0443-452F-83DA-A0C45AE752A3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0443-452F-83DA-A0C45AE752A3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0443-452F-83DA-A0C45AE752A3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0443-452F-83DA-A0C45AE752A3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0443-452F-83DA-A0C45AE752A3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0443-452F-83DA-A0C45AE752A3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0443-452F-83DA-A0C45AE752A3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0443-452F-83DA-A0C45AE752A3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0443-452F-83DA-A0C45AE752A3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0443-452F-83DA-A0C45AE752A3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0443-452F-83DA-A0C45AE752A3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0443-452F-83DA-A0C45AE752A3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0443-452F-83DA-A0C45AE752A3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0443-452F-83DA-A0C45AE752A3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0443-452F-83DA-A0C45AE752A3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0443-452F-83DA-A0C45AE752A3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0443-452F-83DA-A0C45AE752A3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0443-452F-83DA-A0C45AE752A3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0443-452F-83DA-A0C45AE752A3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0443-452F-83DA-A0C45AE752A3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0443-452F-83DA-A0C45AE752A3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0443-452F-83DA-A0C45AE752A3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0443-452F-83DA-A0C45AE752A3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0443-452F-83DA-A0C45AE752A3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0443-452F-83DA-A0C45AE752A3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0443-452F-83DA-A0C45AE752A3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0443-452F-83DA-A0C45AE752A3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0443-452F-83DA-A0C45AE7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552447"/>
        <c:axId val="64407997"/>
      </c:barChart>
      <c:catAx>
        <c:axId val="3255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407997"/>
        <c:crosses val="autoZero"/>
        <c:auto val="1"/>
        <c:lblAlgn val="ctr"/>
        <c:lblOffset val="100"/>
        <c:noMultiLvlLbl val="1"/>
      </c:catAx>
      <c:valAx>
        <c:axId val="644079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3255244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232920</xdr:colOff>
      <xdr:row>20</xdr:row>
      <xdr:rowOff>138960</xdr:rowOff>
    </xdr:from>
    <xdr:to>
      <xdr:col>7</xdr:col>
      <xdr:colOff>48389</xdr:colOff>
      <xdr:row>39</xdr:row>
      <xdr:rowOff>27720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abSelected="1" zoomScale="145" zoomScaleNormal="145" workbookViewId="0">
      <selection activeCell="E15" sqref="E15"/>
    </sheetView>
  </sheetViews>
  <sheetFormatPr defaultRowHeight="13.8"/>
  <cols>
    <col min="1" max="1" width="11.77734375" collapsed="1"/>
    <col min="2" max="2" width="17.109375" bestFit="1" customWidth="1" collapsed="1"/>
    <col min="3" max="3" width="14.6640625" bestFit="1" customWidth="1" collapsed="1"/>
    <col min="4" max="4" width="17.77734375" bestFit="1" customWidth="1" collapsed="1"/>
    <col min="5" max="5" width="8.109375" bestFit="1" customWidth="1" collapsed="1"/>
    <col min="6" max="6" width="21.33203125" bestFit="1" customWidth="1" collapsed="1"/>
    <col min="7" max="7" width="22.109375" bestFit="1" customWidth="1" collapsed="1"/>
    <col min="8" max="8" width="23.109375" collapsed="1"/>
    <col min="9" max="9" width="8.5546875" collapsed="1"/>
    <col min="10" max="10" width="17.77734375" collapsed="1"/>
    <col min="11" max="1025" width="8.5546875" collapsed="1"/>
  </cols>
  <sheetData>
    <row r="1" spans="1:11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>
      <c r="A2" s="23" t="s">
        <v>7</v>
      </c>
      <c r="B2" s="22">
        <v>3184210.5263157897</v>
      </c>
      <c r="C2" s="2"/>
      <c r="D2" s="2"/>
      <c r="E2" s="3">
        <f>(B2-D2)/B2</f>
        <v>1</v>
      </c>
      <c r="F2" s="15">
        <v>121</v>
      </c>
      <c r="G2">
        <v>26316</v>
      </c>
    </row>
    <row r="3" spans="1:11">
      <c r="A3" s="23" t="s">
        <v>8</v>
      </c>
      <c r="B3" s="22">
        <v>10000000</v>
      </c>
      <c r="C3" s="2"/>
      <c r="D3" s="2"/>
      <c r="E3" s="3">
        <f t="shared" ref="E3:E6" si="0">(B3-D3)/B3</f>
        <v>1</v>
      </c>
      <c r="F3" s="15">
        <v>380</v>
      </c>
      <c r="G3">
        <v>26316</v>
      </c>
    </row>
    <row r="4" spans="1:11">
      <c r="A4" s="4" t="s">
        <v>39</v>
      </c>
      <c r="B4" s="22">
        <v>10000000</v>
      </c>
      <c r="C4" s="5"/>
      <c r="D4" s="2"/>
      <c r="E4" s="3">
        <f t="shared" si="0"/>
        <v>1</v>
      </c>
      <c r="F4" s="15">
        <v>380</v>
      </c>
      <c r="G4">
        <v>26316</v>
      </c>
    </row>
    <row r="5" spans="1:11">
      <c r="A5" s="4" t="s">
        <v>9</v>
      </c>
      <c r="B5" s="22">
        <v>10684210.52631579</v>
      </c>
      <c r="C5" s="6"/>
      <c r="D5" s="2"/>
      <c r="E5" s="3">
        <f t="shared" si="0"/>
        <v>1</v>
      </c>
      <c r="F5" s="15">
        <v>406</v>
      </c>
      <c r="G5">
        <v>26316</v>
      </c>
    </row>
    <row r="6" spans="1:11">
      <c r="A6" s="4" t="s">
        <v>10</v>
      </c>
      <c r="B6" s="22">
        <v>11947368.421052631</v>
      </c>
      <c r="C6" s="2"/>
      <c r="D6" s="2"/>
      <c r="E6" s="3">
        <f t="shared" si="0"/>
        <v>1</v>
      </c>
      <c r="F6" s="20">
        <v>454</v>
      </c>
      <c r="G6">
        <v>26316</v>
      </c>
    </row>
    <row r="7" spans="1:11">
      <c r="A7" s="4" t="s">
        <v>11</v>
      </c>
      <c r="B7" s="22">
        <v>13631578.947368421</v>
      </c>
      <c r="C7" s="2"/>
      <c r="D7" s="2"/>
      <c r="E7" s="3">
        <f t="shared" ref="E2:E15" si="1">(B7-D7)/B7</f>
        <v>1</v>
      </c>
      <c r="F7" s="20">
        <v>518</v>
      </c>
      <c r="G7">
        <v>26316</v>
      </c>
    </row>
    <row r="8" spans="1:11">
      <c r="A8" s="4" t="s">
        <v>12</v>
      </c>
      <c r="B8" s="22">
        <v>14552631.578947369</v>
      </c>
      <c r="C8" s="2"/>
      <c r="D8" s="2"/>
      <c r="E8" s="3">
        <f t="shared" si="1"/>
        <v>1</v>
      </c>
      <c r="F8" s="20">
        <v>553</v>
      </c>
      <c r="G8">
        <v>26316</v>
      </c>
    </row>
    <row r="9" spans="1:11">
      <c r="A9" s="4" t="s">
        <v>13</v>
      </c>
      <c r="B9" s="22">
        <v>16105263.157894736</v>
      </c>
      <c r="C9" s="2"/>
      <c r="D9" s="2"/>
      <c r="E9" s="3">
        <f t="shared" si="1"/>
        <v>1</v>
      </c>
      <c r="F9" s="20">
        <v>612</v>
      </c>
      <c r="G9">
        <v>26316</v>
      </c>
    </row>
    <row r="10" spans="1:11">
      <c r="A10" s="4" t="s">
        <v>14</v>
      </c>
      <c r="B10" s="22">
        <v>6657894.7368421052</v>
      </c>
      <c r="C10" s="2"/>
      <c r="D10" s="2"/>
      <c r="E10" s="3">
        <f t="shared" si="1"/>
        <v>1</v>
      </c>
      <c r="F10" s="21">
        <v>253</v>
      </c>
      <c r="G10">
        <v>26316</v>
      </c>
    </row>
    <row r="11" spans="1:11">
      <c r="A11" s="4" t="s">
        <v>15</v>
      </c>
      <c r="B11" s="22">
        <v>5157894.7368421052</v>
      </c>
      <c r="C11" s="2"/>
      <c r="D11" s="2"/>
      <c r="E11" s="3">
        <f t="shared" si="1"/>
        <v>1</v>
      </c>
      <c r="F11" s="21">
        <v>196</v>
      </c>
      <c r="G11">
        <v>26316</v>
      </c>
    </row>
    <row r="12" spans="1:11">
      <c r="A12" s="4" t="s">
        <v>16</v>
      </c>
      <c r="B12" s="22">
        <v>4684210.5263157897</v>
      </c>
      <c r="C12" s="2"/>
      <c r="D12" s="2"/>
      <c r="E12" s="3">
        <f t="shared" si="1"/>
        <v>1</v>
      </c>
      <c r="F12" s="21">
        <v>178</v>
      </c>
      <c r="G12">
        <v>26316</v>
      </c>
    </row>
    <row r="13" spans="1:11">
      <c r="A13" s="4" t="s">
        <v>17</v>
      </c>
      <c r="B13" s="22">
        <v>3236842.1052631577</v>
      </c>
      <c r="C13" s="2"/>
      <c r="D13" s="2"/>
      <c r="E13" s="3">
        <f t="shared" si="1"/>
        <v>1</v>
      </c>
      <c r="F13" s="21">
        <v>123</v>
      </c>
      <c r="G13">
        <v>26316</v>
      </c>
    </row>
    <row r="14" spans="1:11">
      <c r="B14" s="2"/>
      <c r="C14" s="2"/>
      <c r="D14" s="2"/>
      <c r="E14" s="3"/>
      <c r="F14" s="7"/>
    </row>
    <row r="15" spans="1:11">
      <c r="A15" s="4"/>
      <c r="B15" s="2"/>
      <c r="C15" s="2"/>
      <c r="D15" s="2"/>
      <c r="E15" s="3"/>
      <c r="F15" s="7"/>
    </row>
    <row r="17" spans="1:5">
      <c r="A17" s="8" t="s">
        <v>18</v>
      </c>
      <c r="B17" s="8" t="s">
        <v>19</v>
      </c>
      <c r="C17" s="8" t="s">
        <v>20</v>
      </c>
      <c r="D17" s="8" t="s">
        <v>21</v>
      </c>
    </row>
    <row r="18" spans="1:5">
      <c r="A18" s="9">
        <v>6</v>
      </c>
      <c r="B18" s="10">
        <v>500000000</v>
      </c>
      <c r="C18">
        <v>0.3</v>
      </c>
      <c r="D18">
        <v>1</v>
      </c>
    </row>
    <row r="19" spans="1:5">
      <c r="A19" s="19"/>
      <c r="B19" s="19"/>
      <c r="C19" s="11" t="s">
        <v>22</v>
      </c>
    </row>
    <row r="22" spans="1:5">
      <c r="A22" s="8" t="s">
        <v>23</v>
      </c>
      <c r="B22" s="8" t="s">
        <v>24</v>
      </c>
    </row>
    <row r="23" spans="1:5">
      <c r="A23">
        <v>0.65461999999999998</v>
      </c>
      <c r="B23">
        <v>6</v>
      </c>
    </row>
    <row r="24" spans="1:5" ht="14.4">
      <c r="A24" s="4" t="s">
        <v>25</v>
      </c>
      <c r="B24" s="12"/>
    </row>
    <row r="26" spans="1:5">
      <c r="A26" s="1"/>
      <c r="B26" s="1"/>
      <c r="C26" s="1"/>
      <c r="D26" s="1"/>
      <c r="E26" s="1"/>
    </row>
    <row r="27" spans="1:5">
      <c r="A27" s="4"/>
      <c r="B27" s="2"/>
      <c r="D27" s="2"/>
      <c r="E27" s="3"/>
    </row>
    <row r="28" spans="1:5">
      <c r="A28" s="4"/>
      <c r="B28" s="2"/>
      <c r="D28" s="2"/>
      <c r="E28" s="3"/>
    </row>
    <row r="29" spans="1:5">
      <c r="A29" s="4"/>
      <c r="B29" s="2"/>
      <c r="D29" s="2"/>
      <c r="E29" s="3"/>
    </row>
    <row r="30" spans="1:5">
      <c r="A30" s="4"/>
      <c r="B30" s="2"/>
      <c r="D30" s="2"/>
      <c r="E30" s="3"/>
    </row>
    <row r="31" spans="1:5">
      <c r="A31" s="4"/>
      <c r="B31" s="2"/>
      <c r="D31" s="2"/>
      <c r="E31" s="3"/>
    </row>
    <row r="32" spans="1:5">
      <c r="A32" s="4"/>
      <c r="B32" s="2"/>
      <c r="D32" s="2"/>
      <c r="E32" s="3"/>
    </row>
    <row r="33" spans="1:5">
      <c r="A33" s="4"/>
      <c r="B33" s="2"/>
      <c r="D33" s="2"/>
      <c r="E33" s="3"/>
    </row>
    <row r="34" spans="1:5">
      <c r="A34" s="4"/>
      <c r="B34" s="2"/>
      <c r="D34" s="2"/>
      <c r="E34" s="3"/>
    </row>
    <row r="35" spans="1:5">
      <c r="A35" s="4"/>
      <c r="B35" s="2"/>
      <c r="D35" s="2"/>
      <c r="E35" s="3"/>
    </row>
    <row r="36" spans="1:5">
      <c r="A36" s="4"/>
      <c r="B36" s="2"/>
      <c r="D36" s="2"/>
      <c r="E36" s="3"/>
    </row>
    <row r="37" spans="1:5">
      <c r="A37" s="4"/>
      <c r="B37" s="2"/>
      <c r="D37" s="2"/>
      <c r="E37" s="3"/>
    </row>
    <row r="38" spans="1:5">
      <c r="A38" s="4"/>
      <c r="B38" s="2"/>
      <c r="D38" s="2"/>
      <c r="E38" s="3"/>
    </row>
    <row r="39" spans="1:5">
      <c r="A39" s="4"/>
      <c r="B39" s="2"/>
      <c r="D39" s="2"/>
      <c r="E39" s="3"/>
    </row>
    <row r="40" spans="1:5">
      <c r="A40" s="4"/>
      <c r="B40" s="2"/>
      <c r="C40" s="13"/>
      <c r="D40" s="2"/>
      <c r="E40" s="3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"/>
  <sheetViews>
    <sheetView zoomScale="160" zoomScaleNormal="160" workbookViewId="0">
      <selection activeCell="B2" sqref="B2:H6"/>
    </sheetView>
  </sheetViews>
  <sheetFormatPr defaultRowHeight="13.8"/>
  <cols>
    <col min="1" max="1" width="11.44140625" bestFit="1" customWidth="1" collapsed="1"/>
    <col min="2" max="3" width="9.33203125" bestFit="1" customWidth="1" collapsed="1"/>
    <col min="4" max="4" width="10.88671875" bestFit="1" customWidth="1"/>
    <col min="5" max="5" width="15.88671875" bestFit="1" customWidth="1" collapsed="1"/>
    <col min="6" max="6" width="16.109375" bestFit="1" customWidth="1" collapsed="1"/>
    <col min="7" max="7" width="16.109375" customWidth="1"/>
    <col min="8" max="8" width="11.21875" collapsed="1"/>
    <col min="9" max="1027" width="8.5546875" collapsed="1"/>
  </cols>
  <sheetData>
    <row r="1" spans="1:8">
      <c r="A1" s="14" t="s">
        <v>26</v>
      </c>
      <c r="B1" s="1" t="s">
        <v>27</v>
      </c>
      <c r="C1" s="1" t="s">
        <v>28</v>
      </c>
      <c r="D1" s="1" t="s">
        <v>33</v>
      </c>
      <c r="E1" s="1" t="s">
        <v>31</v>
      </c>
      <c r="F1" s="1" t="s">
        <v>30</v>
      </c>
      <c r="G1" s="1" t="s">
        <v>32</v>
      </c>
      <c r="H1" s="1" t="s">
        <v>29</v>
      </c>
    </row>
    <row r="2" spans="1:8">
      <c r="A2" s="14" t="s">
        <v>34</v>
      </c>
      <c r="B2" s="16">
        <v>0</v>
      </c>
      <c r="C2" s="16">
        <v>0.95</v>
      </c>
      <c r="D2" s="16">
        <f>(B2+C2)/2</f>
        <v>0.47499999999999998</v>
      </c>
      <c r="E2" s="16">
        <v>25.417000000000002</v>
      </c>
      <c r="F2" s="16">
        <v>507.48</v>
      </c>
      <c r="G2" s="16">
        <f>(E2+F2)/2</f>
        <v>266.44850000000002</v>
      </c>
      <c r="H2" s="17">
        <f>($F2-$E2)/G2/(($C2-$B2)/D2)</f>
        <v>0.90460820758983429</v>
      </c>
    </row>
    <row r="3" spans="1:8">
      <c r="A3" s="14" t="s">
        <v>35</v>
      </c>
      <c r="B3" s="16">
        <v>1.01</v>
      </c>
      <c r="C3" s="16">
        <v>6</v>
      </c>
      <c r="D3" s="16">
        <f t="shared" ref="D3:D6" si="0">(B3+C3)/2</f>
        <v>3.5049999999999999</v>
      </c>
      <c r="E3" s="16">
        <v>2.0516999999999999</v>
      </c>
      <c r="F3" s="16">
        <v>558</v>
      </c>
      <c r="G3" s="16">
        <f t="shared" ref="G3:G6" si="1">(E3+F3)/2</f>
        <v>280.02584999999999</v>
      </c>
      <c r="H3" s="17">
        <f t="shared" ref="H3:H6" si="2">($F3-$E3)/G3/(($C3-$B3)/D3)</f>
        <v>1.3945168269987904</v>
      </c>
    </row>
    <row r="4" spans="1:8">
      <c r="A4" s="14" t="s">
        <v>36</v>
      </c>
      <c r="B4" s="16">
        <v>1</v>
      </c>
      <c r="C4" s="16">
        <v>20</v>
      </c>
      <c r="D4" s="16">
        <f t="shared" si="0"/>
        <v>10.5</v>
      </c>
      <c r="E4" s="16">
        <v>272.97000000000003</v>
      </c>
      <c r="F4" s="16">
        <v>25.997</v>
      </c>
      <c r="G4" s="16">
        <f t="shared" si="1"/>
        <v>149.48350000000002</v>
      </c>
      <c r="H4" s="17">
        <f t="shared" si="2"/>
        <v>-0.91304444268008444</v>
      </c>
    </row>
    <row r="5" spans="1:8">
      <c r="A5" s="14" t="s">
        <v>37</v>
      </c>
      <c r="B5" s="16">
        <v>0</v>
      </c>
      <c r="C5" s="16">
        <v>1</v>
      </c>
      <c r="D5" s="16">
        <f t="shared" si="0"/>
        <v>0.5</v>
      </c>
      <c r="E5" s="16">
        <v>79.352999999999994</v>
      </c>
      <c r="F5" s="16">
        <v>74.968999999999994</v>
      </c>
      <c r="G5" s="16">
        <f t="shared" si="1"/>
        <v>77.161000000000001</v>
      </c>
      <c r="H5" s="17">
        <f t="shared" si="2"/>
        <v>-2.8408133642643305E-2</v>
      </c>
    </row>
    <row r="6" spans="1:8">
      <c r="A6" s="14" t="s">
        <v>38</v>
      </c>
      <c r="B6" s="18">
        <v>10000000</v>
      </c>
      <c r="C6" s="18">
        <v>1000000000</v>
      </c>
      <c r="D6" s="18">
        <f t="shared" si="0"/>
        <v>505000000</v>
      </c>
      <c r="E6" s="16">
        <v>2.7023000000000001</v>
      </c>
      <c r="F6" s="15">
        <v>52.9</v>
      </c>
      <c r="G6" s="15">
        <f t="shared" si="1"/>
        <v>27.80115</v>
      </c>
      <c r="H6" s="17">
        <f t="shared" si="2"/>
        <v>0.92103734826607797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2017-03-08T14:52:39Z</dcterms:modified>
  <dc:language>en-US</dc:language>
</cp:coreProperties>
</file>