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8" tabRatio="592" activeTab="4"/>
  </bookViews>
  <sheets>
    <sheet name="new_alp" sheetId="4" r:id="rId1"/>
    <sheet name="Smax_th" sheetId="6" r:id="rId2"/>
    <sheet name="only_random" sheetId="5" r:id="rId3"/>
    <sheet name="ep_b" sheetId="7" r:id="rId4"/>
    <sheet name="gam=7" sheetId="8" r:id="rId5"/>
    <sheet name="gam=0.1" sheetId="9" r:id="rId6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8" l="1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B4" i="6" l="1"/>
  <c r="B3" i="6"/>
  <c r="A3" i="9" l="1"/>
  <c r="D38" i="9" l="1"/>
  <c r="D39" i="9"/>
  <c r="D40" i="9"/>
  <c r="D41" i="9"/>
  <c r="D42" i="9"/>
  <c r="D43" i="9"/>
  <c r="D44" i="9"/>
  <c r="D45" i="9"/>
  <c r="D37" i="9"/>
  <c r="D36" i="9"/>
  <c r="D25" i="9"/>
  <c r="D26" i="9"/>
  <c r="D27" i="9"/>
  <c r="D28" i="9"/>
  <c r="D29" i="9"/>
  <c r="D30" i="9"/>
  <c r="D31" i="9"/>
  <c r="D32" i="9"/>
  <c r="D33" i="9"/>
  <c r="D34" i="9"/>
  <c r="D35" i="9"/>
  <c r="D24" i="9"/>
  <c r="C21" i="9" l="1"/>
  <c r="C20" i="9"/>
  <c r="C4" i="9"/>
  <c r="W20" i="8" l="1"/>
  <c r="S20" i="8"/>
  <c r="O20" i="8"/>
  <c r="K20" i="8"/>
  <c r="G20" i="8"/>
  <c r="C20" i="8"/>
  <c r="S7" i="8"/>
  <c r="A3" i="8" s="1"/>
  <c r="T37" i="8"/>
  <c r="T38" i="8"/>
  <c r="T39" i="8"/>
  <c r="T40" i="8"/>
  <c r="T41" i="8"/>
  <c r="T42" i="8"/>
  <c r="T43" i="8"/>
  <c r="T44" i="8"/>
  <c r="T36" i="8"/>
  <c r="T35" i="8"/>
  <c r="T24" i="8"/>
  <c r="T25" i="8"/>
  <c r="T26" i="8"/>
  <c r="T27" i="8"/>
  <c r="T28" i="8"/>
  <c r="T29" i="8"/>
  <c r="T30" i="8"/>
  <c r="T31" i="8"/>
  <c r="T32" i="8"/>
  <c r="T33" i="8"/>
  <c r="T34" i="8"/>
  <c r="T23" i="8"/>
  <c r="W4" i="8" l="1"/>
  <c r="W21" i="8"/>
  <c r="S21" i="8" l="1"/>
  <c r="S4" i="8"/>
  <c r="O21" i="8" l="1"/>
  <c r="O4" i="8"/>
  <c r="K21" i="8" l="1"/>
  <c r="C21" i="8"/>
  <c r="G21" i="8"/>
  <c r="K4" i="8" l="1"/>
  <c r="G4" i="8" l="1"/>
  <c r="C5" i="8"/>
  <c r="C4" i="8" s="1"/>
  <c r="G19" i="7" l="1"/>
  <c r="I19" i="7"/>
  <c r="K19" i="7"/>
  <c r="M19" i="7"/>
  <c r="E19" i="7"/>
  <c r="C19" i="7"/>
  <c r="N3" i="7" l="1"/>
  <c r="M3" i="7"/>
  <c r="L3" i="7" l="1"/>
  <c r="K3" i="7"/>
  <c r="J3" i="7" l="1"/>
  <c r="I3" i="7"/>
  <c r="H4" i="7" l="1"/>
  <c r="H3" i="7" s="1"/>
  <c r="G4" i="7"/>
  <c r="G3" i="7" s="1"/>
  <c r="F4" i="7" l="1"/>
  <c r="F3" i="7" s="1"/>
  <c r="D4" i="7"/>
  <c r="D3" i="7" s="1"/>
  <c r="E4" i="7"/>
  <c r="E3" i="7" s="1"/>
  <c r="C4" i="7"/>
  <c r="C3" i="7"/>
  <c r="C19" i="5" l="1"/>
  <c r="D19" i="5"/>
  <c r="E19" i="5"/>
  <c r="F19" i="5"/>
  <c r="G19" i="5"/>
  <c r="B19" i="5"/>
  <c r="L20" i="4"/>
  <c r="N20" i="4"/>
  <c r="C19" i="4"/>
  <c r="D19" i="4"/>
  <c r="E19" i="4"/>
  <c r="F19" i="4"/>
  <c r="G19" i="4"/>
  <c r="H19" i="4"/>
  <c r="I19" i="4"/>
  <c r="J19" i="4"/>
  <c r="K19" i="4"/>
  <c r="B19" i="4"/>
  <c r="N8" i="4"/>
  <c r="N9" i="4"/>
  <c r="N10" i="4"/>
  <c r="N11" i="4"/>
  <c r="N19" i="4" s="1"/>
  <c r="N12" i="4"/>
  <c r="N13" i="4"/>
  <c r="N14" i="4"/>
  <c r="N15" i="4"/>
  <c r="N16" i="4"/>
  <c r="N17" i="4"/>
  <c r="N18" i="4"/>
  <c r="N7" i="4"/>
  <c r="G4" i="5"/>
  <c r="G3" i="5"/>
  <c r="F4" i="5" l="1"/>
  <c r="F3" i="5" s="1"/>
  <c r="H3" i="4"/>
  <c r="D3" i="6" l="1"/>
  <c r="D4" i="6" s="1"/>
  <c r="E3" i="6"/>
  <c r="E4" i="6" s="1"/>
  <c r="F3" i="6"/>
  <c r="F4" i="6" s="1"/>
  <c r="G3" i="6"/>
  <c r="G4" i="6" s="1"/>
  <c r="H3" i="6"/>
  <c r="H4" i="6" s="1"/>
  <c r="C3" i="6"/>
  <c r="C4" i="6" s="1"/>
  <c r="G3" i="4" l="1"/>
  <c r="E4" i="5" l="1"/>
  <c r="E3" i="5" s="1"/>
  <c r="I3" i="4" l="1"/>
  <c r="D4" i="5"/>
  <c r="D3" i="5"/>
  <c r="C4" i="5" l="1"/>
  <c r="C3" i="5" s="1"/>
  <c r="B4" i="5"/>
  <c r="B3" i="5" s="1"/>
  <c r="L8" i="4" l="1"/>
  <c r="L9" i="4"/>
  <c r="L10" i="4"/>
  <c r="L11" i="4"/>
  <c r="L12" i="4"/>
  <c r="L13" i="4"/>
  <c r="L14" i="4"/>
  <c r="L15" i="4"/>
  <c r="L16" i="4"/>
  <c r="L17" i="4"/>
  <c r="L18" i="4"/>
  <c r="L7" i="4"/>
  <c r="O8" i="4"/>
  <c r="O9" i="4"/>
  <c r="O10" i="4"/>
  <c r="O11" i="4"/>
  <c r="O12" i="4"/>
  <c r="O13" i="4"/>
  <c r="O14" i="4"/>
  <c r="O15" i="4"/>
  <c r="O16" i="4"/>
  <c r="O17" i="4"/>
  <c r="O18" i="4"/>
  <c r="M8" i="4"/>
  <c r="M9" i="4"/>
  <c r="M10" i="4"/>
  <c r="M11" i="4"/>
  <c r="M12" i="4"/>
  <c r="M13" i="4"/>
  <c r="M14" i="4"/>
  <c r="M15" i="4"/>
  <c r="M16" i="4"/>
  <c r="M17" i="4"/>
  <c r="M18" i="4"/>
  <c r="O7" i="4"/>
  <c r="M7" i="4"/>
  <c r="K1" i="4"/>
  <c r="L19" i="4" l="1"/>
  <c r="M19" i="4"/>
  <c r="O19" i="4"/>
  <c r="M20" i="4"/>
  <c r="O20" i="4"/>
  <c r="F4" i="4"/>
  <c r="F3" i="4" s="1"/>
  <c r="K3" i="4" l="1"/>
  <c r="J3" i="4" l="1"/>
  <c r="E4" i="4" l="1"/>
  <c r="E3" i="4" s="1"/>
  <c r="D4" i="4"/>
  <c r="D3" i="4" s="1"/>
  <c r="C4" i="4"/>
  <c r="C3" i="4" s="1"/>
  <c r="B4" i="4"/>
  <c r="B3" i="4" s="1"/>
</calcChain>
</file>

<file path=xl/sharedStrings.xml><?xml version="1.0" encoding="utf-8"?>
<sst xmlns="http://schemas.openxmlformats.org/spreadsheetml/2006/main" count="365" uniqueCount="83">
  <si>
    <t>a</t>
    <phoneticPr fontId="1" type="noConversion"/>
  </si>
  <si>
    <t>X</t>
    <phoneticPr fontId="1" type="noConversion"/>
  </si>
  <si>
    <t>Smaxth&gt;</t>
    <phoneticPr fontId="1" type="noConversion"/>
  </si>
  <si>
    <t>pb</t>
    <phoneticPr fontId="1" type="noConversion"/>
  </si>
  <si>
    <t>b</t>
    <phoneticPr fontId="1" type="noConversion"/>
  </si>
  <si>
    <t>WF</t>
    <phoneticPr fontId="1" type="noConversion"/>
  </si>
  <si>
    <t>neglect ep1 ep2 (make them -30% to fit random loading), then Pb and X to deal with ep4 ep7</t>
    <phoneticPr fontId="1" type="noConversion"/>
  </si>
  <si>
    <t>pb1.5-1</t>
    <phoneticPr fontId="1" type="noConversion"/>
  </si>
  <si>
    <t>X1.13-1</t>
    <phoneticPr fontId="1" type="noConversion"/>
  </si>
  <si>
    <t>a0.29-1</t>
    <phoneticPr fontId="1" type="noConversion"/>
  </si>
  <si>
    <t>then try to make X/2=Smax/230 when stress11=150 or 170 and make pb bigger</t>
    <phoneticPr fontId="1" type="noConversion"/>
  </si>
  <si>
    <t>best</t>
    <phoneticPr fontId="1" type="noConversion"/>
  </si>
  <si>
    <t>best2</t>
    <phoneticPr fontId="1" type="noConversion"/>
  </si>
  <si>
    <t>pb2-1.5</t>
    <phoneticPr fontId="1" type="noConversion"/>
  </si>
  <si>
    <t>standard deviation</t>
    <phoneticPr fontId="1" type="noConversion"/>
  </si>
  <si>
    <t>standard deviation</t>
    <phoneticPr fontId="1" type="noConversion"/>
  </si>
  <si>
    <t>0.8nom</t>
    <phoneticPr fontId="1" type="noConversion"/>
  </si>
  <si>
    <t>Points to failure</t>
  </si>
  <si>
    <t>best</t>
    <phoneticPr fontId="1" type="noConversion"/>
  </si>
  <si>
    <t>0.8nom</t>
    <phoneticPr fontId="1" type="noConversion"/>
  </si>
  <si>
    <t>ep_a_01</t>
    <phoneticPr fontId="1" type="noConversion"/>
  </si>
  <si>
    <t>ep_a_02</t>
  </si>
  <si>
    <t>ep_a_05</t>
  </si>
  <si>
    <t>ep_a_06</t>
  </si>
  <si>
    <t>ep_a_07</t>
  </si>
  <si>
    <t>ep_a_08</t>
  </si>
  <si>
    <t>ep_a_09</t>
  </si>
  <si>
    <t>ep_a_10</t>
  </si>
  <si>
    <t>ep_a_11</t>
  </si>
  <si>
    <t>ep_a_12</t>
  </si>
  <si>
    <t>ep_a_04</t>
    <phoneticPr fontId="1" type="noConversion"/>
  </si>
  <si>
    <t>ep_a_13</t>
  </si>
  <si>
    <t>ep_b_01</t>
    <phoneticPr fontId="1" type="noConversion"/>
  </si>
  <si>
    <t>ep_b_02</t>
  </si>
  <si>
    <t>ep_b_03</t>
  </si>
  <si>
    <t>ep_b_04</t>
  </si>
  <si>
    <t>ep_b_05</t>
  </si>
  <si>
    <t>ep_b_06</t>
  </si>
  <si>
    <t>ep_b_07</t>
  </si>
  <si>
    <t>ep_b_08</t>
  </si>
  <si>
    <t>ep_b_09</t>
  </si>
  <si>
    <t>ep_b_10</t>
  </si>
  <si>
    <t>ep_b_11</t>
  </si>
  <si>
    <t>ep_b_12</t>
  </si>
  <si>
    <r>
      <t>f(</t>
    </r>
    <r>
      <rPr>
        <b/>
        <sz val="11"/>
        <color theme="1"/>
        <rFont val="等线"/>
        <family val="3"/>
        <charset val="134"/>
      </rPr>
      <t>β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</si>
  <si>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Smaxth</t>
    <phoneticPr fontId="1" type="noConversion"/>
  </si>
  <si>
    <t>β</t>
  </si>
  <si>
    <t>Deviation</t>
    <phoneticPr fontId="1" type="noConversion"/>
  </si>
  <si>
    <t>infinite</t>
    <phoneticPr fontId="1" type="noConversion"/>
  </si>
  <si>
    <t>Diff_max</t>
    <phoneticPr fontId="1" type="noConversion"/>
  </si>
  <si>
    <t>min alp</t>
    <phoneticPr fontId="1" type="noConversion"/>
  </si>
  <si>
    <t>exp</t>
    <phoneticPr fontId="1" type="noConversion"/>
  </si>
  <si>
    <t>num</t>
    <phoneticPr fontId="1" type="noConversion"/>
  </si>
  <si>
    <t>ep_b</t>
    <phoneticPr fontId="1" type="noConversion"/>
  </si>
  <si>
    <t>ep_a</t>
    <phoneticPr fontId="1" type="noConversion"/>
  </si>
  <si>
    <t>max(stress)</t>
    <phoneticPr fontId="5" type="noConversion"/>
  </si>
  <si>
    <t>Proportion of major stress in Cetime random 1D loading history(MPa)</t>
    <phoneticPr fontId="1" type="noConversion"/>
  </si>
  <si>
    <t>Stress&gt;</t>
    <phoneticPr fontId="1" type="noConversion"/>
  </si>
  <si>
    <t>ep\_a\_01</t>
    <phoneticPr fontId="1" type="noConversion"/>
  </si>
  <si>
    <t>ep\_a\_02</t>
    <phoneticPr fontId="1" type="noConversion"/>
  </si>
  <si>
    <t>ep\_a\_04</t>
    <phoneticPr fontId="1" type="noConversion"/>
  </si>
  <si>
    <t>ep\_a\_05</t>
  </si>
  <si>
    <t>ep\_a\_06</t>
  </si>
  <si>
    <t>ep\_a\_07</t>
  </si>
  <si>
    <t>ep\_a\_08</t>
  </si>
  <si>
    <t>ep\_a\_09</t>
  </si>
  <si>
    <t>ep\_a\_10</t>
  </si>
  <si>
    <t>ep\_a\_11</t>
  </si>
  <si>
    <t>ep\_a\_12</t>
  </si>
  <si>
    <t>ep\_a\_13</t>
  </si>
  <si>
    <t>ep\_b\_01</t>
    <phoneticPr fontId="1" type="noConversion"/>
  </si>
  <si>
    <t>ep\_b\_04</t>
    <phoneticPr fontId="1" type="noConversion"/>
  </si>
  <si>
    <t>ep\_b\_05</t>
  </si>
  <si>
    <t>ep\_b\_06</t>
  </si>
  <si>
    <t>ep\_b\_07</t>
  </si>
  <si>
    <t>ep\_b\_08</t>
  </si>
  <si>
    <t>ep\_b\_09</t>
  </si>
  <si>
    <t>ep\_b\_10</t>
  </si>
  <si>
    <t>ep\_b\_11</t>
  </si>
  <si>
    <t>ep\_b\_12</t>
  </si>
  <si>
    <t>$X$</t>
    <phoneticPr fontId="1" type="noConversion"/>
  </si>
  <si>
    <t>$S_{max}$&gt;</t>
    <phoneticPr fontId="1" type="noConversion"/>
  </si>
  <si>
    <t>max_diff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</si>
</sst>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 "/>
    <numFmt numFmtId="177" formatCode="0_ "/>
    <numFmt numFmtId="178" formatCode="0.000%"/>
    <numFmt numFmtId="179" formatCode="0.000_ "/>
    <numFmt numFmtId="180" formatCode="0.00000E+00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b/>
      <sz val="11"/>
      <color rgb="FF000000"/>
      <name val="等线"/>
      <family val="3"/>
      <charset val="134"/>
    </font>
    <font>
      <b/>
      <sz val="11"/>
      <color theme="1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8" xfId="0" applyBorder="1"/>
    <xf numFmtId="0" fontId="0" fillId="0" borderId="9" xfId="0" applyBorder="1"/>
    <xf numFmtId="0" fontId="0" fillId="0" borderId="1" xfId="0" applyBorder="1"/>
    <xf numFmtId="10" fontId="0" fillId="0" borderId="1" xfId="0" applyNumberFormat="1" applyBorder="1" applyAlignment="1">
      <alignment horizontal="right"/>
    </xf>
    <xf numFmtId="10" fontId="0" fillId="0" borderId="0" xfId="0" applyNumberFormat="1" applyBorder="1" applyAlignment="1"/>
    <xf numFmtId="0" fontId="2" fillId="0" borderId="8" xfId="0" applyFont="1" applyBorder="1"/>
    <xf numFmtId="0" fontId="2" fillId="0" borderId="9" xfId="0" applyFont="1" applyBorder="1"/>
    <xf numFmtId="10" fontId="0" fillId="0" borderId="9" xfId="0" applyNumberFormat="1" applyBorder="1"/>
    <xf numFmtId="10" fontId="0" fillId="0" borderId="13" xfId="0" applyNumberFormat="1" applyBorder="1"/>
    <xf numFmtId="10" fontId="0" fillId="0" borderId="1" xfId="0" applyNumberFormat="1" applyBorder="1"/>
    <xf numFmtId="10" fontId="0" fillId="0" borderId="0" xfId="0" applyNumberFormat="1"/>
    <xf numFmtId="10" fontId="0" fillId="0" borderId="8" xfId="0" applyNumberFormat="1" applyBorder="1"/>
    <xf numFmtId="177" fontId="2" fillId="0" borderId="8" xfId="0" applyNumberFormat="1" applyFont="1" applyBorder="1" applyAlignment="1">
      <alignment horizontal="right"/>
    </xf>
    <xf numFmtId="176" fontId="2" fillId="0" borderId="13" xfId="0" applyNumberFormat="1" applyFont="1" applyBorder="1" applyAlignment="1">
      <alignment horizontal="right"/>
    </xf>
    <xf numFmtId="11" fontId="2" fillId="0" borderId="5" xfId="0" applyNumberFormat="1" applyFont="1" applyBorder="1" applyAlignment="1">
      <alignment vertical="center"/>
    </xf>
    <xf numFmtId="0" fontId="0" fillId="2" borderId="12" xfId="0" applyFill="1" applyBorder="1" applyAlignment="1">
      <alignment horizontal="right"/>
    </xf>
    <xf numFmtId="0" fontId="2" fillId="0" borderId="1" xfId="0" applyFont="1" applyBorder="1"/>
    <xf numFmtId="11" fontId="2" fillId="0" borderId="1" xfId="0" applyNumberFormat="1" applyFont="1" applyBorder="1" applyAlignment="1">
      <alignment horizontal="center" vertical="center"/>
    </xf>
    <xf numFmtId="0" fontId="2" fillId="3" borderId="5" xfId="0" applyFont="1" applyFill="1" applyBorder="1" applyAlignment="1"/>
    <xf numFmtId="176" fontId="2" fillId="4" borderId="1" xfId="0" applyNumberFormat="1" applyFont="1" applyFill="1" applyBorder="1" applyAlignment="1">
      <alignment horizontal="right"/>
    </xf>
    <xf numFmtId="176" fontId="2" fillId="4" borderId="8" xfId="0" applyNumberFormat="1" applyFont="1" applyFill="1" applyBorder="1" applyAlignment="1">
      <alignment horizontal="right"/>
    </xf>
    <xf numFmtId="0" fontId="2" fillId="0" borderId="1" xfId="0" applyFont="1" applyFill="1" applyBorder="1"/>
    <xf numFmtId="176" fontId="2" fillId="0" borderId="1" xfId="0" applyNumberFormat="1" applyFont="1" applyFill="1" applyBorder="1" applyAlignment="1">
      <alignment horizontal="right"/>
    </xf>
    <xf numFmtId="176" fontId="2" fillId="0" borderId="6" xfId="0" applyNumberFormat="1" applyFont="1" applyFill="1" applyBorder="1" applyAlignment="1">
      <alignment horizontal="right"/>
    </xf>
    <xf numFmtId="176" fontId="2" fillId="0" borderId="7" xfId="0" applyNumberFormat="1" applyFont="1" applyFill="1" applyBorder="1" applyAlignment="1">
      <alignment horizontal="right"/>
    </xf>
    <xf numFmtId="176" fontId="2" fillId="5" borderId="13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1" xfId="0" applyFont="1" applyFill="1" applyBorder="1"/>
    <xf numFmtId="0" fontId="2" fillId="0" borderId="8" xfId="0" applyFont="1" applyFill="1" applyBorder="1"/>
    <xf numFmtId="0" fontId="2" fillId="3" borderId="4" xfId="0" applyFont="1" applyFill="1" applyBorder="1" applyAlignment="1">
      <alignment horizontal="center" vertical="center"/>
    </xf>
    <xf numFmtId="11" fontId="2" fillId="5" borderId="1" xfId="0" applyNumberFormat="1" applyFont="1" applyFill="1" applyBorder="1" applyAlignment="1">
      <alignment horizontal="center" vertical="center"/>
    </xf>
    <xf numFmtId="11" fontId="2" fillId="2" borderId="1" xfId="0" applyNumberFormat="1" applyFont="1" applyFill="1" applyBorder="1" applyAlignment="1">
      <alignment vertical="center"/>
    </xf>
    <xf numFmtId="10" fontId="0" fillId="0" borderId="9" xfId="0" applyNumberFormat="1" applyFill="1" applyBorder="1"/>
    <xf numFmtId="0" fontId="2" fillId="3" borderId="1" xfId="0" applyFont="1" applyFill="1" applyBorder="1"/>
    <xf numFmtId="10" fontId="0" fillId="0" borderId="2" xfId="0" applyNumberFormat="1" applyBorder="1"/>
    <xf numFmtId="10" fontId="0" fillId="0" borderId="3" xfId="0" applyNumberFormat="1" applyBorder="1"/>
    <xf numFmtId="0" fontId="2" fillId="3" borderId="5" xfId="0" applyFont="1" applyFill="1" applyBorder="1" applyAlignment="1">
      <alignment vertical="center"/>
    </xf>
    <xf numFmtId="0" fontId="2" fillId="0" borderId="0" xfId="0" applyFont="1"/>
    <xf numFmtId="0" fontId="2" fillId="3" borderId="7" xfId="0" applyFont="1" applyFill="1" applyBorder="1" applyAlignment="1">
      <alignment vertical="center"/>
    </xf>
    <xf numFmtId="177" fontId="2" fillId="0" borderId="12" xfId="0" applyNumberFormat="1" applyFont="1" applyBorder="1" applyAlignment="1">
      <alignment horizontal="right"/>
    </xf>
    <xf numFmtId="176" fontId="2" fillId="0" borderId="14" xfId="0" applyNumberFormat="1" applyFont="1" applyBorder="1" applyAlignment="1">
      <alignment horizontal="right"/>
    </xf>
    <xf numFmtId="176" fontId="2" fillId="0" borderId="13" xfId="0" applyNumberFormat="1" applyFont="1" applyFill="1" applyBorder="1" applyAlignment="1">
      <alignment horizontal="right"/>
    </xf>
    <xf numFmtId="11" fontId="2" fillId="4" borderId="1" xfId="0" applyNumberFormat="1" applyFont="1" applyFill="1" applyBorder="1" applyAlignment="1">
      <alignment horizontal="center" vertical="center"/>
    </xf>
    <xf numFmtId="11" fontId="0" fillId="0" borderId="15" xfId="0" applyNumberFormat="1" applyBorder="1"/>
    <xf numFmtId="178" fontId="0" fillId="2" borderId="15" xfId="0" applyNumberFormat="1" applyFill="1" applyBorder="1"/>
    <xf numFmtId="178" fontId="0" fillId="0" borderId="15" xfId="0" applyNumberFormat="1" applyBorder="1"/>
    <xf numFmtId="178" fontId="0" fillId="0" borderId="15" xfId="0" applyNumberFormat="1" applyFill="1" applyBorder="1"/>
    <xf numFmtId="178" fontId="0" fillId="0" borderId="16" xfId="0" applyNumberFormat="1" applyBorder="1"/>
    <xf numFmtId="11" fontId="2" fillId="3" borderId="1" xfId="0" applyNumberFormat="1" applyFont="1" applyFill="1" applyBorder="1" applyAlignment="1">
      <alignment horizontal="center" vertical="center"/>
    </xf>
    <xf numFmtId="179" fontId="2" fillId="5" borderId="13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vertical="center"/>
    </xf>
    <xf numFmtId="10" fontId="0" fillId="6" borderId="9" xfId="0" applyNumberFormat="1" applyFill="1" applyBorder="1"/>
    <xf numFmtId="10" fontId="0" fillId="6" borderId="8" xfId="0" applyNumberFormat="1" applyFill="1" applyBorder="1"/>
    <xf numFmtId="0" fontId="0" fillId="0" borderId="9" xfId="0" applyNumberFormat="1" applyBorder="1"/>
    <xf numFmtId="0" fontId="6" fillId="0" borderId="0" xfId="0" applyFont="1" applyAlignment="1">
      <alignment horizontal="right"/>
    </xf>
    <xf numFmtId="11" fontId="0" fillId="0" borderId="0" xfId="0" applyNumberFormat="1" applyFill="1" applyBorder="1"/>
    <xf numFmtId="10" fontId="0" fillId="0" borderId="9" xfId="0" applyNumberFormat="1" applyBorder="1" applyAlignment="1"/>
    <xf numFmtId="10" fontId="0" fillId="0" borderId="13" xfId="0" applyNumberFormat="1" applyBorder="1" applyAlignment="1"/>
    <xf numFmtId="0" fontId="0" fillId="0" borderId="9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11" fontId="2" fillId="0" borderId="1" xfId="0" applyNumberFormat="1" applyFont="1" applyFill="1" applyBorder="1" applyAlignment="1">
      <alignment horizontal="center" vertical="center"/>
    </xf>
    <xf numFmtId="0" fontId="2" fillId="3" borderId="8" xfId="0" applyFont="1" applyFill="1" applyBorder="1"/>
    <xf numFmtId="0" fontId="2" fillId="3" borderId="9" xfId="0" applyFont="1" applyFill="1" applyBorder="1" applyAlignment="1"/>
    <xf numFmtId="0" fontId="2" fillId="3" borderId="9" xfId="0" applyFont="1" applyFill="1" applyBorder="1"/>
    <xf numFmtId="0" fontId="2" fillId="3" borderId="13" xfId="0" applyFont="1" applyFill="1" applyBorder="1"/>
    <xf numFmtId="0" fontId="0" fillId="0" borderId="1" xfId="0" applyFill="1" applyBorder="1"/>
    <xf numFmtId="10" fontId="0" fillId="0" borderId="7" xfId="0" applyNumberFormat="1" applyBorder="1"/>
    <xf numFmtId="0" fontId="0" fillId="0" borderId="7" xfId="0" applyBorder="1"/>
    <xf numFmtId="11" fontId="0" fillId="0" borderId="0" xfId="0" applyNumberFormat="1"/>
    <xf numFmtId="180" fontId="0" fillId="0" borderId="0" xfId="0" applyNumberFormat="1"/>
    <xf numFmtId="180" fontId="0" fillId="0" borderId="0" xfId="0" applyNumberFormat="1" applyFill="1" applyBorder="1"/>
    <xf numFmtId="0" fontId="2" fillId="0" borderId="0" xfId="0" applyFont="1" applyFill="1" applyBorder="1"/>
    <xf numFmtId="0" fontId="0" fillId="0" borderId="5" xfId="0" applyBorder="1"/>
    <xf numFmtId="0" fontId="0" fillId="0" borderId="6" xfId="0" applyBorder="1"/>
    <xf numFmtId="178" fontId="0" fillId="0" borderId="18" xfId="0" applyNumberFormat="1" applyFill="1" applyBorder="1"/>
    <xf numFmtId="178" fontId="0" fillId="0" borderId="19" xfId="0" applyNumberFormat="1" applyFill="1" applyBorder="1"/>
    <xf numFmtId="178" fontId="0" fillId="0" borderId="20" xfId="0" applyNumberFormat="1" applyFill="1" applyBorder="1"/>
    <xf numFmtId="178" fontId="0" fillId="0" borderId="21" xfId="0" applyNumberFormat="1" applyFill="1" applyBorder="1"/>
    <xf numFmtId="178" fontId="0" fillId="0" borderId="22" xfId="0" applyNumberFormat="1" applyFill="1" applyBorder="1"/>
    <xf numFmtId="11" fontId="0" fillId="0" borderId="21" xfId="0" applyNumberFormat="1" applyBorder="1"/>
    <xf numFmtId="11" fontId="0" fillId="0" borderId="23" xfId="0" applyNumberFormat="1" applyBorder="1"/>
    <xf numFmtId="0" fontId="0" fillId="0" borderId="0" xfId="0" applyBorder="1"/>
    <xf numFmtId="0" fontId="0" fillId="0" borderId="18" xfId="0" applyBorder="1"/>
    <xf numFmtId="178" fontId="0" fillId="2" borderId="18" xfId="0" applyNumberFormat="1" applyFill="1" applyBorder="1"/>
    <xf numFmtId="178" fontId="0" fillId="0" borderId="18" xfId="0" applyNumberFormat="1" applyBorder="1"/>
    <xf numFmtId="178" fontId="0" fillId="0" borderId="24" xfId="0" applyNumberFormat="1" applyBorder="1"/>
    <xf numFmtId="0" fontId="4" fillId="0" borderId="25" xfId="0" applyFont="1" applyBorder="1"/>
    <xf numFmtId="0" fontId="0" fillId="0" borderId="25" xfId="0" applyBorder="1"/>
    <xf numFmtId="0" fontId="0" fillId="0" borderId="25" xfId="0" applyBorder="1" applyAlignment="1">
      <alignment horizontal="right" vertical="center"/>
    </xf>
    <xf numFmtId="0" fontId="2" fillId="0" borderId="25" xfId="0" applyFont="1" applyBorder="1"/>
    <xf numFmtId="176" fontId="0" fillId="0" borderId="25" xfId="0" applyNumberFormat="1" applyBorder="1"/>
    <xf numFmtId="179" fontId="0" fillId="0" borderId="25" xfId="0" applyNumberFormat="1" applyFill="1" applyBorder="1"/>
    <xf numFmtId="177" fontId="2" fillId="4" borderId="8" xfId="0" applyNumberFormat="1" applyFont="1" applyFill="1" applyBorder="1" applyAlignment="1">
      <alignment horizontal="center"/>
    </xf>
    <xf numFmtId="177" fontId="2" fillId="4" borderId="9" xfId="0" applyNumberFormat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7" fontId="2" fillId="5" borderId="8" xfId="0" applyNumberFormat="1" applyFont="1" applyFill="1" applyBorder="1" applyAlignment="1">
      <alignment horizontal="center"/>
    </xf>
    <xf numFmtId="177" fontId="2" fillId="5" borderId="9" xfId="0" applyNumberFormat="1" applyFont="1" applyFill="1" applyBorder="1" applyAlignment="1">
      <alignment horizontal="center"/>
    </xf>
    <xf numFmtId="177" fontId="2" fillId="5" borderId="13" xfId="0" applyNumberFormat="1" applyFont="1" applyFill="1" applyBorder="1" applyAlignment="1">
      <alignment horizontal="center"/>
    </xf>
    <xf numFmtId="177" fontId="2" fillId="2" borderId="8" xfId="0" applyNumberFormat="1" applyFont="1" applyFill="1" applyBorder="1" applyAlignment="1">
      <alignment horizontal="center"/>
    </xf>
    <xf numFmtId="177" fontId="2" fillId="2" borderId="9" xfId="0" applyNumberFormat="1" applyFont="1" applyFill="1" applyBorder="1" applyAlignment="1">
      <alignment horizontal="center"/>
    </xf>
    <xf numFmtId="177" fontId="2" fillId="2" borderId="13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0" fontId="0" fillId="0" borderId="5" xfId="0" applyNumberFormat="1" applyBorder="1" applyAlignment="1">
      <alignment horizontal="center" wrapText="1"/>
    </xf>
    <xf numFmtId="10" fontId="0" fillId="0" borderId="6" xfId="0" applyNumberFormat="1" applyBorder="1" applyAlignment="1">
      <alignment horizontal="center" wrapText="1"/>
    </xf>
    <xf numFmtId="11" fontId="2" fillId="0" borderId="10" xfId="0" applyNumberFormat="1" applyFont="1" applyBorder="1" applyAlignment="1">
      <alignment horizontal="center" vertical="center"/>
    </xf>
    <xf numFmtId="11" fontId="2" fillId="0" borderId="17" xfId="0" applyNumberFormat="1" applyFont="1" applyBorder="1" applyAlignment="1">
      <alignment horizontal="center" vertical="center"/>
    </xf>
    <xf numFmtId="11" fontId="2" fillId="0" borderId="12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/>
    </xf>
    <xf numFmtId="177" fontId="2" fillId="0" borderId="0" xfId="0" applyNumberFormat="1" applyFont="1" applyBorder="1" applyAlignment="1">
      <alignment horizontal="center"/>
    </xf>
    <xf numFmtId="177" fontId="2" fillId="0" borderId="11" xfId="0" applyNumberFormat="1" applyFont="1" applyBorder="1" applyAlignment="1">
      <alignment horizontal="center"/>
    </xf>
    <xf numFmtId="179" fontId="2" fillId="2" borderId="2" xfId="0" applyNumberFormat="1" applyFont="1" applyFill="1" applyBorder="1" applyAlignment="1">
      <alignment horizontal="center"/>
    </xf>
    <xf numFmtId="179" fontId="2" fillId="2" borderId="0" xfId="0" applyNumberFormat="1" applyFont="1" applyFill="1" applyBorder="1" applyAlignment="1">
      <alignment horizontal="center"/>
    </xf>
    <xf numFmtId="179" fontId="2" fillId="2" borderId="1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76" fontId="2" fillId="2" borderId="3" xfId="0" applyNumberFormat="1" applyFont="1" applyFill="1" applyBorder="1" applyAlignment="1">
      <alignment horizontal="center"/>
    </xf>
    <xf numFmtId="176" fontId="2" fillId="2" borderId="4" xfId="0" applyNumberFormat="1" applyFont="1" applyFill="1" applyBorder="1" applyAlignment="1">
      <alignment horizontal="center"/>
    </xf>
    <xf numFmtId="176" fontId="2" fillId="2" borderId="14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176" fontId="2" fillId="2" borderId="0" xfId="0" applyNumberFormat="1" applyFont="1" applyFill="1" applyBorder="1" applyAlignment="1">
      <alignment horizontal="center"/>
    </xf>
    <xf numFmtId="176" fontId="2" fillId="2" borderId="1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383134265840066"/>
          <c:y val="0.12114011608466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6632701563599045"/>
          <c:y val="5.4142901883394962E-2"/>
          <c:w val="0.76205813847149129"/>
          <c:h val="0.77961481046553105"/>
        </c:manualLayout>
      </c:layout>
      <c:scatterChart>
        <c:scatterStyle val="lineMarker"/>
        <c:varyColors val="0"/>
        <c:ser>
          <c:idx val="0"/>
          <c:order val="0"/>
          <c:tx>
            <c:v>compare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'gam=7'!$S$23:$S$44</c:f>
              <c:numCache>
                <c:formatCode>0.00000E+00</c:formatCode>
                <c:ptCount val="22"/>
                <c:pt idx="0">
                  <c:v>99800</c:v>
                </c:pt>
                <c:pt idx="1">
                  <c:v>414000</c:v>
                </c:pt>
                <c:pt idx="2">
                  <c:v>2590000</c:v>
                </c:pt>
                <c:pt idx="3">
                  <c:v>4220000</c:v>
                </c:pt>
                <c:pt idx="4">
                  <c:v>3900000</c:v>
                </c:pt>
                <c:pt idx="5">
                  <c:v>2440000</c:v>
                </c:pt>
                <c:pt idx="6">
                  <c:v>5230000</c:v>
                </c:pt>
                <c:pt idx="7">
                  <c:v>5320000</c:v>
                </c:pt>
                <c:pt idx="8">
                  <c:v>13900000</c:v>
                </c:pt>
                <c:pt idx="9">
                  <c:v>10400000</c:v>
                </c:pt>
                <c:pt idx="10">
                  <c:v>11400000</c:v>
                </c:pt>
                <c:pt idx="11">
                  <c:v>11000000</c:v>
                </c:pt>
                <c:pt idx="12">
                  <c:v>3184210.5263157897</c:v>
                </c:pt>
                <c:pt idx="13">
                  <c:v>10684210.52631579</c:v>
                </c:pt>
                <c:pt idx="14">
                  <c:v>11947368.421052631</c:v>
                </c:pt>
                <c:pt idx="15">
                  <c:v>13631578.947368421</c:v>
                </c:pt>
                <c:pt idx="16">
                  <c:v>14552631.578947369</c:v>
                </c:pt>
                <c:pt idx="17">
                  <c:v>16105263.157894736</c:v>
                </c:pt>
                <c:pt idx="18">
                  <c:v>6657894.7368421052</c:v>
                </c:pt>
                <c:pt idx="19">
                  <c:v>5157894.7368421052</c:v>
                </c:pt>
                <c:pt idx="20">
                  <c:v>4684210.5263157897</c:v>
                </c:pt>
                <c:pt idx="21">
                  <c:v>3236842.1052631577</c:v>
                </c:pt>
              </c:numCache>
            </c:numRef>
          </c:xVal>
          <c:yVal>
            <c:numRef>
              <c:f>'gam=7'!$T$23:$T$44</c:f>
              <c:numCache>
                <c:formatCode>0.00000E+00</c:formatCode>
                <c:ptCount val="22"/>
                <c:pt idx="0">
                  <c:v>98871.353592820378</c:v>
                </c:pt>
                <c:pt idx="1">
                  <c:v>383525.15130373486</c:v>
                </c:pt>
                <c:pt idx="2">
                  <c:v>2617772.8952516406</c:v>
                </c:pt>
                <c:pt idx="3">
                  <c:v>3021233.3986975802</c:v>
                </c:pt>
                <c:pt idx="4">
                  <c:v>3032003.439354483</c:v>
                </c:pt>
                <c:pt idx="5">
                  <c:v>3104295.5098900287</c:v>
                </c:pt>
                <c:pt idx="6">
                  <c:v>2987009.2763221809</c:v>
                </c:pt>
                <c:pt idx="7">
                  <c:v>2897299.536164593</c:v>
                </c:pt>
                <c:pt idx="8">
                  <c:v>10633395.327017041</c:v>
                </c:pt>
                <c:pt idx="9">
                  <c:v>10554888.305076038</c:v>
                </c:pt>
                <c:pt idx="10">
                  <c:v>10492856.264764417</c:v>
                </c:pt>
                <c:pt idx="11">
                  <c:v>10514068.494556325</c:v>
                </c:pt>
                <c:pt idx="12">
                  <c:v>3136614</c:v>
                </c:pt>
                <c:pt idx="13">
                  <c:v>10972858.000000002</c:v>
                </c:pt>
                <c:pt idx="14">
                  <c:v>10966759</c:v>
                </c:pt>
                <c:pt idx="15">
                  <c:v>10896094</c:v>
                </c:pt>
                <c:pt idx="16">
                  <c:v>10870863</c:v>
                </c:pt>
                <c:pt idx="17">
                  <c:v>11011655</c:v>
                </c:pt>
                <c:pt idx="18">
                  <c:v>3301391</c:v>
                </c:pt>
                <c:pt idx="19">
                  <c:v>3437167.9999999995</c:v>
                </c:pt>
                <c:pt idx="20">
                  <c:v>3288304</c:v>
                </c:pt>
                <c:pt idx="21">
                  <c:v>3322355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F35-4E3F-A02D-EBBF7ACC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73936"/>
        <c:axId val="457687312"/>
      </c:scatterChart>
      <c:valAx>
        <c:axId val="323173936"/>
        <c:scaling>
          <c:logBase val="1000"/>
          <c:orientation val="minMax"/>
          <c:max val="20000000"/>
          <c:min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exp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87312"/>
        <c:crosses val="autoZero"/>
        <c:crossBetween val="midCat"/>
      </c:valAx>
      <c:valAx>
        <c:axId val="457687312"/>
        <c:scaling>
          <c:logBase val="1000"/>
          <c:orientation val="minMax"/>
          <c:max val="20000000"/>
          <c:min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2941968786728884E-2"/>
              <c:y val="0.39347512626710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1739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32701563599045"/>
          <c:y val="5.4142901883394962E-2"/>
          <c:w val="0.76205813847149129"/>
          <c:h val="0.779614810465531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'gam=7'!$C$23:$C$44</c:f>
              <c:numCache>
                <c:formatCode>0.00000E+00</c:formatCode>
                <c:ptCount val="22"/>
                <c:pt idx="0">
                  <c:v>99800</c:v>
                </c:pt>
                <c:pt idx="1">
                  <c:v>414000</c:v>
                </c:pt>
                <c:pt idx="2">
                  <c:v>2590000</c:v>
                </c:pt>
                <c:pt idx="3">
                  <c:v>4220000</c:v>
                </c:pt>
                <c:pt idx="4">
                  <c:v>3900000</c:v>
                </c:pt>
                <c:pt idx="5">
                  <c:v>2440000</c:v>
                </c:pt>
                <c:pt idx="6">
                  <c:v>5230000</c:v>
                </c:pt>
                <c:pt idx="7">
                  <c:v>5320000</c:v>
                </c:pt>
                <c:pt idx="8">
                  <c:v>13900000</c:v>
                </c:pt>
                <c:pt idx="9">
                  <c:v>10400000</c:v>
                </c:pt>
                <c:pt idx="10">
                  <c:v>11400000</c:v>
                </c:pt>
                <c:pt idx="11">
                  <c:v>11000000</c:v>
                </c:pt>
                <c:pt idx="12">
                  <c:v>3184210.5263157897</c:v>
                </c:pt>
                <c:pt idx="13">
                  <c:v>10684210.52631579</c:v>
                </c:pt>
                <c:pt idx="14">
                  <c:v>11947368.421052631</c:v>
                </c:pt>
                <c:pt idx="15">
                  <c:v>13631578.947368421</c:v>
                </c:pt>
                <c:pt idx="16">
                  <c:v>14552631.578947369</c:v>
                </c:pt>
                <c:pt idx="17">
                  <c:v>16105263.157894736</c:v>
                </c:pt>
                <c:pt idx="18">
                  <c:v>6657894.7368421052</c:v>
                </c:pt>
                <c:pt idx="19">
                  <c:v>5157894.7368421052</c:v>
                </c:pt>
                <c:pt idx="20">
                  <c:v>4684210.5263157897</c:v>
                </c:pt>
                <c:pt idx="21">
                  <c:v>3236842.1052631577</c:v>
                </c:pt>
              </c:numCache>
            </c:numRef>
          </c:xVal>
          <c:yVal>
            <c:numRef>
              <c:f>'gam=7'!$D$23:$D$44</c:f>
              <c:numCache>
                <c:formatCode>0.00000E+00</c:formatCode>
                <c:ptCount val="22"/>
                <c:pt idx="0">
                  <c:v>108382.8</c:v>
                </c:pt>
                <c:pt idx="1">
                  <c:v>380797.19999999995</c:v>
                </c:pt>
                <c:pt idx="2">
                  <c:v>3393677</c:v>
                </c:pt>
                <c:pt idx="3">
                  <c:v>3957938</c:v>
                </c:pt>
                <c:pt idx="4">
                  <c:v>3953430</c:v>
                </c:pt>
                <c:pt idx="5">
                  <c:v>4031368.0000000005</c:v>
                </c:pt>
                <c:pt idx="6">
                  <c:v>3910994</c:v>
                </c:pt>
                <c:pt idx="7">
                  <c:v>3816036.0000000005</c:v>
                </c:pt>
                <c:pt idx="8">
                  <c:v>11202010</c:v>
                </c:pt>
                <c:pt idx="9">
                  <c:v>11139440</c:v>
                </c:pt>
                <c:pt idx="10">
                  <c:v>11081940</c:v>
                </c:pt>
                <c:pt idx="11">
                  <c:v>11103400</c:v>
                </c:pt>
                <c:pt idx="12">
                  <c:v>4050981</c:v>
                </c:pt>
                <c:pt idx="13">
                  <c:v>11479979.000000002</c:v>
                </c:pt>
                <c:pt idx="14">
                  <c:v>11477325</c:v>
                </c:pt>
                <c:pt idx="15">
                  <c:v>11426262</c:v>
                </c:pt>
                <c:pt idx="16">
                  <c:v>11399781</c:v>
                </c:pt>
                <c:pt idx="17">
                  <c:v>11522805.999999998</c:v>
                </c:pt>
                <c:pt idx="18">
                  <c:v>4216166</c:v>
                </c:pt>
                <c:pt idx="19">
                  <c:v>4335781</c:v>
                </c:pt>
                <c:pt idx="20">
                  <c:v>4201812</c:v>
                </c:pt>
                <c:pt idx="21">
                  <c:v>4230761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8-4029-BD57-E90FE1CB1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73936"/>
        <c:axId val="457687312"/>
      </c:scatterChart>
      <c:valAx>
        <c:axId val="323173936"/>
        <c:scaling>
          <c:logBase val="1000"/>
          <c:orientation val="minMax"/>
          <c:max val="20000000"/>
          <c:min val="1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exp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87312"/>
        <c:crosses val="autoZero"/>
        <c:crossBetween val="midCat"/>
      </c:valAx>
      <c:valAx>
        <c:axId val="457687312"/>
        <c:scaling>
          <c:logBase val="1000"/>
          <c:orientation val="minMax"/>
          <c:max val="20000000"/>
          <c:min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2941968786728884E-2"/>
              <c:y val="0.39347512626710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1739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206187</xdr:colOff>
      <xdr:row>21</xdr:row>
      <xdr:rowOff>170328</xdr:rowOff>
    </xdr:from>
    <xdr:to>
      <xdr:col>25</xdr:col>
      <xdr:colOff>566056</xdr:colOff>
      <xdr:row>43</xdr:row>
      <xdr:rowOff>5123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217714</xdr:colOff>
      <xdr:row>21</xdr:row>
      <xdr:rowOff>141514</xdr:rowOff>
    </xdr:from>
    <xdr:to>
      <xdr:col>11</xdr:col>
      <xdr:colOff>55069</xdr:colOff>
      <xdr:row>42</xdr:row>
      <xdr:rowOff>150480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="115" zoomScaleNormal="115" workbookViewId="0">
      <selection activeCell="I20" sqref="I20"/>
    </sheetView>
  </sheetViews>
  <sheetFormatPr defaultRowHeight="13.8" x14ac:dyDescent="0.25"/>
  <cols>
    <col min="1" max="1" width="9.88671875" bestFit="1" customWidth="1"/>
    <col min="2" max="5" width="10" bestFit="1" customWidth="1"/>
    <col min="6" max="8" width="10" customWidth="1"/>
    <col min="9" max="11" width="10" bestFit="1" customWidth="1"/>
  </cols>
  <sheetData>
    <row r="1" spans="1:15" ht="14.4" thickBot="1" x14ac:dyDescent="0.3">
      <c r="A1" s="17" t="s">
        <v>5</v>
      </c>
      <c r="B1" s="15">
        <v>4385000000</v>
      </c>
      <c r="C1" s="33">
        <v>12750000000</v>
      </c>
      <c r="D1" s="18">
        <v>4920000000</v>
      </c>
      <c r="E1" s="18">
        <v>4920000000</v>
      </c>
      <c r="F1" s="18">
        <v>4920000000</v>
      </c>
      <c r="G1" s="18">
        <v>4920000000</v>
      </c>
      <c r="H1" s="44">
        <v>4000000000</v>
      </c>
      <c r="I1" s="44">
        <v>4600000000</v>
      </c>
      <c r="J1" s="32">
        <v>4130000000</v>
      </c>
      <c r="K1" s="32">
        <f>4130000000*13/11</f>
        <v>4880909090.909091</v>
      </c>
      <c r="L1" s="33"/>
      <c r="M1" s="18"/>
      <c r="N1" s="18"/>
      <c r="O1" s="18"/>
    </row>
    <row r="2" spans="1:15" ht="14.4" thickBot="1" x14ac:dyDescent="0.3">
      <c r="A2" s="19" t="s">
        <v>4</v>
      </c>
      <c r="B2" s="97">
        <v>1.75</v>
      </c>
      <c r="C2" s="98"/>
      <c r="D2" s="38">
        <v>1.5</v>
      </c>
      <c r="E2" s="40"/>
      <c r="F2" s="40"/>
      <c r="G2" s="40"/>
      <c r="H2" s="40"/>
      <c r="I2" s="40"/>
      <c r="J2" s="40"/>
      <c r="K2" s="40"/>
      <c r="L2" s="31"/>
      <c r="M2" s="40"/>
      <c r="N2" s="40"/>
      <c r="O2" s="40"/>
    </row>
    <row r="3" spans="1:15" x14ac:dyDescent="0.25">
      <c r="A3" s="6" t="s">
        <v>2</v>
      </c>
      <c r="B3" s="13">
        <f t="shared" ref="B3:K3" si="0">230*B4/2</f>
        <v>115</v>
      </c>
      <c r="C3" s="13">
        <f t="shared" si="0"/>
        <v>115</v>
      </c>
      <c r="D3" s="41">
        <f t="shared" si="0"/>
        <v>115</v>
      </c>
      <c r="E3" s="13">
        <f t="shared" si="0"/>
        <v>115</v>
      </c>
      <c r="F3" s="13">
        <f t="shared" si="0"/>
        <v>115</v>
      </c>
      <c r="G3" s="13">
        <f t="shared" si="0"/>
        <v>115</v>
      </c>
      <c r="H3" s="13">
        <f t="shared" si="0"/>
        <v>122.47499999999999</v>
      </c>
      <c r="I3" s="13">
        <f>230*I4/2</f>
        <v>115</v>
      </c>
      <c r="J3" s="13">
        <f t="shared" si="0"/>
        <v>129.94999999999999</v>
      </c>
      <c r="K3" s="13">
        <f t="shared" si="0"/>
        <v>126.50000000000001</v>
      </c>
      <c r="L3" s="102" t="s">
        <v>9</v>
      </c>
      <c r="M3" s="94" t="s">
        <v>7</v>
      </c>
      <c r="N3" s="94" t="s">
        <v>13</v>
      </c>
      <c r="O3" s="99" t="s">
        <v>8</v>
      </c>
    </row>
    <row r="4" spans="1:15" ht="14.4" thickBot="1" x14ac:dyDescent="0.3">
      <c r="A4" s="7" t="s">
        <v>1</v>
      </c>
      <c r="B4" s="14">
        <f>1</f>
        <v>1</v>
      </c>
      <c r="C4" s="14">
        <f>1</f>
        <v>1</v>
      </c>
      <c r="D4" s="42">
        <f>1</f>
        <v>1</v>
      </c>
      <c r="E4" s="14">
        <f>1</f>
        <v>1</v>
      </c>
      <c r="F4" s="14">
        <f>1</f>
        <v>1</v>
      </c>
      <c r="G4" s="14">
        <v>1</v>
      </c>
      <c r="H4" s="51">
        <v>1.0649999999999999</v>
      </c>
      <c r="I4" s="43">
        <v>1</v>
      </c>
      <c r="J4" s="26">
        <v>1.1299999999999999</v>
      </c>
      <c r="K4" s="26">
        <v>1.1000000000000001</v>
      </c>
      <c r="L4" s="103"/>
      <c r="M4" s="95"/>
      <c r="N4" s="95"/>
      <c r="O4" s="100"/>
    </row>
    <row r="5" spans="1:15" ht="14.4" thickBot="1" x14ac:dyDescent="0.3">
      <c r="A5" s="30" t="s">
        <v>0</v>
      </c>
      <c r="B5" s="29">
        <v>0.1</v>
      </c>
      <c r="C5" s="16">
        <v>0.28999999999999998</v>
      </c>
      <c r="D5" s="28">
        <v>0.1</v>
      </c>
      <c r="E5" s="27">
        <v>0.1</v>
      </c>
      <c r="F5" s="27">
        <v>0.1</v>
      </c>
      <c r="G5" s="27">
        <v>0.1</v>
      </c>
      <c r="H5" s="27">
        <v>0.1</v>
      </c>
      <c r="I5" s="27">
        <v>0.1</v>
      </c>
      <c r="J5" s="27">
        <v>0.1</v>
      </c>
      <c r="K5" s="27">
        <v>0.1</v>
      </c>
      <c r="L5" s="103"/>
      <c r="M5" s="95"/>
      <c r="N5" s="95"/>
      <c r="O5" s="100"/>
    </row>
    <row r="6" spans="1:15" ht="14.4" thickBot="1" x14ac:dyDescent="0.3">
      <c r="A6" s="22" t="s">
        <v>3</v>
      </c>
      <c r="B6" s="23">
        <v>1</v>
      </c>
      <c r="C6" s="24">
        <v>1</v>
      </c>
      <c r="D6" s="25">
        <v>1</v>
      </c>
      <c r="E6" s="21">
        <v>1.1000000000000001</v>
      </c>
      <c r="F6" s="20">
        <v>1.5</v>
      </c>
      <c r="G6" s="20">
        <v>1.6</v>
      </c>
      <c r="H6" s="20">
        <v>1.8</v>
      </c>
      <c r="I6" s="20">
        <v>2</v>
      </c>
      <c r="J6" s="23">
        <v>1</v>
      </c>
      <c r="K6" s="20">
        <v>1.5</v>
      </c>
      <c r="L6" s="104"/>
      <c r="M6" s="96"/>
      <c r="N6" s="96"/>
      <c r="O6" s="101"/>
    </row>
    <row r="7" spans="1:15" x14ac:dyDescent="0.25">
      <c r="A7" s="2" t="s">
        <v>20</v>
      </c>
      <c r="B7" s="5">
        <v>2.76E-2</v>
      </c>
      <c r="C7" s="12">
        <v>1.01E-2</v>
      </c>
      <c r="D7" s="11">
        <v>-8.5999999999999993E-2</v>
      </c>
      <c r="E7" s="12">
        <v>-7.2136861715979883E-2</v>
      </c>
      <c r="F7" s="8">
        <v>-1.3899999999999999E-2</v>
      </c>
      <c r="G7" s="8">
        <v>2.0933912938961119E-3</v>
      </c>
      <c r="H7" s="8">
        <v>1.7057633366053006E-2</v>
      </c>
      <c r="I7" s="12">
        <v>0.12470000000000001</v>
      </c>
      <c r="J7" s="8">
        <v>-0.1356</v>
      </c>
      <c r="K7" s="11">
        <v>-0.31467978124561791</v>
      </c>
      <c r="L7" s="12">
        <f t="shared" ref="L7:L18" si="1">C7-B7</f>
        <v>-1.7500000000000002E-2</v>
      </c>
      <c r="M7" s="8">
        <f t="shared" ref="M7:M18" si="2">F7-D7</f>
        <v>7.2099999999999997E-2</v>
      </c>
      <c r="N7" s="8">
        <f t="shared" ref="N7:N18" si="3">I7-F7</f>
        <v>0.1386</v>
      </c>
      <c r="O7" s="8">
        <f t="shared" ref="O7:O18" si="4">J7-D7</f>
        <v>-4.9600000000000005E-2</v>
      </c>
    </row>
    <row r="8" spans="1:15" x14ac:dyDescent="0.25">
      <c r="A8" s="2" t="s">
        <v>21</v>
      </c>
      <c r="B8" s="5">
        <v>0.10680000000000001</v>
      </c>
      <c r="C8" s="8">
        <v>-3.8E-3</v>
      </c>
      <c r="D8" s="11">
        <v>8.0199999999999994E-2</v>
      </c>
      <c r="E8" s="8">
        <v>4.926213025036634E-2</v>
      </c>
      <c r="F8" s="8">
        <v>-7.5499999999999998E-2</v>
      </c>
      <c r="G8" s="8">
        <v>-0.10654390162058551</v>
      </c>
      <c r="H8" s="8">
        <v>-4.7181175811680867E-2</v>
      </c>
      <c r="I8" s="8">
        <v>-0.14910000000000001</v>
      </c>
      <c r="J8" s="8">
        <v>0.1195</v>
      </c>
      <c r="K8" s="11">
        <v>-0.21737041713238683</v>
      </c>
      <c r="L8" s="8">
        <f t="shared" si="1"/>
        <v>-0.1106</v>
      </c>
      <c r="M8" s="8">
        <f t="shared" si="2"/>
        <v>-0.15570000000000001</v>
      </c>
      <c r="N8" s="8">
        <f t="shared" si="3"/>
        <v>-7.3600000000000013E-2</v>
      </c>
      <c r="O8" s="8">
        <f t="shared" si="4"/>
        <v>3.9300000000000002E-2</v>
      </c>
    </row>
    <row r="9" spans="1:15" x14ac:dyDescent="0.25">
      <c r="A9" s="2" t="s">
        <v>30</v>
      </c>
      <c r="B9" s="5">
        <v>-0.38819999999999999</v>
      </c>
      <c r="C9" s="8">
        <v>-0.36</v>
      </c>
      <c r="D9" s="5">
        <v>-0.31030000000000002</v>
      </c>
      <c r="E9" s="8">
        <v>-0.19585335871525114</v>
      </c>
      <c r="F9" s="8">
        <v>0.24991328618112341</v>
      </c>
      <c r="G9" s="8">
        <v>0.34910848140418771</v>
      </c>
      <c r="H9" s="8">
        <v>0.31374200386451684</v>
      </c>
      <c r="I9" s="8">
        <v>0.93220081412385403</v>
      </c>
      <c r="J9" s="8">
        <v>-0.5867</v>
      </c>
      <c r="K9" s="36">
        <v>-0.33658302311633803</v>
      </c>
      <c r="L9" s="8">
        <f t="shared" si="1"/>
        <v>2.8200000000000003E-2</v>
      </c>
      <c r="M9" s="8">
        <f t="shared" si="2"/>
        <v>0.56021328618112343</v>
      </c>
      <c r="N9" s="8">
        <f t="shared" si="3"/>
        <v>0.68228752794273062</v>
      </c>
      <c r="O9" s="8">
        <f t="shared" si="4"/>
        <v>-0.27639999999999998</v>
      </c>
    </row>
    <row r="10" spans="1:15" x14ac:dyDescent="0.25">
      <c r="A10" s="2" t="s">
        <v>22</v>
      </c>
      <c r="B10" s="5">
        <v>-7.7999999999999996E-3</v>
      </c>
      <c r="C10" s="8">
        <v>2.7900000000000001E-2</v>
      </c>
      <c r="D10" s="5">
        <v>6.2100000000000002E-2</v>
      </c>
      <c r="E10" s="8">
        <v>0.14961525447985191</v>
      </c>
      <c r="F10" s="8">
        <v>0.47932330470764745</v>
      </c>
      <c r="G10" s="8">
        <v>0.55552533235776647</v>
      </c>
      <c r="H10" s="8">
        <v>0.52339441367891404</v>
      </c>
      <c r="I10" s="8">
        <v>0.99362201015436258</v>
      </c>
      <c r="J10" s="8">
        <v>-0.158</v>
      </c>
      <c r="K10" s="36">
        <v>5.3280549097584812E-2</v>
      </c>
      <c r="L10" s="8">
        <f t="shared" si="1"/>
        <v>3.5700000000000003E-2</v>
      </c>
      <c r="M10" s="8">
        <f t="shared" si="2"/>
        <v>0.41722330470764746</v>
      </c>
      <c r="N10" s="8">
        <f t="shared" si="3"/>
        <v>0.51429870544671519</v>
      </c>
      <c r="O10" s="8">
        <f t="shared" si="4"/>
        <v>-0.22010000000000002</v>
      </c>
    </row>
    <row r="11" spans="1:15" x14ac:dyDescent="0.25">
      <c r="A11" s="2" t="s">
        <v>23</v>
      </c>
      <c r="B11" s="5">
        <v>-8.8200000000000001E-2</v>
      </c>
      <c r="C11" s="8">
        <v>-7.2599999999999998E-2</v>
      </c>
      <c r="D11" s="5">
        <v>-1.37E-2</v>
      </c>
      <c r="E11" s="8">
        <v>7.7049429322776558E-2</v>
      </c>
      <c r="F11" s="8">
        <v>0.42120617659707277</v>
      </c>
      <c r="G11" s="8">
        <v>0.49503729425152931</v>
      </c>
      <c r="H11" s="8">
        <v>0.4725631566450772</v>
      </c>
      <c r="I11" s="8">
        <v>0.91196937878260476</v>
      </c>
      <c r="J11" s="8">
        <v>-0.2397</v>
      </c>
      <c r="K11" s="36">
        <v>-2.7508688673105339E-2</v>
      </c>
      <c r="L11" s="8">
        <f t="shared" si="1"/>
        <v>1.5600000000000003E-2</v>
      </c>
      <c r="M11" s="8">
        <f t="shared" si="2"/>
        <v>0.43490617659707276</v>
      </c>
      <c r="N11" s="8">
        <f t="shared" si="3"/>
        <v>0.49076320218553199</v>
      </c>
      <c r="O11" s="8">
        <f t="shared" si="4"/>
        <v>-0.22600000000000001</v>
      </c>
    </row>
    <row r="12" spans="1:15" x14ac:dyDescent="0.25">
      <c r="A12" s="2" t="s">
        <v>24</v>
      </c>
      <c r="B12" s="5">
        <v>-0.77529999999999999</v>
      </c>
      <c r="C12" s="8">
        <v>-0.74950000000000006</v>
      </c>
      <c r="D12" s="5">
        <v>-0.6522</v>
      </c>
      <c r="E12" s="8">
        <v>-0.50776263930554932</v>
      </c>
      <c r="F12" s="8">
        <v>4.7866675943471514E-2</v>
      </c>
      <c r="G12" s="8">
        <v>0.1674461911212792</v>
      </c>
      <c r="H12" s="8">
        <v>0.13268027355660419</v>
      </c>
      <c r="I12" s="8">
        <v>0.67419956862857444</v>
      </c>
      <c r="J12" s="8">
        <v>-1.0048999999999999</v>
      </c>
      <c r="K12" s="36">
        <v>-0.6813347957943332</v>
      </c>
      <c r="L12" s="8">
        <f t="shared" si="1"/>
        <v>2.5799999999999934E-2</v>
      </c>
      <c r="M12" s="8">
        <f t="shared" si="2"/>
        <v>0.70006667594347149</v>
      </c>
      <c r="N12" s="8">
        <f t="shared" si="3"/>
        <v>0.62633289268510295</v>
      </c>
      <c r="O12" s="8">
        <f t="shared" si="4"/>
        <v>-0.3526999999999999</v>
      </c>
    </row>
    <row r="13" spans="1:15" x14ac:dyDescent="0.25">
      <c r="A13" s="2" t="s">
        <v>25</v>
      </c>
      <c r="B13" s="5">
        <v>0.1976</v>
      </c>
      <c r="C13" s="8">
        <v>0.21010000000000001</v>
      </c>
      <c r="D13" s="5">
        <v>0.25219999999999998</v>
      </c>
      <c r="E13" s="8">
        <v>0.32093405025653032</v>
      </c>
      <c r="F13" s="8">
        <v>0.57927061555796777</v>
      </c>
      <c r="G13" s="8">
        <v>0.63506165218209487</v>
      </c>
      <c r="H13" s="8">
        <v>0.61598194840631459</v>
      </c>
      <c r="I13" s="8">
        <v>0.96047838482680858</v>
      </c>
      <c r="J13" s="8">
        <v>7.8899999999999998E-2</v>
      </c>
      <c r="K13" s="36">
        <v>0.24470913434507321</v>
      </c>
      <c r="L13" s="8">
        <f t="shared" si="1"/>
        <v>1.2500000000000011E-2</v>
      </c>
      <c r="M13" s="8">
        <f t="shared" si="2"/>
        <v>0.32707061555796779</v>
      </c>
      <c r="N13" s="8">
        <f t="shared" si="3"/>
        <v>0.38120776926884081</v>
      </c>
      <c r="O13" s="8">
        <f t="shared" si="4"/>
        <v>-0.17329999999999998</v>
      </c>
    </row>
    <row r="14" spans="1:15" x14ac:dyDescent="0.25">
      <c r="A14" s="2" t="s">
        <v>26</v>
      </c>
      <c r="B14" s="5">
        <v>0.23080000000000001</v>
      </c>
      <c r="C14" s="8">
        <v>0.24440000000000001</v>
      </c>
      <c r="D14" s="5">
        <v>0.28270000000000001</v>
      </c>
      <c r="E14" s="8">
        <v>0.35140170401943693</v>
      </c>
      <c r="F14" s="8">
        <v>0.60575400275387592</v>
      </c>
      <c r="G14" s="8">
        <v>0.66278009878237332</v>
      </c>
      <c r="H14" s="8">
        <v>0.63912552692548086</v>
      </c>
      <c r="I14" s="8">
        <v>0.94122382995521425</v>
      </c>
      <c r="J14" s="8">
        <v>0.10639999999999999</v>
      </c>
      <c r="K14" s="36">
        <v>0.27950937774623924</v>
      </c>
      <c r="L14" s="8">
        <f t="shared" si="1"/>
        <v>1.3600000000000001E-2</v>
      </c>
      <c r="M14" s="8">
        <f t="shared" si="2"/>
        <v>0.32305400275387591</v>
      </c>
      <c r="N14" s="8">
        <f t="shared" si="3"/>
        <v>0.33546982720133833</v>
      </c>
      <c r="O14" s="8">
        <f t="shared" si="4"/>
        <v>-0.17630000000000001</v>
      </c>
    </row>
    <row r="15" spans="1:15" x14ac:dyDescent="0.25">
      <c r="A15" s="2" t="s">
        <v>27</v>
      </c>
      <c r="B15" s="5">
        <v>7.4300000000000005E-2</v>
      </c>
      <c r="C15" s="8">
        <v>-3.0099999999999998E-2</v>
      </c>
      <c r="D15" s="5">
        <v>0.19409999999999999</v>
      </c>
      <c r="E15" s="8">
        <v>0.17381644866876134</v>
      </c>
      <c r="F15" s="8">
        <v>0.16356680226703693</v>
      </c>
      <c r="G15" s="8">
        <v>0.17846417280494242</v>
      </c>
      <c r="H15" s="8">
        <v>0.22095010222109673</v>
      </c>
      <c r="I15" s="8">
        <v>0.32382170011045691</v>
      </c>
      <c r="J15" s="8">
        <v>0.25690000000000002</v>
      </c>
      <c r="K15" s="36">
        <v>1.6893927581717948E-2</v>
      </c>
      <c r="L15" s="8">
        <f t="shared" si="1"/>
        <v>-0.10440000000000001</v>
      </c>
      <c r="M15" s="8">
        <f t="shared" si="2"/>
        <v>-3.0533197732963063E-2</v>
      </c>
      <c r="N15" s="8">
        <f t="shared" si="3"/>
        <v>0.16025489784341998</v>
      </c>
      <c r="O15" s="8">
        <f t="shared" si="4"/>
        <v>6.2800000000000022E-2</v>
      </c>
    </row>
    <row r="16" spans="1:15" x14ac:dyDescent="0.25">
      <c r="A16" s="2" t="s">
        <v>28</v>
      </c>
      <c r="B16" s="5">
        <v>-0.2291</v>
      </c>
      <c r="C16" s="8">
        <v>-0.36009999999999998</v>
      </c>
      <c r="D16" s="5">
        <v>-7.1099999999999997E-2</v>
      </c>
      <c r="E16" s="8">
        <v>-9.6675668640624837E-2</v>
      </c>
      <c r="F16" s="8">
        <v>-9.9451333493886684E-2</v>
      </c>
      <c r="G16" s="8">
        <v>-7.7185012103660411E-2</v>
      </c>
      <c r="H16" s="8">
        <v>-2.6257411739264054E-2</v>
      </c>
      <c r="I16" s="8">
        <v>0.12402736808243692</v>
      </c>
      <c r="J16" s="8">
        <v>0.1013</v>
      </c>
      <c r="K16" s="36">
        <v>-0.30557996139973614</v>
      </c>
      <c r="L16" s="8">
        <f t="shared" si="1"/>
        <v>-0.13099999999999998</v>
      </c>
      <c r="M16" s="8">
        <f t="shared" si="2"/>
        <v>-2.8351333493886688E-2</v>
      </c>
      <c r="N16" s="8">
        <f t="shared" si="3"/>
        <v>0.2234787015763236</v>
      </c>
      <c r="O16" s="8">
        <f t="shared" si="4"/>
        <v>0.1724</v>
      </c>
    </row>
    <row r="17" spans="1:15" x14ac:dyDescent="0.25">
      <c r="A17" s="2" t="s">
        <v>29</v>
      </c>
      <c r="B17" s="5">
        <v>-0.11550000000000001</v>
      </c>
      <c r="C17" s="8">
        <v>-0.2324</v>
      </c>
      <c r="D17" s="5">
        <v>2.7900000000000001E-2</v>
      </c>
      <c r="E17" s="8">
        <v>5.2236025029364893E-3</v>
      </c>
      <c r="F17" s="8">
        <v>5.4381668961240789E-3</v>
      </c>
      <c r="G17" s="8">
        <v>2.6849489985508596E-2</v>
      </c>
      <c r="H17" s="8">
        <v>7.1511584291368308E-2</v>
      </c>
      <c r="I17" s="8">
        <v>0.21070887913624453</v>
      </c>
      <c r="J17" s="8">
        <v>1.03E-2</v>
      </c>
      <c r="K17" s="36">
        <v>-0.18432698914045365</v>
      </c>
      <c r="L17" s="8">
        <f t="shared" si="1"/>
        <v>-0.11689999999999999</v>
      </c>
      <c r="M17" s="8">
        <f t="shared" si="2"/>
        <v>-2.2461833103875922E-2</v>
      </c>
      <c r="N17" s="8">
        <f t="shared" si="3"/>
        <v>0.20527071224012045</v>
      </c>
      <c r="O17" s="8">
        <f t="shared" si="4"/>
        <v>-1.7600000000000001E-2</v>
      </c>
    </row>
    <row r="18" spans="1:15" ht="14.4" thickBot="1" x14ac:dyDescent="0.3">
      <c r="A18" s="2" t="s">
        <v>31</v>
      </c>
      <c r="B18" s="5">
        <v>-0.1585</v>
      </c>
      <c r="C18" s="9">
        <v>-0.2802</v>
      </c>
      <c r="D18" s="5">
        <v>-9.4000000000000004E-3</v>
      </c>
      <c r="E18" s="9">
        <v>-3.3132962601854769E-2</v>
      </c>
      <c r="F18" s="9">
        <v>-3.3172303117037852E-2</v>
      </c>
      <c r="G18" s="9">
        <v>-1.1129468003833253E-2</v>
      </c>
      <c r="H18" s="9">
        <v>3.5570624201632289E-2</v>
      </c>
      <c r="I18" s="9">
        <v>0.17951539374416917</v>
      </c>
      <c r="J18" s="9">
        <v>6.6799999999999998E-2</v>
      </c>
      <c r="K18" s="37">
        <v>-0.22981269563748133</v>
      </c>
      <c r="L18" s="9">
        <f t="shared" si="1"/>
        <v>-0.1217</v>
      </c>
      <c r="M18" s="8">
        <f t="shared" si="2"/>
        <v>-2.3772303117037853E-2</v>
      </c>
      <c r="N18" s="8">
        <f t="shared" si="3"/>
        <v>0.21268769686120703</v>
      </c>
      <c r="O18" s="8">
        <f t="shared" si="4"/>
        <v>7.6200000000000004E-2</v>
      </c>
    </row>
    <row r="19" spans="1:15" ht="14.4" thickBot="1" x14ac:dyDescent="0.3">
      <c r="A19" s="3" t="s">
        <v>14</v>
      </c>
      <c r="B19" s="10">
        <f>STDEVP(B9:B18)</f>
        <v>0.28101224332758173</v>
      </c>
      <c r="C19" s="10">
        <f t="shared" ref="C19:K19" si="5">STDEVP(C9:C18)</f>
        <v>0.28417811052225678</v>
      </c>
      <c r="D19" s="10">
        <f t="shared" si="5"/>
        <v>0.26592589588078858</v>
      </c>
      <c r="E19" s="10">
        <f t="shared" si="5"/>
        <v>0.24200915833941938</v>
      </c>
      <c r="F19" s="10">
        <f t="shared" si="5"/>
        <v>0.25033539177854386</v>
      </c>
      <c r="G19" s="10">
        <f t="shared" si="5"/>
        <v>0.26374425012649028</v>
      </c>
      <c r="H19" s="10">
        <f t="shared" si="5"/>
        <v>0.23612309011887928</v>
      </c>
      <c r="I19" s="10">
        <f t="shared" si="5"/>
        <v>0.35204333638713026</v>
      </c>
      <c r="J19" s="10">
        <f t="shared" si="5"/>
        <v>0.36708320868707678</v>
      </c>
      <c r="K19" s="10">
        <f t="shared" si="5"/>
        <v>0.27613354870809231</v>
      </c>
      <c r="L19" s="10">
        <f>STDEVP(L9:L18)</f>
        <v>6.9368093530094946E-2</v>
      </c>
      <c r="M19" s="10">
        <f>STDEVP(M9:M18)</f>
        <v>0.25982880793022606</v>
      </c>
      <c r="N19" s="10">
        <f>STDEVP(N9:N18)</f>
        <v>0.17763853543915697</v>
      </c>
      <c r="O19" s="10">
        <f>STDEVP(O9:O18)</f>
        <v>0.16531622424916431</v>
      </c>
    </row>
    <row r="20" spans="1:15" x14ac:dyDescent="0.25">
      <c r="D20" t="s">
        <v>18</v>
      </c>
      <c r="F20" s="39" t="s">
        <v>11</v>
      </c>
      <c r="G20" s="39"/>
      <c r="H20" s="39"/>
      <c r="L20" s="34">
        <f>(L12+L9)/(L10+L11)</f>
        <v>1.052631578947367</v>
      </c>
      <c r="M20" s="34">
        <f>(M12+M9)/(M10+M11)</f>
        <v>1.4789770683616574</v>
      </c>
      <c r="N20" s="34">
        <f>(N12+N9)/(N10+N11)</f>
        <v>1.3020296667204492</v>
      </c>
      <c r="O20" s="34">
        <f>(O12+O9)/(O10+O11)</f>
        <v>1.4102219233355746</v>
      </c>
    </row>
  </sheetData>
  <mergeCells count="5">
    <mergeCell ref="N3:N6"/>
    <mergeCell ref="B2:C2"/>
    <mergeCell ref="M3:M6"/>
    <mergeCell ref="O3:O6"/>
    <mergeCell ref="L3:L6"/>
  </mergeCells>
  <phoneticPr fontId="1" type="noConversion"/>
  <conditionalFormatting sqref="D9:G18 M9:O18 L20:O20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{452A99D6-A256-4833-A935-5B872C9F89C7}</x14:id>
        </ext>
      </extLst>
    </cfRule>
  </conditionalFormatting>
  <conditionalFormatting sqref="E9:G18 D7:G8 M7:O18 L20:O20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{9E020140-7539-4A9E-A695-1DB66AE2DFAE}</x14:id>
        </ext>
      </extLst>
    </cfRule>
  </conditionalFormatting>
  <conditionalFormatting sqref="D7:G18 M7:O18 L20:O20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{614A43FC-C8B9-4EAE-9591-B2A841C2641A}</x14:id>
        </ext>
      </extLst>
    </cfRule>
  </conditionalFormatting>
  <conditionalFormatting sqref="B7:B18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{AF12E63F-DE84-4D38-83B4-B0B548CF89EA}</x14:id>
        </ext>
      </extLst>
    </cfRule>
  </conditionalFormatting>
  <conditionalFormatting sqref="B7:B18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{7C2F9CA1-5385-4FCD-A50A-BFF71D965994}</x14:id>
        </ext>
      </extLst>
    </cfRule>
  </conditionalFormatting>
  <conditionalFormatting sqref="E7:G18 M7:O18 L20:O20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{6E093F93-5B9E-4D6C-B67A-08617207701D}</x14:id>
        </ext>
      </extLst>
    </cfRule>
  </conditionalFormatting>
  <conditionalFormatting sqref="E7:G14 M7:O18 L20:O2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{3F99502F-6F09-4AF3-9D69-8A02CA8818AC}</x14:id>
        </ext>
      </extLst>
    </cfRule>
  </conditionalFormatting>
  <conditionalFormatting sqref="J15:J17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{DCEB6A63-12C4-4874-A05C-36CB78E5A113}</x14:id>
        </ext>
      </extLst>
    </cfRule>
  </conditionalFormatting>
  <conditionalFormatting sqref="J15:J18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{EFC738FD-18CD-4973-A3E8-BDE944656D9B}</x14:id>
        </ext>
      </extLst>
    </cfRule>
  </conditionalFormatting>
  <conditionalFormatting sqref="J15:J18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{61BCB5DF-A05B-4549-9208-556399DAA088}</x14:id>
        </ext>
      </extLst>
    </cfRule>
  </conditionalFormatting>
  <conditionalFormatting sqref="J15:J18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{44E071A0-2A4C-4D26-A41B-94D693993128}</x14:id>
        </ext>
      </extLst>
    </cfRule>
  </conditionalFormatting>
  <conditionalFormatting sqref="J15:J18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{3E5E0A1A-9818-4090-BFB0-8565425D1219}</x14:id>
        </ext>
      </extLst>
    </cfRule>
  </conditionalFormatting>
  <conditionalFormatting sqref="J15:J18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{A13D8480-0456-43D5-98E1-3F6EAF1BA88C}</x14:id>
        </ext>
      </extLst>
    </cfRule>
  </conditionalFormatting>
  <conditionalFormatting sqref="J7:J14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{B4E18B70-217A-4DEC-BC6E-1D7285B4F3CF}</x14:id>
        </ext>
      </extLst>
    </cfRule>
  </conditionalFormatting>
  <conditionalFormatting sqref="J7:J14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{739AB658-2C75-499C-8E74-D35AB1B124D1}</x14:id>
        </ext>
      </extLst>
    </cfRule>
  </conditionalFormatting>
  <conditionalFormatting sqref="J7:J14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{77332718-BA07-4C03-966F-0065901279B7}</x14:id>
        </ext>
      </extLst>
    </cfRule>
  </conditionalFormatting>
  <conditionalFormatting sqref="J7:J14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{3AE2A9A9-3B3B-470E-9818-E80C910F4E5C}</x14:id>
        </ext>
      </extLst>
    </cfRule>
  </conditionalFormatting>
  <conditionalFormatting sqref="J7:J1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{B4B85699-A20A-4E14-95B7-1C15D7701550}</x14:id>
        </ext>
      </extLst>
    </cfRule>
  </conditionalFormatting>
  <conditionalFormatting sqref="J7:J1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{7725B223-D4EE-4063-91CD-B087448B87A3}</x14:id>
        </ext>
      </extLst>
    </cfRule>
  </conditionalFormatting>
  <conditionalFormatting sqref="K15:K17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{9CA62292-D0D1-4328-9CD9-D33EA25E0786}</x14:id>
        </ext>
      </extLst>
    </cfRule>
  </conditionalFormatting>
  <conditionalFormatting sqref="K15:K18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{293FC063-9F32-4631-9001-CD914082A086}</x14:id>
        </ext>
      </extLst>
    </cfRule>
  </conditionalFormatting>
  <conditionalFormatting sqref="K15:K18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{A808DCEA-635B-455A-8773-9CE774AE754F}</x14:id>
        </ext>
      </extLst>
    </cfRule>
  </conditionalFormatting>
  <conditionalFormatting sqref="K15:K18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{818CED1E-D09F-43BC-AF0B-5D5468988AAF}</x14:id>
        </ext>
      </extLst>
    </cfRule>
  </conditionalFormatting>
  <conditionalFormatting sqref="K15:K18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{D87D67DD-8CE1-46D6-B7DF-0AAD2D9EDCC7}</x14:id>
        </ext>
      </extLst>
    </cfRule>
  </conditionalFormatting>
  <conditionalFormatting sqref="K15:K18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{589CF637-058E-41FD-AD04-FCD43A558639}</x14:id>
        </ext>
      </extLst>
    </cfRule>
  </conditionalFormatting>
  <conditionalFormatting sqref="K7:K14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{A51874C6-5E09-4593-9D89-AE805C958B6B}</x14:id>
        </ext>
      </extLst>
    </cfRule>
  </conditionalFormatting>
  <conditionalFormatting sqref="K7:K14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{F4858A19-073D-4856-B0B3-332C703E4631}</x14:id>
        </ext>
      </extLst>
    </cfRule>
  </conditionalFormatting>
  <conditionalFormatting sqref="K7:K1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{CF104A3E-137F-4C4C-AE52-B92C620ECD7A}</x14:id>
        </ext>
      </extLst>
    </cfRule>
  </conditionalFormatting>
  <conditionalFormatting sqref="K7:K14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{DC83502C-27D3-4036-BEF5-029E3E1A416B}</x14:id>
        </ext>
      </extLst>
    </cfRule>
  </conditionalFormatting>
  <conditionalFormatting sqref="K7:K14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{E1E5075F-7EA7-4D23-8508-0F5FFCD35815}</x14:id>
        </ext>
      </extLst>
    </cfRule>
  </conditionalFormatting>
  <conditionalFormatting sqref="K7:K14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{E743DC36-C233-443C-8089-F4CA8478F648}</x14:id>
        </ext>
      </extLst>
    </cfRule>
  </conditionalFormatting>
  <conditionalFormatting sqref="J7:J1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{FBEA102D-3BBC-4A64-8F71-17A633FB9A29}</x14:id>
        </ext>
      </extLst>
    </cfRule>
  </conditionalFormatting>
  <conditionalFormatting sqref="F7:G18 M7:O18 L20:O20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{A55822DA-E4FA-45D8-8194-0EDC7125DCB9}</x14:id>
        </ext>
      </extLst>
    </cfRule>
  </conditionalFormatting>
  <conditionalFormatting sqref="M7:N18 L20:O20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{F086ABEC-7644-42D6-9CEA-CFA56977B8C1}</x14:id>
        </ext>
      </extLst>
    </cfRule>
  </conditionalFormatting>
  <conditionalFormatting sqref="O7:O18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{1DF35ECD-AE8D-4E77-B2C7-6E6145884A01}</x14:id>
        </ext>
      </extLst>
    </cfRule>
  </conditionalFormatting>
  <conditionalFormatting sqref="K7:K18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{129797E3-410F-49D4-8E57-4C9D74E0E76F}</x14:id>
        </ext>
      </extLst>
    </cfRule>
  </conditionalFormatting>
  <conditionalFormatting sqref="I15:I17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{60C6EB08-AA9B-4086-A8CF-7DA37291FD6E}</x14:id>
        </ext>
      </extLst>
    </cfRule>
  </conditionalFormatting>
  <conditionalFormatting sqref="I15:I18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{BBB7B102-F099-4D56-8F7B-4F07B8C21A54}</x14:id>
        </ext>
      </extLst>
    </cfRule>
  </conditionalFormatting>
  <conditionalFormatting sqref="I15:I18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{8BAF1595-5616-488F-B28D-FC09BB655372}</x14:id>
        </ext>
      </extLst>
    </cfRule>
  </conditionalFormatting>
  <conditionalFormatting sqref="I15:I18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{DB8776AA-25B4-4C5C-88B7-28F6F95C20FB}</x14:id>
        </ext>
      </extLst>
    </cfRule>
  </conditionalFormatting>
  <conditionalFormatting sqref="I15:I18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{76231712-D747-4E3B-BC98-971073A1768E}</x14:id>
        </ext>
      </extLst>
    </cfRule>
  </conditionalFormatting>
  <conditionalFormatting sqref="I15:I18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{73FFF7DC-2211-4825-AE4D-84DE02DC585C}</x14:id>
        </ext>
      </extLst>
    </cfRule>
  </conditionalFormatting>
  <conditionalFormatting sqref="I9:I1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{1BB8A2F1-5C60-4BB8-BB17-CFCE077267DE}</x14:id>
        </ext>
      </extLst>
    </cfRule>
  </conditionalFormatting>
  <conditionalFormatting sqref="I9:I14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{20A431A8-770C-4336-89EF-21A1B31E1E73}</x14:id>
        </ext>
      </extLst>
    </cfRule>
  </conditionalFormatting>
  <conditionalFormatting sqref="I9:I1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{A78FAF61-F109-44D4-B06A-4844D98366BE}</x14:id>
        </ext>
      </extLst>
    </cfRule>
  </conditionalFormatting>
  <conditionalFormatting sqref="I9:I14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{0F891A84-22E3-4B96-ADD8-6258C084C56F}</x14:id>
        </ext>
      </extLst>
    </cfRule>
  </conditionalFormatting>
  <conditionalFormatting sqref="I9:I14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{6FBDDF9A-099F-4D04-9E50-3BA7584E7F0B}</x14:id>
        </ext>
      </extLst>
    </cfRule>
  </conditionalFormatting>
  <conditionalFormatting sqref="I9:I14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{9E254224-9077-432F-99C5-ACA223532345}</x14:id>
        </ext>
      </extLst>
    </cfRule>
  </conditionalFormatting>
  <conditionalFormatting sqref="I9:I18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{FCCB5286-E96C-43E4-8FB8-90A9B2A2D1DF}</x14:id>
        </ext>
      </extLst>
    </cfRule>
  </conditionalFormatting>
  <conditionalFormatting sqref="M9:O17 E9:G17 D9:D18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{490C349F-2A06-47BF-934A-11EAE4C05A09}</x14:id>
        </ext>
      </extLst>
    </cfRule>
  </conditionalFormatting>
  <conditionalFormatting sqref="M7:O18 D7:G18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{B5C15E1F-137D-4D6F-B87A-F1F741B22FDC}</x14:id>
        </ext>
      </extLst>
    </cfRule>
  </conditionalFormatting>
  <conditionalFormatting sqref="I7:I8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{632F21CB-88FF-4C51-98D8-EE37A722D647}</x14:id>
        </ext>
      </extLst>
    </cfRule>
  </conditionalFormatting>
  <conditionalFormatting sqref="G7:G1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{C417A96C-9B3B-4720-8EB8-D48C83753F50}</x14:id>
        </ext>
      </extLst>
    </cfRule>
  </conditionalFormatting>
  <conditionalFormatting sqref="F7:F1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{5CF09AFC-3484-4C05-B382-27A4D0AB1D97}</x14:id>
        </ext>
      </extLst>
    </cfRule>
  </conditionalFormatting>
  <conditionalFormatting sqref="E7:E1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{2737E32F-BC56-4CB3-AE0D-BC1F250F309E}</x14:id>
        </ext>
      </extLst>
    </cfRule>
  </conditionalFormatting>
  <conditionalFormatting sqref="D7:D1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{0B8922E5-8CE7-455A-86D4-C8102444F4CF}</x14:id>
        </ext>
      </extLst>
    </cfRule>
  </conditionalFormatting>
  <conditionalFormatting sqref="M7:N18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{FAFB33E2-5C79-4A35-B1BB-526E9BEDB818}</x14:id>
        </ext>
      </extLst>
    </cfRule>
  </conditionalFormatting>
  <conditionalFormatting sqref="H9:H1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{C8AC94EF-5A52-4698-915F-D646EE35B548}</x14:id>
        </ext>
      </extLst>
    </cfRule>
  </conditionalFormatting>
  <conditionalFormatting sqref="H7:H1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{C3B6C1D5-6CAC-4605-BE5E-61F40107652B}</x14:id>
        </ext>
      </extLst>
    </cfRule>
  </conditionalFormatting>
  <conditionalFormatting sqref="H7:H1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{B4E9033A-8D05-4F76-A48C-209C423E1AC7}</x14:id>
        </ext>
      </extLst>
    </cfRule>
  </conditionalFormatting>
  <conditionalFormatting sqref="H7:H1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{48D2EB0C-44AF-425D-A8E0-5D1F6056CB0A}</x14:id>
        </ext>
      </extLst>
    </cfRule>
  </conditionalFormatting>
  <conditionalFormatting sqref="H7:H1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{B6370F72-4E05-4C50-8DF8-93227D853999}</x14:id>
        </ext>
      </extLst>
    </cfRule>
  </conditionalFormatting>
  <conditionalFormatting sqref="H7:H1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{0C4C54F2-35E9-4CE0-B08F-60DE2C513C23}</x14:id>
        </ext>
      </extLst>
    </cfRule>
  </conditionalFormatting>
  <conditionalFormatting sqref="H9:H1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{AA811E68-A722-4C27-929A-C3CAF8CB9E51}</x14:id>
        </ext>
      </extLst>
    </cfRule>
  </conditionalFormatting>
  <conditionalFormatting sqref="H7:H1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{7D97B3E1-1155-4571-89C0-DE0BEFA937EE}</x14:id>
        </ext>
      </extLst>
    </cfRule>
  </conditionalFormatting>
  <conditionalFormatting sqref="L7:L18 C7:C18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{67CC08C2-4AF7-40CC-AAB4-7F35071A8999}</x14:id>
        </ext>
      </extLst>
    </cfRule>
  </conditionalFormatting>
  <conditionalFormatting sqref="I7:I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{EC07D650-492C-4ADA-946E-8335F8C804BF}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A99D6-A256-4833-A935-5B872C9F89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D9:G18 M9:O18 L20:O20</xm:sqref>
        </x14:conditionalFormatting>
        <x14:conditionalFormatting xmlns:xm="http://schemas.microsoft.com/office/excel/2006/main">
          <x14:cfRule type="dataBar" id="{9E020140-7539-4A9E-A695-1DB66AE2DF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E9:G18 D7:G8 M7:O18 L20:O20</xm:sqref>
        </x14:conditionalFormatting>
        <x14:conditionalFormatting xmlns:xm="http://schemas.microsoft.com/office/excel/2006/main">
          <x14:cfRule type="dataBar" id="{614A43FC-C8B9-4EAE-9591-B2A841C264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D7:G18 M7:O18 L20:O20</xm:sqref>
        </x14:conditionalFormatting>
        <x14:conditionalFormatting xmlns:xm="http://schemas.microsoft.com/office/excel/2006/main">
          <x14:cfRule type="dataBar" id="{AF12E63F-DE84-4D38-83B4-B0B548CF89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B7:B18</xm:sqref>
        </x14:conditionalFormatting>
        <x14:conditionalFormatting xmlns:xm="http://schemas.microsoft.com/office/excel/2006/main">
          <x14:cfRule type="dataBar" id="{7C2F9CA1-5385-4FCD-A50A-BFF71D9659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B7:B18</xm:sqref>
        </x14:conditionalFormatting>
        <x14:conditionalFormatting xmlns:xm="http://schemas.microsoft.com/office/excel/2006/main">
          <x14:cfRule type="dataBar" id="{6E093F93-5B9E-4D6C-B67A-086172077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E7:G18 M7:O18 L20:O20</xm:sqref>
        </x14:conditionalFormatting>
        <x14:conditionalFormatting xmlns:xm="http://schemas.microsoft.com/office/excel/2006/main">
          <x14:cfRule type="dataBar" id="{3F99502F-6F09-4AF3-9D69-8A02CA881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E7:G14 M7:O18 L20:O20</xm:sqref>
        </x14:conditionalFormatting>
        <x14:conditionalFormatting xmlns:xm="http://schemas.microsoft.com/office/excel/2006/main">
          <x14:cfRule type="dataBar" id="{DCEB6A63-12C4-4874-A05C-36CB78E5A1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J15:J17</xm:sqref>
        </x14:conditionalFormatting>
        <x14:conditionalFormatting xmlns:xm="http://schemas.microsoft.com/office/excel/2006/main">
          <x14:cfRule type="dataBar" id="{EFC738FD-18CD-4973-A3E8-BDE944656D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J15:J18</xm:sqref>
        </x14:conditionalFormatting>
        <x14:conditionalFormatting xmlns:xm="http://schemas.microsoft.com/office/excel/2006/main">
          <x14:cfRule type="dataBar" id="{61BCB5DF-A05B-4549-9208-556399DAA0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J15:J18</xm:sqref>
        </x14:conditionalFormatting>
        <x14:conditionalFormatting xmlns:xm="http://schemas.microsoft.com/office/excel/2006/main">
          <x14:cfRule type="dataBar" id="{44E071A0-2A4C-4D26-A41B-94D6939931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J15:J18</xm:sqref>
        </x14:conditionalFormatting>
        <x14:conditionalFormatting xmlns:xm="http://schemas.microsoft.com/office/excel/2006/main">
          <x14:cfRule type="dataBar" id="{3E5E0A1A-9818-4090-BFB0-8565425D12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J15:J18</xm:sqref>
        </x14:conditionalFormatting>
        <x14:conditionalFormatting xmlns:xm="http://schemas.microsoft.com/office/excel/2006/main">
          <x14:cfRule type="dataBar" id="{A13D8480-0456-43D5-98E1-3F6EAF1BA8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J15:J18</xm:sqref>
        </x14:conditionalFormatting>
        <x14:conditionalFormatting xmlns:xm="http://schemas.microsoft.com/office/excel/2006/main">
          <x14:cfRule type="dataBar" id="{B4E18B70-217A-4DEC-BC6E-1D7285B4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J7:J14</xm:sqref>
        </x14:conditionalFormatting>
        <x14:conditionalFormatting xmlns:xm="http://schemas.microsoft.com/office/excel/2006/main">
          <x14:cfRule type="dataBar" id="{739AB658-2C75-499C-8E74-D35AB1B124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J7:J14</xm:sqref>
        </x14:conditionalFormatting>
        <x14:conditionalFormatting xmlns:xm="http://schemas.microsoft.com/office/excel/2006/main">
          <x14:cfRule type="dataBar" id="{77332718-BA07-4C03-966F-006590127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J7:J14</xm:sqref>
        </x14:conditionalFormatting>
        <x14:conditionalFormatting xmlns:xm="http://schemas.microsoft.com/office/excel/2006/main">
          <x14:cfRule type="dataBar" id="{3AE2A9A9-3B3B-470E-9818-E80C910F4E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J7:J14</xm:sqref>
        </x14:conditionalFormatting>
        <x14:conditionalFormatting xmlns:xm="http://schemas.microsoft.com/office/excel/2006/main">
          <x14:cfRule type="dataBar" id="{B4B85699-A20A-4E14-95B7-1C15D77015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J7:J14</xm:sqref>
        </x14:conditionalFormatting>
        <x14:conditionalFormatting xmlns:xm="http://schemas.microsoft.com/office/excel/2006/main">
          <x14:cfRule type="dataBar" id="{7725B223-D4EE-4063-91CD-B087448B87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J7:J14</xm:sqref>
        </x14:conditionalFormatting>
        <x14:conditionalFormatting xmlns:xm="http://schemas.microsoft.com/office/excel/2006/main">
          <x14:cfRule type="dataBar" id="{9CA62292-D0D1-4328-9CD9-D33EA25E07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K15:K17</xm:sqref>
        </x14:conditionalFormatting>
        <x14:conditionalFormatting xmlns:xm="http://schemas.microsoft.com/office/excel/2006/main">
          <x14:cfRule type="dataBar" id="{293FC063-9F32-4631-9001-CD914082A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K15:K18</xm:sqref>
        </x14:conditionalFormatting>
        <x14:conditionalFormatting xmlns:xm="http://schemas.microsoft.com/office/excel/2006/main">
          <x14:cfRule type="dataBar" id="{A808DCEA-635B-455A-8773-9CE774AE7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K15:K18</xm:sqref>
        </x14:conditionalFormatting>
        <x14:conditionalFormatting xmlns:xm="http://schemas.microsoft.com/office/excel/2006/main">
          <x14:cfRule type="dataBar" id="{818CED1E-D09F-43BC-AF0B-5D5468988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K15:K18</xm:sqref>
        </x14:conditionalFormatting>
        <x14:conditionalFormatting xmlns:xm="http://schemas.microsoft.com/office/excel/2006/main">
          <x14:cfRule type="dataBar" id="{D87D67DD-8CE1-46D6-B7DF-0AAD2D9EDC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K15:K18</xm:sqref>
        </x14:conditionalFormatting>
        <x14:conditionalFormatting xmlns:xm="http://schemas.microsoft.com/office/excel/2006/main">
          <x14:cfRule type="dataBar" id="{589CF637-058E-41FD-AD04-FCD43A558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K15:K18</xm:sqref>
        </x14:conditionalFormatting>
        <x14:conditionalFormatting xmlns:xm="http://schemas.microsoft.com/office/excel/2006/main">
          <x14:cfRule type="dataBar" id="{A51874C6-5E09-4593-9D89-AE805C958B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K7:K14</xm:sqref>
        </x14:conditionalFormatting>
        <x14:conditionalFormatting xmlns:xm="http://schemas.microsoft.com/office/excel/2006/main">
          <x14:cfRule type="dataBar" id="{F4858A19-073D-4856-B0B3-332C703E4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K7:K14</xm:sqref>
        </x14:conditionalFormatting>
        <x14:conditionalFormatting xmlns:xm="http://schemas.microsoft.com/office/excel/2006/main">
          <x14:cfRule type="dataBar" id="{CF104A3E-137F-4C4C-AE52-B92C620EC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K7:K14</xm:sqref>
        </x14:conditionalFormatting>
        <x14:conditionalFormatting xmlns:xm="http://schemas.microsoft.com/office/excel/2006/main">
          <x14:cfRule type="dataBar" id="{DC83502C-27D3-4036-BEF5-029E3E1A4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K7:K14</xm:sqref>
        </x14:conditionalFormatting>
        <x14:conditionalFormatting xmlns:xm="http://schemas.microsoft.com/office/excel/2006/main">
          <x14:cfRule type="dataBar" id="{E1E5075F-7EA7-4D23-8508-0F5FFCD35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K7:K14</xm:sqref>
        </x14:conditionalFormatting>
        <x14:conditionalFormatting xmlns:xm="http://schemas.microsoft.com/office/excel/2006/main">
          <x14:cfRule type="dataBar" id="{E743DC36-C233-443C-8089-F4CA8478F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K7:K14</xm:sqref>
        </x14:conditionalFormatting>
        <x14:conditionalFormatting xmlns:xm="http://schemas.microsoft.com/office/excel/2006/main">
          <x14:cfRule type="dataBar" id="{FBEA102D-3BBC-4A64-8F71-17A633FB9A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J7:J18</xm:sqref>
        </x14:conditionalFormatting>
        <x14:conditionalFormatting xmlns:xm="http://schemas.microsoft.com/office/excel/2006/main">
          <x14:cfRule type="dataBar" id="{A55822DA-E4FA-45D8-8194-0EDC7125DC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F7:G18 M7:O18 L20:O20</xm:sqref>
        </x14:conditionalFormatting>
        <x14:conditionalFormatting xmlns:xm="http://schemas.microsoft.com/office/excel/2006/main">
          <x14:cfRule type="dataBar" id="{F086ABEC-7644-42D6-9CEA-CFA56977B8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M7:N18 L20:O20</xm:sqref>
        </x14:conditionalFormatting>
        <x14:conditionalFormatting xmlns:xm="http://schemas.microsoft.com/office/excel/2006/main">
          <x14:cfRule type="dataBar" id="{1DF35ECD-AE8D-4E77-B2C7-6E6145884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O7:O18</xm:sqref>
        </x14:conditionalFormatting>
        <x14:conditionalFormatting xmlns:xm="http://schemas.microsoft.com/office/excel/2006/main">
          <x14:cfRule type="dataBar" id="{129797E3-410F-49D4-8E57-4C9D74E0E7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K7:K18</xm:sqref>
        </x14:conditionalFormatting>
        <x14:conditionalFormatting xmlns:xm="http://schemas.microsoft.com/office/excel/2006/main">
          <x14:cfRule type="dataBar" id="{60C6EB08-AA9B-4086-A8CF-7DA37291FD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I15:I17</xm:sqref>
        </x14:conditionalFormatting>
        <x14:conditionalFormatting xmlns:xm="http://schemas.microsoft.com/office/excel/2006/main">
          <x14:cfRule type="dataBar" id="{BBB7B102-F099-4D56-8F7B-4F07B8C21A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I15:I18</xm:sqref>
        </x14:conditionalFormatting>
        <x14:conditionalFormatting xmlns:xm="http://schemas.microsoft.com/office/excel/2006/main">
          <x14:cfRule type="dataBar" id="{8BAF1595-5616-488F-B28D-FC09BB655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I15:I18</xm:sqref>
        </x14:conditionalFormatting>
        <x14:conditionalFormatting xmlns:xm="http://schemas.microsoft.com/office/excel/2006/main">
          <x14:cfRule type="dataBar" id="{DB8776AA-25B4-4C5C-88B7-28F6F95C2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I15:I18</xm:sqref>
        </x14:conditionalFormatting>
        <x14:conditionalFormatting xmlns:xm="http://schemas.microsoft.com/office/excel/2006/main">
          <x14:cfRule type="dataBar" id="{76231712-D747-4E3B-BC98-971073A176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I15:I18</xm:sqref>
        </x14:conditionalFormatting>
        <x14:conditionalFormatting xmlns:xm="http://schemas.microsoft.com/office/excel/2006/main">
          <x14:cfRule type="dataBar" id="{73FFF7DC-2211-4825-AE4D-84DE02DC5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I15:I18</xm:sqref>
        </x14:conditionalFormatting>
        <x14:conditionalFormatting xmlns:xm="http://schemas.microsoft.com/office/excel/2006/main">
          <x14:cfRule type="dataBar" id="{1BB8A2F1-5C60-4BB8-BB17-CFCE07726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I9:I14</xm:sqref>
        </x14:conditionalFormatting>
        <x14:conditionalFormatting xmlns:xm="http://schemas.microsoft.com/office/excel/2006/main">
          <x14:cfRule type="dataBar" id="{20A431A8-770C-4336-89EF-21A1B31E1E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I9:I14</xm:sqref>
        </x14:conditionalFormatting>
        <x14:conditionalFormatting xmlns:xm="http://schemas.microsoft.com/office/excel/2006/main">
          <x14:cfRule type="dataBar" id="{A78FAF61-F109-44D4-B06A-4844D98366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I9:I14</xm:sqref>
        </x14:conditionalFormatting>
        <x14:conditionalFormatting xmlns:xm="http://schemas.microsoft.com/office/excel/2006/main">
          <x14:cfRule type="dataBar" id="{0F891A84-22E3-4B96-ADD8-6258C084C5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I9:I14</xm:sqref>
        </x14:conditionalFormatting>
        <x14:conditionalFormatting xmlns:xm="http://schemas.microsoft.com/office/excel/2006/main">
          <x14:cfRule type="dataBar" id="{6FBDDF9A-099F-4D04-9E50-3BA7584E7F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I9:I14</xm:sqref>
        </x14:conditionalFormatting>
        <x14:conditionalFormatting xmlns:xm="http://schemas.microsoft.com/office/excel/2006/main">
          <x14:cfRule type="dataBar" id="{9E254224-9077-432F-99C5-ACA223532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I9:I14</xm:sqref>
        </x14:conditionalFormatting>
        <x14:conditionalFormatting xmlns:xm="http://schemas.microsoft.com/office/excel/2006/main">
          <x14:cfRule type="dataBar" id="{FCCB5286-E96C-43E4-8FB8-90A9B2A2D1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I9:I18</xm:sqref>
        </x14:conditionalFormatting>
        <x14:conditionalFormatting xmlns:xm="http://schemas.microsoft.com/office/excel/2006/main">
          <x14:cfRule type="dataBar" id="{490C349F-2A06-47BF-934A-11EAE4C05A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M9:O17 E9:G17 D9:D18</xm:sqref>
        </x14:conditionalFormatting>
        <x14:conditionalFormatting xmlns:xm="http://schemas.microsoft.com/office/excel/2006/main">
          <x14:cfRule type="dataBar" id="{B5C15E1F-137D-4D6F-B87A-F1F741B22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M7:O18 D7:G18</xm:sqref>
        </x14:conditionalFormatting>
        <x14:conditionalFormatting xmlns:xm="http://schemas.microsoft.com/office/excel/2006/main">
          <x14:cfRule type="dataBar" id="{632F21CB-88FF-4C51-98D8-EE37A722D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I7:I8</xm:sqref>
        </x14:conditionalFormatting>
        <x14:conditionalFormatting xmlns:xm="http://schemas.microsoft.com/office/excel/2006/main">
          <x14:cfRule type="dataBar" id="{C417A96C-9B3B-4720-8EB8-D48C83753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G7:G18</xm:sqref>
        </x14:conditionalFormatting>
        <x14:conditionalFormatting xmlns:xm="http://schemas.microsoft.com/office/excel/2006/main">
          <x14:cfRule type="dataBar" id="{5CF09AFC-3484-4C05-B382-27A4D0AB1D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F7:F18</xm:sqref>
        </x14:conditionalFormatting>
        <x14:conditionalFormatting xmlns:xm="http://schemas.microsoft.com/office/excel/2006/main">
          <x14:cfRule type="dataBar" id="{2737E32F-BC56-4CB3-AE0D-BC1F250F30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E7:E18</xm:sqref>
        </x14:conditionalFormatting>
        <x14:conditionalFormatting xmlns:xm="http://schemas.microsoft.com/office/excel/2006/main">
          <x14:cfRule type="dataBar" id="{0B8922E5-8CE7-455A-86D4-C8102444F4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D7:D18</xm:sqref>
        </x14:conditionalFormatting>
        <x14:conditionalFormatting xmlns:xm="http://schemas.microsoft.com/office/excel/2006/main">
          <x14:cfRule type="dataBar" id="{FAFB33E2-5C79-4A35-B1BB-526E9BEDB8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M7:N18</xm:sqref>
        </x14:conditionalFormatting>
        <x14:conditionalFormatting xmlns:xm="http://schemas.microsoft.com/office/excel/2006/main">
          <x14:cfRule type="dataBar" id="{C8AC94EF-5A52-4698-915F-D646EE35B5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H9:H18</xm:sqref>
        </x14:conditionalFormatting>
        <x14:conditionalFormatting xmlns:xm="http://schemas.microsoft.com/office/excel/2006/main">
          <x14:cfRule type="dataBar" id="{C3B6C1D5-6CAC-4605-BE5E-61F401076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H7:H18</xm:sqref>
        </x14:conditionalFormatting>
        <x14:conditionalFormatting xmlns:xm="http://schemas.microsoft.com/office/excel/2006/main">
          <x14:cfRule type="dataBar" id="{B4E9033A-8D05-4F76-A48C-209C423E1A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H7:H18</xm:sqref>
        </x14:conditionalFormatting>
        <x14:conditionalFormatting xmlns:xm="http://schemas.microsoft.com/office/excel/2006/main">
          <x14:cfRule type="dataBar" id="{48D2EB0C-44AF-425D-A8E0-5D1F6056CB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H7:H18</xm:sqref>
        </x14:conditionalFormatting>
        <x14:conditionalFormatting xmlns:xm="http://schemas.microsoft.com/office/excel/2006/main">
          <x14:cfRule type="dataBar" id="{B6370F72-4E05-4C50-8DF8-93227D8539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H7:H14</xm:sqref>
        </x14:conditionalFormatting>
        <x14:conditionalFormatting xmlns:xm="http://schemas.microsoft.com/office/excel/2006/main">
          <x14:cfRule type="dataBar" id="{0C4C54F2-35E9-4CE0-B08F-60DE2C513C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H7:H18</xm:sqref>
        </x14:conditionalFormatting>
        <x14:conditionalFormatting xmlns:xm="http://schemas.microsoft.com/office/excel/2006/main">
          <x14:cfRule type="dataBar" id="{AA811E68-A722-4C27-929A-C3CAF8CB9E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H9:H17</xm:sqref>
        </x14:conditionalFormatting>
        <x14:conditionalFormatting xmlns:xm="http://schemas.microsoft.com/office/excel/2006/main">
          <x14:cfRule type="dataBar" id="{7D97B3E1-1155-4571-89C0-DE0BEFA93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H7:H18</xm:sqref>
        </x14:conditionalFormatting>
        <x14:conditionalFormatting xmlns:xm="http://schemas.microsoft.com/office/excel/2006/main">
          <x14:cfRule type="dataBar" id="{67CC08C2-4AF7-40CC-AAB4-7F35071A89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L7:L18 C7:C18</xm:sqref>
        </x14:conditionalFormatting>
        <x14:conditionalFormatting xmlns:xm="http://schemas.microsoft.com/office/excel/2006/main">
          <x14:cfRule type="dataBar" id="{EC07D650-492C-4ADA-946E-8335F8C80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Normal="100" workbookViewId="0">
      <selection sqref="A1:A1048576"/>
    </sheetView>
  </sheetViews>
  <sheetFormatPr defaultRowHeight="13.8" x14ac:dyDescent="0.25"/>
  <cols>
    <col min="1" max="1" width="12.44140625" bestFit="1" customWidth="1"/>
    <col min="9" max="9" width="13.109375" bestFit="1" customWidth="1"/>
  </cols>
  <sheetData>
    <row r="1" spans="1:9" x14ac:dyDescent="0.25">
      <c r="B1" s="105" t="s">
        <v>56</v>
      </c>
      <c r="C1" s="105"/>
      <c r="D1" s="105"/>
      <c r="E1" s="105"/>
      <c r="F1" s="105"/>
      <c r="G1" s="105"/>
      <c r="H1" s="105"/>
    </row>
    <row r="2" spans="1:9" x14ac:dyDescent="0.25">
      <c r="A2" s="88" t="s">
        <v>57</v>
      </c>
      <c r="B2" s="89">
        <v>70</v>
      </c>
      <c r="C2" s="89">
        <v>90</v>
      </c>
      <c r="D2" s="89">
        <v>110</v>
      </c>
      <c r="E2" s="89">
        <v>130</v>
      </c>
      <c r="F2" s="89">
        <v>150</v>
      </c>
      <c r="G2" s="89">
        <v>170</v>
      </c>
      <c r="H2" s="89">
        <v>190</v>
      </c>
      <c r="I2" s="90" t="s">
        <v>55</v>
      </c>
    </row>
    <row r="3" spans="1:9" x14ac:dyDescent="0.25">
      <c r="A3" s="91" t="s">
        <v>81</v>
      </c>
      <c r="B3" s="92">
        <f t="shared" ref="B3:H3" si="0">SQRT(2/3)*B2</f>
        <v>57.154760664940824</v>
      </c>
      <c r="C3" s="92">
        <f t="shared" si="0"/>
        <v>73.484692283495349</v>
      </c>
      <c r="D3" s="92">
        <f t="shared" si="0"/>
        <v>89.81462390204986</v>
      </c>
      <c r="E3" s="92">
        <f t="shared" si="0"/>
        <v>106.14455552060438</v>
      </c>
      <c r="F3" s="92">
        <f t="shared" si="0"/>
        <v>122.47448713915891</v>
      </c>
      <c r="G3" s="92">
        <f t="shared" si="0"/>
        <v>138.80441875771342</v>
      </c>
      <c r="H3" s="92">
        <f t="shared" si="0"/>
        <v>155.13435037626795</v>
      </c>
      <c r="I3" s="89"/>
    </row>
    <row r="4" spans="1:9" x14ac:dyDescent="0.25">
      <c r="A4" s="91" t="s">
        <v>80</v>
      </c>
      <c r="B4" s="93">
        <f t="shared" ref="B4:H4" si="1">B3*2/230</f>
        <v>0.49699791882557237</v>
      </c>
      <c r="C4" s="93">
        <f t="shared" si="1"/>
        <v>0.63899732420430733</v>
      </c>
      <c r="D4" s="93">
        <f t="shared" si="1"/>
        <v>0.78099672958304223</v>
      </c>
      <c r="E4" s="93">
        <f t="shared" si="1"/>
        <v>0.92299613496177724</v>
      </c>
      <c r="F4" s="93">
        <f t="shared" si="1"/>
        <v>1.0649955403405122</v>
      </c>
      <c r="G4" s="93">
        <f t="shared" si="1"/>
        <v>1.206994945719247</v>
      </c>
      <c r="H4" s="93">
        <f t="shared" si="1"/>
        <v>1.348994351097982</v>
      </c>
      <c r="I4" s="89"/>
    </row>
    <row r="5" spans="1:9" x14ac:dyDescent="0.25">
      <c r="A5" s="2" t="s">
        <v>58</v>
      </c>
      <c r="B5" s="83"/>
      <c r="C5" s="45"/>
      <c r="D5" s="45"/>
      <c r="E5" s="45"/>
      <c r="F5" s="45"/>
      <c r="G5" s="45"/>
      <c r="H5" s="84"/>
      <c r="I5" s="81">
        <v>150000000</v>
      </c>
    </row>
    <row r="6" spans="1:9" x14ac:dyDescent="0.25">
      <c r="A6" s="2" t="s">
        <v>59</v>
      </c>
      <c r="B6" s="83"/>
      <c r="C6" s="45"/>
      <c r="D6" s="45"/>
      <c r="E6" s="45"/>
      <c r="F6" s="45"/>
      <c r="G6" s="45"/>
      <c r="H6" s="84"/>
      <c r="I6" s="81">
        <v>110000000</v>
      </c>
    </row>
    <row r="7" spans="1:9" x14ac:dyDescent="0.25">
      <c r="A7" s="2" t="s">
        <v>60</v>
      </c>
      <c r="B7" s="83"/>
      <c r="C7" s="46">
        <v>1.9616486665197268E-2</v>
      </c>
      <c r="D7" s="46">
        <v>9.0368084637425603E-3</v>
      </c>
      <c r="E7" s="46">
        <v>7.7143486885607225E-4</v>
      </c>
      <c r="F7" s="46">
        <v>3.6734993755051064E-4</v>
      </c>
      <c r="G7" s="46">
        <v>1.8367496877525532E-4</v>
      </c>
      <c r="H7" s="85">
        <v>7.3899999999999994E-5</v>
      </c>
      <c r="I7" s="81">
        <v>208000000</v>
      </c>
    </row>
    <row r="8" spans="1:9" x14ac:dyDescent="0.25">
      <c r="A8" s="2" t="s">
        <v>61</v>
      </c>
      <c r="B8" s="83"/>
      <c r="C8" s="47">
        <v>1.6041990093886301E-2</v>
      </c>
      <c r="D8" s="47">
        <v>7.8361794928661199E-3</v>
      </c>
      <c r="E8" s="47">
        <v>4.4355732978487467E-4</v>
      </c>
      <c r="F8" s="47">
        <v>2.9570488652324982E-4</v>
      </c>
      <c r="G8" s="47">
        <v>7.3926221630812454E-5</v>
      </c>
      <c r="H8" s="85">
        <v>7.3899999999999994E-5</v>
      </c>
      <c r="I8" s="81">
        <v>209000000</v>
      </c>
    </row>
    <row r="9" spans="1:9" x14ac:dyDescent="0.25">
      <c r="A9" s="2" t="s">
        <v>62</v>
      </c>
      <c r="B9" s="83"/>
      <c r="C9" s="47">
        <v>1.6452499442917625E-2</v>
      </c>
      <c r="D9" s="47">
        <v>7.8362920597192312E-3</v>
      </c>
      <c r="E9" s="47">
        <v>4.4566589913095148E-4</v>
      </c>
      <c r="F9" s="47">
        <v>2.9711059942063434E-4</v>
      </c>
      <c r="G9" s="48">
        <v>7.4277649855158584E-5</v>
      </c>
      <c r="H9" s="85">
        <v>7.4300000000000004E-5</v>
      </c>
      <c r="I9" s="81">
        <v>207000000</v>
      </c>
    </row>
    <row r="10" spans="1:9" x14ac:dyDescent="0.25">
      <c r="A10" s="2" t="s">
        <v>63</v>
      </c>
      <c r="B10" s="83"/>
      <c r="C10" s="47">
        <v>1.6317359755423772E-2</v>
      </c>
      <c r="D10" s="47">
        <v>7.8824266087148698E-3</v>
      </c>
      <c r="E10" s="47">
        <v>4.7883899959482855E-4</v>
      </c>
      <c r="F10" s="47">
        <v>2.9467015359681758E-4</v>
      </c>
      <c r="G10" s="47">
        <v>7.3667538399204395E-5</v>
      </c>
      <c r="H10" s="85">
        <v>7.3700000000000002E-5</v>
      </c>
      <c r="I10" s="81">
        <v>207000000</v>
      </c>
    </row>
    <row r="11" spans="1:9" x14ac:dyDescent="0.25">
      <c r="A11" s="2" t="s">
        <v>64</v>
      </c>
      <c r="B11" s="83"/>
      <c r="C11" s="47">
        <v>1.6435408473695925E-2</v>
      </c>
      <c r="D11" s="47">
        <v>7.8652519106626097E-3</v>
      </c>
      <c r="E11" s="47">
        <v>4.8230318320100911E-4</v>
      </c>
      <c r="F11" s="46">
        <v>3.7100244861616087E-4</v>
      </c>
      <c r="G11" s="47">
        <v>7.4200489723232169E-5</v>
      </c>
      <c r="H11" s="85">
        <v>7.4200000000000001E-5</v>
      </c>
      <c r="I11" s="81">
        <v>208000000</v>
      </c>
    </row>
    <row r="12" spans="1:9" x14ac:dyDescent="0.25">
      <c r="A12" s="2" t="s">
        <v>65</v>
      </c>
      <c r="B12" s="83"/>
      <c r="C12" s="47">
        <v>1.6553103243963856E-2</v>
      </c>
      <c r="D12" s="47">
        <v>7.9988149903717966E-3</v>
      </c>
      <c r="E12" s="47">
        <v>4.8141016145756183E-4</v>
      </c>
      <c r="F12" s="46">
        <v>3.7031550881350909E-4</v>
      </c>
      <c r="G12" s="47">
        <v>7.406310176270182E-5</v>
      </c>
      <c r="H12" s="85">
        <v>7.4099999999999999E-5</v>
      </c>
      <c r="I12" s="81">
        <v>209000000</v>
      </c>
    </row>
    <row r="13" spans="1:9" x14ac:dyDescent="0.25">
      <c r="A13" s="2" t="s">
        <v>66</v>
      </c>
      <c r="B13" s="83"/>
      <c r="C13" s="47">
        <v>7.6845973939191443E-3</v>
      </c>
      <c r="D13" s="47">
        <v>1.3364517206815904E-3</v>
      </c>
      <c r="E13" s="47">
        <v>7.4247317815643915E-5</v>
      </c>
      <c r="F13" s="47">
        <v>0</v>
      </c>
      <c r="G13" s="47">
        <v>0</v>
      </c>
      <c r="H13" s="86">
        <v>0</v>
      </c>
      <c r="I13" s="81">
        <v>167000000</v>
      </c>
    </row>
    <row r="14" spans="1:9" x14ac:dyDescent="0.25">
      <c r="A14" s="2" t="s">
        <v>67</v>
      </c>
      <c r="B14" s="83"/>
      <c r="C14" s="47">
        <v>7.7174235678242799E-3</v>
      </c>
      <c r="D14" s="47">
        <v>1.4470169189670526E-3</v>
      </c>
      <c r="E14" s="47">
        <v>7.4205995844464235E-5</v>
      </c>
      <c r="F14" s="47">
        <v>0</v>
      </c>
      <c r="G14" s="47">
        <v>0</v>
      </c>
      <c r="H14" s="86">
        <v>0</v>
      </c>
      <c r="I14" s="81">
        <v>168000000</v>
      </c>
    </row>
    <row r="15" spans="1:9" x14ac:dyDescent="0.25">
      <c r="A15" s="2" t="s">
        <v>68</v>
      </c>
      <c r="B15" s="83"/>
      <c r="C15" s="47">
        <v>7.785274708979017E-3</v>
      </c>
      <c r="D15" s="47">
        <v>1.33461852153926E-3</v>
      </c>
      <c r="E15" s="47">
        <v>1.1121821012827167E-4</v>
      </c>
      <c r="F15" s="47">
        <v>0</v>
      </c>
      <c r="G15" s="47">
        <v>0</v>
      </c>
      <c r="H15" s="86">
        <v>0</v>
      </c>
      <c r="I15" s="81">
        <v>168000000</v>
      </c>
    </row>
    <row r="16" spans="1:9" x14ac:dyDescent="0.25">
      <c r="A16" s="2" t="s">
        <v>69</v>
      </c>
      <c r="B16" s="83"/>
      <c r="C16" s="49">
        <v>7.7484892299707116E-3</v>
      </c>
      <c r="D16" s="49">
        <v>1.4088162236310384E-3</v>
      </c>
      <c r="E16" s="49">
        <v>7.4148222296370448E-5</v>
      </c>
      <c r="F16" s="49">
        <v>0</v>
      </c>
      <c r="G16" s="49">
        <v>0</v>
      </c>
      <c r="H16" s="87">
        <v>0</v>
      </c>
      <c r="I16" s="82">
        <v>168000000</v>
      </c>
    </row>
    <row r="17" spans="1:8" x14ac:dyDescent="0.25">
      <c r="A17" s="2" t="s">
        <v>70</v>
      </c>
      <c r="B17" s="79">
        <v>4.7385620915032678E-2</v>
      </c>
      <c r="C17" s="48">
        <v>1.7365861073111416E-2</v>
      </c>
      <c r="D17" s="48">
        <v>8.3979328165374682E-3</v>
      </c>
      <c r="E17" s="48">
        <v>2.241982064143487E-3</v>
      </c>
      <c r="F17" s="48">
        <v>4.939960480316157E-4</v>
      </c>
      <c r="G17" s="48">
        <v>3.4199726402188782E-4</v>
      </c>
      <c r="H17" s="76">
        <v>3.7999696002431978E-5</v>
      </c>
    </row>
    <row r="18" spans="1:8" x14ac:dyDescent="0.25">
      <c r="A18" s="2" t="s">
        <v>71</v>
      </c>
      <c r="B18" s="79">
        <v>1.9987840097279223E-2</v>
      </c>
      <c r="C18" s="48">
        <v>7.4479404164766684E-3</v>
      </c>
      <c r="D18" s="48">
        <v>1.5579875360997111E-3</v>
      </c>
      <c r="E18" s="48">
        <v>3.4199726402188782E-4</v>
      </c>
      <c r="F18" s="48">
        <v>3.7999696002431978E-5</v>
      </c>
      <c r="G18" s="48">
        <v>0</v>
      </c>
      <c r="H18" s="76">
        <v>0</v>
      </c>
    </row>
    <row r="19" spans="1:8" x14ac:dyDescent="0.25">
      <c r="A19" s="2" t="s">
        <v>72</v>
      </c>
      <c r="B19" s="79">
        <v>2.0101839185286519E-2</v>
      </c>
      <c r="C19" s="48">
        <v>7.4859401124790998E-3</v>
      </c>
      <c r="D19" s="48">
        <v>1.4819881440948472E-3</v>
      </c>
      <c r="E19" s="48">
        <v>3.4199726402188782E-4</v>
      </c>
      <c r="F19" s="48">
        <v>7.5999392004863956E-5</v>
      </c>
      <c r="G19" s="48">
        <v>0</v>
      </c>
      <c r="H19" s="76">
        <v>0</v>
      </c>
    </row>
    <row r="20" spans="1:8" x14ac:dyDescent="0.25">
      <c r="A20" s="2" t="s">
        <v>73</v>
      </c>
      <c r="B20" s="79">
        <v>1.9987840097279223E-2</v>
      </c>
      <c r="C20" s="48">
        <v>7.9039367685058513E-3</v>
      </c>
      <c r="D20" s="48">
        <v>1.1779905760753915E-3</v>
      </c>
      <c r="E20" s="48">
        <v>3.4199726402188782E-4</v>
      </c>
      <c r="F20" s="48">
        <v>7.5999392004863956E-5</v>
      </c>
      <c r="G20" s="48">
        <v>0</v>
      </c>
      <c r="H20" s="76">
        <v>0</v>
      </c>
    </row>
    <row r="21" spans="1:8" x14ac:dyDescent="0.25">
      <c r="A21" s="2" t="s">
        <v>74</v>
      </c>
      <c r="B21" s="79">
        <v>2.0291837665298677E-2</v>
      </c>
      <c r="C21" s="48">
        <v>7.5619395044839643E-3</v>
      </c>
      <c r="D21" s="48">
        <v>1.5199878400972793E-3</v>
      </c>
      <c r="E21" s="48">
        <v>3.4199726402188782E-4</v>
      </c>
      <c r="F21" s="48">
        <v>7.5999392004863956E-5</v>
      </c>
      <c r="G21" s="48">
        <v>0</v>
      </c>
      <c r="H21" s="76">
        <v>0</v>
      </c>
    </row>
    <row r="22" spans="1:8" x14ac:dyDescent="0.25">
      <c r="A22" s="2" t="s">
        <v>75</v>
      </c>
      <c r="B22" s="79">
        <v>1.9987840097279223E-2</v>
      </c>
      <c r="C22" s="48">
        <v>7.3719410244718038E-3</v>
      </c>
      <c r="D22" s="48">
        <v>1.3679890560875513E-3</v>
      </c>
      <c r="E22" s="48">
        <v>3.4199726402188782E-4</v>
      </c>
      <c r="F22" s="48">
        <v>7.5999392004863956E-5</v>
      </c>
      <c r="G22" s="48">
        <v>0</v>
      </c>
      <c r="H22" s="76">
        <v>0</v>
      </c>
    </row>
    <row r="23" spans="1:8" x14ac:dyDescent="0.25">
      <c r="A23" s="2" t="s">
        <v>76</v>
      </c>
      <c r="B23" s="79">
        <v>4.6625626994984043E-2</v>
      </c>
      <c r="C23" s="48">
        <v>1.6871865025079799E-2</v>
      </c>
      <c r="D23" s="48">
        <v>7.9799361605107158E-3</v>
      </c>
      <c r="E23" s="48">
        <v>2.0519835841313269E-3</v>
      </c>
      <c r="F23" s="48">
        <v>4.939960480316157E-4</v>
      </c>
      <c r="G23" s="48">
        <v>3.4199726402188782E-4</v>
      </c>
      <c r="H23" s="76">
        <v>3.7999696002431978E-5</v>
      </c>
    </row>
    <row r="24" spans="1:8" x14ac:dyDescent="0.25">
      <c r="A24" s="2" t="s">
        <v>77</v>
      </c>
      <c r="B24" s="79">
        <v>4.7119623043015653E-2</v>
      </c>
      <c r="C24" s="48">
        <v>1.7441860465116279E-2</v>
      </c>
      <c r="D24" s="48">
        <v>8.0939352485180117E-3</v>
      </c>
      <c r="E24" s="48">
        <v>2.241982064143487E-3</v>
      </c>
      <c r="F24" s="48">
        <v>4.5599635202918376E-4</v>
      </c>
      <c r="G24" s="48">
        <v>3.4199726402188782E-4</v>
      </c>
      <c r="H24" s="76">
        <v>3.7999696002431978E-5</v>
      </c>
    </row>
    <row r="25" spans="1:8" x14ac:dyDescent="0.25">
      <c r="A25" s="2" t="s">
        <v>78</v>
      </c>
      <c r="B25" s="79">
        <v>4.6359629122967018E-2</v>
      </c>
      <c r="C25" s="48">
        <v>1.6643866849065207E-2</v>
      </c>
      <c r="D25" s="48">
        <v>7.9039367685058513E-3</v>
      </c>
      <c r="E25" s="48">
        <v>2.0899832801337588E-3</v>
      </c>
      <c r="F25" s="48">
        <v>4.939960480316157E-4</v>
      </c>
      <c r="G25" s="48">
        <v>3.4199726402188782E-4</v>
      </c>
      <c r="H25" s="76">
        <v>3.7999696002431978E-5</v>
      </c>
    </row>
    <row r="26" spans="1:8" ht="14.4" thickBot="1" x14ac:dyDescent="0.3">
      <c r="A26" s="2" t="s">
        <v>79</v>
      </c>
      <c r="B26" s="80">
        <v>7.7484892299707116E-3</v>
      </c>
      <c r="C26" s="77">
        <v>1.4088162236310384E-3</v>
      </c>
      <c r="D26" s="77">
        <v>7.4148222296370448E-5</v>
      </c>
      <c r="E26" s="77">
        <v>0</v>
      </c>
      <c r="F26" s="77">
        <v>0</v>
      </c>
      <c r="G26" s="77">
        <v>0</v>
      </c>
      <c r="H26" s="78">
        <v>0</v>
      </c>
    </row>
  </sheetData>
  <mergeCells count="1">
    <mergeCell ref="B1:H1"/>
  </mergeCells>
  <phoneticPr fontId="1" type="noConversion"/>
  <conditionalFormatting sqref="B17:B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C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D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E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G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:H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H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Normal="100" workbookViewId="0">
      <selection activeCell="F15" sqref="F15"/>
    </sheetView>
  </sheetViews>
  <sheetFormatPr defaultRowHeight="13.8" x14ac:dyDescent="0.25"/>
  <cols>
    <col min="2" max="5" width="10" bestFit="1" customWidth="1"/>
    <col min="6" max="6" width="10.33203125" bestFit="1" customWidth="1"/>
    <col min="7" max="7" width="10" bestFit="1" customWidth="1"/>
    <col min="9" max="9" width="12.44140625" bestFit="1" customWidth="1"/>
  </cols>
  <sheetData>
    <row r="1" spans="1:7" ht="14.4" thickBot="1" x14ac:dyDescent="0.3">
      <c r="A1" s="17" t="s">
        <v>5</v>
      </c>
      <c r="B1" s="18">
        <v>4920000000</v>
      </c>
      <c r="C1" s="18">
        <v>4920000000</v>
      </c>
      <c r="D1" s="50">
        <v>691000000</v>
      </c>
      <c r="E1" s="50">
        <v>320000000</v>
      </c>
      <c r="F1" s="50">
        <v>320000000</v>
      </c>
      <c r="G1" s="50">
        <v>320000000</v>
      </c>
    </row>
    <row r="2" spans="1:7" ht="14.4" thickBot="1" x14ac:dyDescent="0.3">
      <c r="A2" s="19" t="s">
        <v>4</v>
      </c>
      <c r="B2" s="38">
        <v>1.5</v>
      </c>
      <c r="C2" s="35">
        <v>1.2</v>
      </c>
      <c r="D2" s="35">
        <v>1.02</v>
      </c>
      <c r="E2" s="35">
        <v>1.008</v>
      </c>
      <c r="F2" s="35">
        <v>1.008</v>
      </c>
      <c r="G2" s="35">
        <v>1.0069999999999999</v>
      </c>
    </row>
    <row r="3" spans="1:7" x14ac:dyDescent="0.25">
      <c r="A3" s="6" t="s">
        <v>2</v>
      </c>
      <c r="B3" s="13">
        <f t="shared" ref="B3:G3" si="0">230*B4/2</f>
        <v>115</v>
      </c>
      <c r="C3" s="13">
        <f t="shared" si="0"/>
        <v>115</v>
      </c>
      <c r="D3" s="13">
        <f t="shared" si="0"/>
        <v>115</v>
      </c>
      <c r="E3" s="13">
        <f t="shared" si="0"/>
        <v>115</v>
      </c>
      <c r="F3" s="13">
        <f t="shared" si="0"/>
        <v>115</v>
      </c>
      <c r="G3" s="13">
        <f t="shared" si="0"/>
        <v>115</v>
      </c>
    </row>
    <row r="4" spans="1:7" ht="14.4" thickBot="1" x14ac:dyDescent="0.3">
      <c r="A4" s="7" t="s">
        <v>1</v>
      </c>
      <c r="B4" s="14">
        <f>1</f>
        <v>1</v>
      </c>
      <c r="C4" s="14">
        <f>1</f>
        <v>1</v>
      </c>
      <c r="D4" s="14">
        <f>1</f>
        <v>1</v>
      </c>
      <c r="E4" s="14">
        <f>1</f>
        <v>1</v>
      </c>
      <c r="F4" s="14">
        <f>1</f>
        <v>1</v>
      </c>
      <c r="G4" s="14">
        <f>1</f>
        <v>1</v>
      </c>
    </row>
    <row r="5" spans="1:7" ht="14.4" thickBot="1" x14ac:dyDescent="0.3">
      <c r="A5" s="30" t="s">
        <v>0</v>
      </c>
      <c r="B5" s="28">
        <v>0.1</v>
      </c>
      <c r="C5" s="27">
        <v>0.1</v>
      </c>
      <c r="D5" s="27">
        <v>0.1</v>
      </c>
      <c r="E5" s="27">
        <v>0.1</v>
      </c>
      <c r="F5" s="27">
        <v>0.1</v>
      </c>
      <c r="G5" s="27">
        <v>0.1</v>
      </c>
    </row>
    <row r="6" spans="1:7" ht="14.4" thickBot="1" x14ac:dyDescent="0.3">
      <c r="A6" s="22" t="s">
        <v>3</v>
      </c>
      <c r="B6" s="25">
        <v>1</v>
      </c>
      <c r="C6" s="23">
        <v>1</v>
      </c>
      <c r="D6" s="23">
        <v>1</v>
      </c>
      <c r="E6" s="23">
        <v>1</v>
      </c>
      <c r="F6" s="20">
        <v>1.5</v>
      </c>
      <c r="G6" s="20">
        <v>1.6</v>
      </c>
    </row>
    <row r="7" spans="1:7" x14ac:dyDescent="0.25">
      <c r="A7" s="2" t="s">
        <v>20</v>
      </c>
      <c r="B7" s="11">
        <v>-8.5999999999999993E-2</v>
      </c>
      <c r="C7" s="12">
        <v>-0.57208678058454698</v>
      </c>
      <c r="D7" s="11">
        <v>-0.54354053566778182</v>
      </c>
      <c r="E7" s="12">
        <v>-0.73224623890702933</v>
      </c>
      <c r="F7" s="12">
        <v>-0.61707966906388345</v>
      </c>
      <c r="G7" s="12">
        <v>-0.87844307778601338</v>
      </c>
    </row>
    <row r="8" spans="1:7" x14ac:dyDescent="0.25">
      <c r="A8" s="2" t="s">
        <v>21</v>
      </c>
      <c r="B8" s="11">
        <v>8.0199999999999994E-2</v>
      </c>
      <c r="C8" s="8">
        <v>-0.21750319264761619</v>
      </c>
      <c r="D8" s="11">
        <v>-0.13336455569691455</v>
      </c>
      <c r="E8" s="8">
        <v>-0.26792409103089326</v>
      </c>
      <c r="F8" s="8">
        <v>-0.48225032771411258</v>
      </c>
      <c r="G8" s="8">
        <v>-0.68351869599959447</v>
      </c>
    </row>
    <row r="9" spans="1:7" x14ac:dyDescent="0.25">
      <c r="A9" s="2" t="s">
        <v>30</v>
      </c>
      <c r="B9" s="5">
        <v>-0.31030000000000002</v>
      </c>
      <c r="C9" s="8">
        <v>-0.52045576087170875</v>
      </c>
      <c r="D9" s="36">
        <v>-0.28846217054065726</v>
      </c>
      <c r="E9" s="8">
        <v>-0.44337384618418596</v>
      </c>
      <c r="F9" s="8">
        <v>0.17560969385091718</v>
      </c>
      <c r="G9" s="8">
        <v>0.19014204052213127</v>
      </c>
    </row>
    <row r="10" spans="1:7" x14ac:dyDescent="0.25">
      <c r="A10" s="2" t="s">
        <v>22</v>
      </c>
      <c r="B10" s="5">
        <v>6.2100000000000002E-2</v>
      </c>
      <c r="C10" s="8">
        <v>-6.8130617289332993E-2</v>
      </c>
      <c r="D10" s="36">
        <v>0.10393768250414885</v>
      </c>
      <c r="E10" s="8">
        <v>-1.1373189411939763E-3</v>
      </c>
      <c r="F10" s="8">
        <v>0.44529472198712367</v>
      </c>
      <c r="G10" s="8">
        <v>0.46003058440186029</v>
      </c>
    </row>
    <row r="11" spans="1:7" x14ac:dyDescent="0.25">
      <c r="A11" s="2" t="s">
        <v>23</v>
      </c>
      <c r="B11" s="5">
        <v>-1.37E-2</v>
      </c>
      <c r="C11" s="8">
        <v>-0.15659948553117253</v>
      </c>
      <c r="D11" s="36">
        <v>2.9297265702940483E-2</v>
      </c>
      <c r="E11" s="8">
        <v>-8.3953495460426034E-2</v>
      </c>
      <c r="F11" s="8">
        <v>0.38196889981381688</v>
      </c>
      <c r="G11" s="8">
        <v>0.38630548834197653</v>
      </c>
    </row>
    <row r="12" spans="1:7" x14ac:dyDescent="0.25">
      <c r="A12" s="2" t="s">
        <v>24</v>
      </c>
      <c r="B12" s="5">
        <v>-0.6522</v>
      </c>
      <c r="C12" s="8">
        <v>-0.88258389028268336</v>
      </c>
      <c r="D12" s="36">
        <v>-0.57873592620028891</v>
      </c>
      <c r="E12" s="8">
        <v>-0.7636620732840298</v>
      </c>
      <c r="F12" s="8">
        <v>-1.5003049067476477E-2</v>
      </c>
      <c r="G12" s="8">
        <v>-8.7289276695711251E-3</v>
      </c>
    </row>
    <row r="13" spans="1:7" x14ac:dyDescent="0.25">
      <c r="A13" s="2" t="s">
        <v>25</v>
      </c>
      <c r="B13" s="5">
        <v>0.25219999999999998</v>
      </c>
      <c r="C13" s="8">
        <v>0.14664242499347868</v>
      </c>
      <c r="D13" s="36">
        <v>0.28377693529867593</v>
      </c>
      <c r="E13" s="8">
        <v>0.19974213101824972</v>
      </c>
      <c r="F13" s="8">
        <v>0.550424057164145</v>
      </c>
      <c r="G13" s="8">
        <v>0.55599432550546835</v>
      </c>
    </row>
    <row r="14" spans="1:7" x14ac:dyDescent="0.25">
      <c r="A14" s="2" t="s">
        <v>26</v>
      </c>
      <c r="B14" s="5">
        <v>0.28270000000000001</v>
      </c>
      <c r="C14" s="8">
        <v>0.18123999605246463</v>
      </c>
      <c r="D14" s="36">
        <v>0.31251302921646124</v>
      </c>
      <c r="E14" s="8">
        <v>0.23179344991094547</v>
      </c>
      <c r="F14" s="8">
        <v>0.57857240202828131</v>
      </c>
      <c r="G14" s="8">
        <v>0.58920819019601389</v>
      </c>
    </row>
    <row r="15" spans="1:7" x14ac:dyDescent="0.25">
      <c r="A15" s="2" t="s">
        <v>27</v>
      </c>
      <c r="B15" s="5">
        <v>0.19409999999999999</v>
      </c>
      <c r="C15" s="8">
        <v>0.15155840947563365</v>
      </c>
      <c r="D15" s="36">
        <v>0.32469213468113367</v>
      </c>
      <c r="E15" s="8">
        <v>0.25001526414247127</v>
      </c>
      <c r="F15" s="8">
        <v>0.20401011189066967</v>
      </c>
      <c r="G15" s="8">
        <v>0.10056017060085071</v>
      </c>
    </row>
    <row r="16" spans="1:7" x14ac:dyDescent="0.25">
      <c r="A16" s="2" t="s">
        <v>28</v>
      </c>
      <c r="B16" s="5">
        <v>-7.1099999999999997E-2</v>
      </c>
      <c r="C16" s="8">
        <v>-0.12871396475902108</v>
      </c>
      <c r="D16" s="36">
        <v>0.10112769937550914</v>
      </c>
      <c r="E16" s="8">
        <v>1.3585357765583048E-3</v>
      </c>
      <c r="F16" s="8">
        <v>-5.0338679875601026E-2</v>
      </c>
      <c r="G16" s="8">
        <v>-0.18110649399760789</v>
      </c>
    </row>
    <row r="17" spans="1:7" x14ac:dyDescent="0.25">
      <c r="A17" s="2" t="s">
        <v>29</v>
      </c>
      <c r="B17" s="5">
        <v>2.7900000000000001E-2</v>
      </c>
      <c r="C17" s="8">
        <v>-2.4302171716915597E-2</v>
      </c>
      <c r="D17" s="36">
        <v>0.18433031165346958</v>
      </c>
      <c r="E17" s="8">
        <v>9.3909606311935359E-2</v>
      </c>
      <c r="F17" s="8">
        <v>5.0333886327736534E-2</v>
      </c>
      <c r="G17" s="8">
        <v>-6.7529814745417679E-2</v>
      </c>
    </row>
    <row r="18" spans="1:7" ht="14.4" thickBot="1" x14ac:dyDescent="0.3">
      <c r="A18" s="2" t="s">
        <v>31</v>
      </c>
      <c r="B18" s="5">
        <v>-9.4000000000000004E-3</v>
      </c>
      <c r="C18" s="8">
        <v>-6.35117265555004E-2</v>
      </c>
      <c r="D18" s="37">
        <v>0.153</v>
      </c>
      <c r="E18" s="9">
        <v>5.9296943296358082E-2</v>
      </c>
      <c r="F18" s="9">
        <v>1.348917374403139E-2</v>
      </c>
      <c r="G18" s="9">
        <v>-0.108677085437084</v>
      </c>
    </row>
    <row r="19" spans="1:7" ht="14.4" thickBot="1" x14ac:dyDescent="0.3">
      <c r="A19" s="3" t="s">
        <v>15</v>
      </c>
      <c r="B19" s="4">
        <f>STDEVP(B9:B18)</f>
        <v>0.26592589588078858</v>
      </c>
      <c r="C19" s="4">
        <f t="shared" ref="C19:G19" si="1">STDEVP(C9:C18)</f>
        <v>0.31483706987497895</v>
      </c>
      <c r="D19" s="4">
        <f t="shared" si="1"/>
        <v>0.27238155681063719</v>
      </c>
      <c r="E19" s="4">
        <f t="shared" si="1"/>
        <v>0.30569343616686023</v>
      </c>
      <c r="F19" s="4">
        <f t="shared" si="1"/>
        <v>0.22691617170751469</v>
      </c>
      <c r="G19" s="4">
        <f t="shared" si="1"/>
        <v>0.27303616505981132</v>
      </c>
    </row>
    <row r="20" spans="1:7" x14ac:dyDescent="0.25">
      <c r="F20" s="39" t="s">
        <v>12</v>
      </c>
    </row>
    <row r="22" spans="1:7" x14ac:dyDescent="0.25">
      <c r="A22" t="s">
        <v>6</v>
      </c>
    </row>
    <row r="23" spans="1:7" x14ac:dyDescent="0.25">
      <c r="A23" t="s">
        <v>10</v>
      </c>
    </row>
  </sheetData>
  <phoneticPr fontId="1" type="noConversion"/>
  <conditionalFormatting sqref="B9:B18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{9FBD3F01-B63B-4FEC-8332-7A6411501E07}</x14:id>
        </ext>
      </extLst>
    </cfRule>
  </conditionalFormatting>
  <conditionalFormatting sqref="B9:B18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{1701862F-95AE-45C2-BEDB-50E6AF44C0F2}</x14:id>
        </ext>
      </extLst>
    </cfRule>
  </conditionalFormatting>
  <conditionalFormatting sqref="B7:B8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{26C65F35-C654-44EA-ADE7-1F86F3B1E53B}</x14:id>
        </ext>
      </extLst>
    </cfRule>
  </conditionalFormatting>
  <conditionalFormatting sqref="B7:B18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{F99F0309-941F-4BC2-A4FC-DFCE5CCEBC7A}</x14:id>
        </ext>
      </extLst>
    </cfRule>
  </conditionalFormatting>
  <conditionalFormatting sqref="C7:C1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{3446ACC3-719F-44A8-9013-D6278915B5EF}</x14:id>
        </ext>
      </extLst>
    </cfRule>
  </conditionalFormatting>
  <conditionalFormatting sqref="D9:D1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{21E95BFA-872A-42C8-BBBD-357E2266DE40}</x14:id>
        </ext>
      </extLst>
    </cfRule>
  </conditionalFormatting>
  <conditionalFormatting sqref="D7:D1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{50039BDC-7478-49CD-9BA3-1E3BCACC9969}</x14:id>
        </ext>
      </extLst>
    </cfRule>
  </conditionalFormatting>
  <conditionalFormatting sqref="E9:E1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{F45C00D7-9FF5-40F2-98E1-C33C43F2D8EB}</x14:id>
        </ext>
      </extLst>
    </cfRule>
  </conditionalFormatting>
  <conditionalFormatting sqref="E7:E1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{E8FD12F5-9B09-4941-9396-506FD7D96319}</x14:id>
        </ext>
      </extLst>
    </cfRule>
  </conditionalFormatting>
  <conditionalFormatting sqref="F9:F1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{2BFBBDF2-D8C7-4D2F-8FB1-AC9616F135D9}</x14:id>
        </ext>
      </extLst>
    </cfRule>
  </conditionalFormatting>
  <conditionalFormatting sqref="F7:F1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{613B7CEC-E978-4C03-A015-1F5B2F01B01B}</x14:id>
        </ext>
      </extLst>
    </cfRule>
  </conditionalFormatting>
  <conditionalFormatting sqref="G9:G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{173D9D56-1276-4095-83C8-B0B0AF5BA4D2}</x14:id>
        </ext>
      </extLst>
    </cfRule>
  </conditionalFormatting>
  <conditionalFormatting sqref="G7:G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{9B92F7D1-C50A-49FB-A9C7-6CF36B8A6EB4}</x14:id>
        </ext>
      </extLst>
    </cfRule>
  </conditionalFormatting>
  <conditionalFormatting sqref="B7:G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{3090F939-39FF-49B7-9184-5D285F195E3C}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BD3F01-B63B-4FEC-8332-7A6411501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B9:B18</xm:sqref>
        </x14:conditionalFormatting>
        <x14:conditionalFormatting xmlns:xm="http://schemas.microsoft.com/office/excel/2006/main">
          <x14:cfRule type="dataBar" id="{1701862F-95AE-45C2-BEDB-50E6AF44C0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B9:B18</xm:sqref>
        </x14:conditionalFormatting>
        <x14:conditionalFormatting xmlns:xm="http://schemas.microsoft.com/office/excel/2006/main">
          <x14:cfRule type="dataBar" id="{26C65F35-C654-44EA-ADE7-1F86F3B1E5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B7:B8</xm:sqref>
        </x14:conditionalFormatting>
        <x14:conditionalFormatting xmlns:xm="http://schemas.microsoft.com/office/excel/2006/main">
          <x14:cfRule type="dataBar" id="{F99F0309-941F-4BC2-A4FC-DFCE5CCEB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B7:B18</xm:sqref>
        </x14:conditionalFormatting>
        <x14:conditionalFormatting xmlns:xm="http://schemas.microsoft.com/office/excel/2006/main">
          <x14:cfRule type="dataBar" id="{3446ACC3-719F-44A8-9013-D6278915B5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C7:C18</xm:sqref>
        </x14:conditionalFormatting>
        <x14:conditionalFormatting xmlns:xm="http://schemas.microsoft.com/office/excel/2006/main">
          <x14:cfRule type="dataBar" id="{21E95BFA-872A-42C8-BBBD-357E2266D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D9:D18</xm:sqref>
        </x14:conditionalFormatting>
        <x14:conditionalFormatting xmlns:xm="http://schemas.microsoft.com/office/excel/2006/main">
          <x14:cfRule type="dataBar" id="{50039BDC-7478-49CD-9BA3-1E3BCACC9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D7:D18</xm:sqref>
        </x14:conditionalFormatting>
        <x14:conditionalFormatting xmlns:xm="http://schemas.microsoft.com/office/excel/2006/main">
          <x14:cfRule type="dataBar" id="{F45C00D7-9FF5-40F2-98E1-C33C43F2D8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E9:E18</xm:sqref>
        </x14:conditionalFormatting>
        <x14:conditionalFormatting xmlns:xm="http://schemas.microsoft.com/office/excel/2006/main">
          <x14:cfRule type="dataBar" id="{E8FD12F5-9B09-4941-9396-506FD7D963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E7:E18</xm:sqref>
        </x14:conditionalFormatting>
        <x14:conditionalFormatting xmlns:xm="http://schemas.microsoft.com/office/excel/2006/main">
          <x14:cfRule type="dataBar" id="{2BFBBDF2-D8C7-4D2F-8FB1-AC9616F135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F9:F18</xm:sqref>
        </x14:conditionalFormatting>
        <x14:conditionalFormatting xmlns:xm="http://schemas.microsoft.com/office/excel/2006/main">
          <x14:cfRule type="dataBar" id="{613B7CEC-E978-4C03-A015-1F5B2F01B0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F7:F18</xm:sqref>
        </x14:conditionalFormatting>
        <x14:conditionalFormatting xmlns:xm="http://schemas.microsoft.com/office/excel/2006/main">
          <x14:cfRule type="dataBar" id="{173D9D56-1276-4095-83C8-B0B0AF5BA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G9:G18</xm:sqref>
        </x14:conditionalFormatting>
        <x14:conditionalFormatting xmlns:xm="http://schemas.microsoft.com/office/excel/2006/main">
          <x14:cfRule type="dataBar" id="{9B92F7D1-C50A-49FB-A9C7-6CF36B8A6E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G7:G18</xm:sqref>
        </x14:conditionalFormatting>
        <x14:conditionalFormatting xmlns:xm="http://schemas.microsoft.com/office/excel/2006/main">
          <x14:cfRule type="dataBar" id="{3090F939-39FF-49B7-9184-5D285F195E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B7:G18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115" zoomScaleNormal="115" workbookViewId="0">
      <selection activeCell="G25" sqref="G25"/>
    </sheetView>
  </sheetViews>
  <sheetFormatPr defaultRowHeight="13.8" x14ac:dyDescent="0.25"/>
  <cols>
    <col min="1" max="1" width="18.21875" bestFit="1" customWidth="1"/>
    <col min="2" max="2" width="17.109375" bestFit="1" customWidth="1"/>
    <col min="3" max="3" width="10.109375" bestFit="1" customWidth="1"/>
    <col min="4" max="4" width="10" bestFit="1" customWidth="1"/>
    <col min="5" max="6" width="12.44140625" bestFit="1" customWidth="1"/>
    <col min="7" max="9" width="10" bestFit="1" customWidth="1"/>
    <col min="10" max="10" width="10.21875" bestFit="1" customWidth="1"/>
    <col min="11" max="11" width="10" bestFit="1" customWidth="1"/>
    <col min="12" max="12" width="10.21875" bestFit="1" customWidth="1"/>
    <col min="13" max="13" width="10.109375" bestFit="1" customWidth="1"/>
    <col min="14" max="14" width="8" bestFit="1" customWidth="1"/>
  </cols>
  <sheetData>
    <row r="1" spans="1:14" ht="14.4" thickBot="1" x14ac:dyDescent="0.3">
      <c r="A1" s="17" t="s">
        <v>5</v>
      </c>
      <c r="C1" s="18">
        <v>4920000000</v>
      </c>
      <c r="D1" s="18">
        <v>4920000000</v>
      </c>
      <c r="E1" s="50">
        <v>320000000</v>
      </c>
      <c r="F1" s="50">
        <v>320000000</v>
      </c>
      <c r="G1" s="18">
        <v>4920000000</v>
      </c>
      <c r="H1" s="18">
        <v>4920000000</v>
      </c>
      <c r="I1" s="44">
        <v>4000000000</v>
      </c>
      <c r="J1" s="44">
        <v>4000000000</v>
      </c>
      <c r="K1" s="62">
        <v>3000000000</v>
      </c>
      <c r="L1" s="62">
        <v>3000000000</v>
      </c>
      <c r="M1" s="44">
        <v>2800000000</v>
      </c>
      <c r="N1" s="44"/>
    </row>
    <row r="2" spans="1:14" ht="14.4" thickBot="1" x14ac:dyDescent="0.3">
      <c r="A2" s="19" t="s">
        <v>4</v>
      </c>
      <c r="C2" s="52">
        <v>1.5</v>
      </c>
      <c r="D2" s="52">
        <v>1.5</v>
      </c>
      <c r="E2" s="35">
        <v>1.008</v>
      </c>
      <c r="F2" s="35">
        <v>1.008</v>
      </c>
      <c r="G2" s="38">
        <v>1.5</v>
      </c>
      <c r="H2" s="38">
        <v>1.5</v>
      </c>
      <c r="I2" s="38">
        <v>1.5</v>
      </c>
      <c r="J2" s="38">
        <v>1.5</v>
      </c>
      <c r="K2" s="38">
        <v>1.5</v>
      </c>
      <c r="L2" s="38">
        <v>1.5</v>
      </c>
      <c r="M2" s="38">
        <v>1.5</v>
      </c>
      <c r="N2" s="38">
        <v>1.5</v>
      </c>
    </row>
    <row r="3" spans="1:14" x14ac:dyDescent="0.25">
      <c r="A3" s="6" t="s">
        <v>2</v>
      </c>
      <c r="C3" s="13">
        <f t="shared" ref="C3:H3" si="0">230*C4/2</f>
        <v>115</v>
      </c>
      <c r="D3" s="13">
        <f>230*D4/2</f>
        <v>115</v>
      </c>
      <c r="E3" s="13">
        <f t="shared" si="0"/>
        <v>115</v>
      </c>
      <c r="F3" s="13">
        <f t="shared" si="0"/>
        <v>115</v>
      </c>
      <c r="G3" s="13">
        <f t="shared" si="0"/>
        <v>115</v>
      </c>
      <c r="H3" s="41">
        <f t="shared" si="0"/>
        <v>115</v>
      </c>
      <c r="I3" s="13">
        <f t="shared" ref="I3:N3" si="1">230*I4/2</f>
        <v>122.47499999999999</v>
      </c>
      <c r="J3" s="13">
        <f t="shared" si="1"/>
        <v>122.47499999999999</v>
      </c>
      <c r="K3" s="13">
        <f t="shared" si="1"/>
        <v>149.5</v>
      </c>
      <c r="L3" s="13">
        <f t="shared" si="1"/>
        <v>149.5</v>
      </c>
      <c r="M3" s="13">
        <f t="shared" si="1"/>
        <v>155.25</v>
      </c>
      <c r="N3" s="13">
        <f t="shared" si="1"/>
        <v>155.25</v>
      </c>
    </row>
    <row r="4" spans="1:14" ht="14.4" thickBot="1" x14ac:dyDescent="0.3">
      <c r="A4" s="7" t="s">
        <v>1</v>
      </c>
      <c r="C4" s="14">
        <f>1</f>
        <v>1</v>
      </c>
      <c r="D4" s="14">
        <f>1</f>
        <v>1</v>
      </c>
      <c r="E4" s="14">
        <f>1</f>
        <v>1</v>
      </c>
      <c r="F4" s="14">
        <f>1</f>
        <v>1</v>
      </c>
      <c r="G4" s="14">
        <f>1</f>
        <v>1</v>
      </c>
      <c r="H4" s="42">
        <f>1</f>
        <v>1</v>
      </c>
      <c r="I4" s="51">
        <v>1.0649999999999999</v>
      </c>
      <c r="J4" s="51">
        <v>1.0649999999999999</v>
      </c>
      <c r="K4" s="51">
        <v>1.3</v>
      </c>
      <c r="L4" s="51">
        <v>1.3</v>
      </c>
      <c r="M4" s="51">
        <v>1.35</v>
      </c>
      <c r="N4" s="51">
        <v>1.35</v>
      </c>
    </row>
    <row r="5" spans="1:14" ht="14.4" thickBot="1" x14ac:dyDescent="0.3">
      <c r="A5" s="30" t="s">
        <v>0</v>
      </c>
      <c r="C5" s="27">
        <v>0.1</v>
      </c>
      <c r="D5" s="27">
        <v>0.1</v>
      </c>
      <c r="E5" s="27">
        <v>0.1</v>
      </c>
      <c r="F5" s="27">
        <v>0.1</v>
      </c>
      <c r="G5" s="60">
        <v>0.1</v>
      </c>
      <c r="H5" s="61">
        <v>0.1</v>
      </c>
      <c r="I5" s="27">
        <v>0.1</v>
      </c>
      <c r="J5" s="27">
        <v>0.1</v>
      </c>
      <c r="K5" s="27">
        <v>0.1</v>
      </c>
      <c r="L5" s="27">
        <v>0.1</v>
      </c>
      <c r="M5" s="27">
        <v>0.1</v>
      </c>
      <c r="N5" s="27">
        <v>0.1</v>
      </c>
    </row>
    <row r="6" spans="1:14" ht="14.4" thickBot="1" x14ac:dyDescent="0.3">
      <c r="A6" s="22" t="s">
        <v>3</v>
      </c>
      <c r="B6" s="56" t="s">
        <v>17</v>
      </c>
      <c r="C6" s="20">
        <v>1.5</v>
      </c>
      <c r="D6" s="20">
        <v>1.5</v>
      </c>
      <c r="E6" s="20">
        <v>1.5</v>
      </c>
      <c r="F6" s="20">
        <v>1.5</v>
      </c>
      <c r="G6" s="23">
        <v>1</v>
      </c>
      <c r="H6" s="23">
        <v>1</v>
      </c>
      <c r="I6" s="20">
        <v>1.8</v>
      </c>
      <c r="J6" s="20">
        <v>1.8</v>
      </c>
      <c r="K6" s="20">
        <v>3.5</v>
      </c>
      <c r="L6" s="20">
        <v>3.5</v>
      </c>
      <c r="M6" s="20">
        <v>5</v>
      </c>
      <c r="N6" s="20"/>
    </row>
    <row r="7" spans="1:14" x14ac:dyDescent="0.25">
      <c r="A7" s="2" t="s">
        <v>32</v>
      </c>
      <c r="B7" s="57">
        <v>3184210.5263157897</v>
      </c>
      <c r="C7" s="53">
        <v>-1.3899999999999999E-2</v>
      </c>
      <c r="D7" s="8">
        <v>0.25963752066115708</v>
      </c>
      <c r="E7" s="54">
        <v>-0.61707966906388345</v>
      </c>
      <c r="F7" s="12">
        <v>0.21011284297520666</v>
      </c>
      <c r="G7" s="8">
        <v>-8.5999999999999993E-2</v>
      </c>
      <c r="H7" s="8">
        <v>-0.272208909090909</v>
      </c>
      <c r="I7" s="8">
        <v>1.7057633366053006E-2</v>
      </c>
      <c r="J7" s="8">
        <v>0.32523933884297523</v>
      </c>
      <c r="K7" s="11">
        <v>-0.69450509825917983</v>
      </c>
      <c r="L7" s="8">
        <v>0.24623576859504137</v>
      </c>
      <c r="M7" s="11">
        <v>-1.0198922254051563</v>
      </c>
      <c r="N7" s="8">
        <v>0.44095656198347111</v>
      </c>
    </row>
    <row r="8" spans="1:14" x14ac:dyDescent="0.25">
      <c r="A8" s="2" t="s">
        <v>33</v>
      </c>
      <c r="B8" s="57">
        <v>10000000</v>
      </c>
      <c r="C8" s="53">
        <v>-7.5499999999999998E-2</v>
      </c>
      <c r="D8" s="55" t="s">
        <v>16</v>
      </c>
      <c r="E8" s="53">
        <v>-0.48225032771411258</v>
      </c>
      <c r="F8" s="55" t="s">
        <v>16</v>
      </c>
      <c r="G8" s="8">
        <v>8.0199999999999994E-2</v>
      </c>
      <c r="H8" s="55" t="s">
        <v>16</v>
      </c>
      <c r="I8" s="8">
        <v>-4.7181175811680867E-2</v>
      </c>
      <c r="J8" s="55" t="s">
        <v>16</v>
      </c>
      <c r="K8" s="11">
        <v>-0.26677739339936701</v>
      </c>
      <c r="L8" s="55" t="s">
        <v>16</v>
      </c>
      <c r="M8" s="11">
        <v>-0.26222922847769253</v>
      </c>
      <c r="N8" s="55" t="s">
        <v>16</v>
      </c>
    </row>
    <row r="9" spans="1:14" x14ac:dyDescent="0.25">
      <c r="A9" s="2" t="s">
        <v>34</v>
      </c>
      <c r="B9" s="57">
        <v>10000000</v>
      </c>
      <c r="C9" s="8">
        <v>0.24991328618112341</v>
      </c>
      <c r="D9" s="55" t="s">
        <v>16</v>
      </c>
      <c r="E9" s="8">
        <v>0.17560969385091718</v>
      </c>
      <c r="F9" s="55" t="s">
        <v>16</v>
      </c>
      <c r="G9" s="58">
        <v>-0.31030000000000002</v>
      </c>
      <c r="H9" s="55" t="s">
        <v>19</v>
      </c>
      <c r="I9" s="8">
        <v>0.31374200386451684</v>
      </c>
      <c r="J9" s="55" t="s">
        <v>19</v>
      </c>
      <c r="K9" s="8">
        <v>0.23810000000000001</v>
      </c>
      <c r="L9" s="55" t="s">
        <v>19</v>
      </c>
      <c r="M9" s="8">
        <v>0.45061527176323513</v>
      </c>
      <c r="N9" s="55" t="s">
        <v>19</v>
      </c>
    </row>
    <row r="10" spans="1:14" x14ac:dyDescent="0.25">
      <c r="A10" s="2" t="s">
        <v>35</v>
      </c>
      <c r="B10" s="57">
        <v>10684210.52631579</v>
      </c>
      <c r="C10" s="8">
        <v>0.47932330470764745</v>
      </c>
      <c r="D10" s="8">
        <v>-0.1637606699507389</v>
      </c>
      <c r="E10" s="8">
        <v>0.44529472198712367</v>
      </c>
      <c r="F10" s="8">
        <v>-9.1271832512315257E-2</v>
      </c>
      <c r="G10" s="58">
        <v>6.2100000000000002E-2</v>
      </c>
      <c r="H10" s="58">
        <v>-7.4480793103448253E-2</v>
      </c>
      <c r="I10" s="8">
        <v>0.52339441367891404</v>
      </c>
      <c r="J10" s="8">
        <v>-7.4288921182265988E-2</v>
      </c>
      <c r="K10" s="8">
        <v>0.48139999999999999</v>
      </c>
      <c r="L10" s="8">
        <v>-3.5458374384236269E-3</v>
      </c>
      <c r="M10" s="8">
        <v>0.63192473223247181</v>
      </c>
      <c r="N10" s="8"/>
    </row>
    <row r="11" spans="1:14" x14ac:dyDescent="0.25">
      <c r="A11" s="2" t="s">
        <v>36</v>
      </c>
      <c r="B11" s="57">
        <v>11947368.421052631</v>
      </c>
      <c r="C11" s="8">
        <v>0.42120617659707277</v>
      </c>
      <c r="D11" s="8">
        <v>-3.8450775330396529E-2</v>
      </c>
      <c r="E11" s="8">
        <v>0.38196889981381688</v>
      </c>
      <c r="F11" s="8">
        <v>2.5669035242290701E-2</v>
      </c>
      <c r="G11" s="58">
        <v>-1.37E-2</v>
      </c>
      <c r="H11" s="58">
        <v>3.9342841409691583E-2</v>
      </c>
      <c r="I11" s="8">
        <v>0.4725631566450772</v>
      </c>
      <c r="J11" s="8">
        <v>4.0747418502202593E-2</v>
      </c>
      <c r="K11" s="8">
        <v>0.41770000000000002</v>
      </c>
      <c r="L11" s="8">
        <v>0.10264523348017617</v>
      </c>
      <c r="M11" s="8">
        <v>0.57394061452976153</v>
      </c>
      <c r="N11" s="8">
        <v>0.15050070925110129</v>
      </c>
    </row>
    <row r="12" spans="1:14" x14ac:dyDescent="0.25">
      <c r="A12" s="2" t="s">
        <v>37</v>
      </c>
      <c r="B12" s="57">
        <v>13631578.947368421</v>
      </c>
      <c r="C12" s="8">
        <v>4.7866675943471514E-2</v>
      </c>
      <c r="D12" s="8">
        <v>0.10667633976833975</v>
      </c>
      <c r="E12" s="8">
        <v>-1.5003049067476477E-2</v>
      </c>
      <c r="F12" s="8">
        <v>0.15874903088803086</v>
      </c>
      <c r="G12" s="58">
        <v>-0.6522</v>
      </c>
      <c r="H12" s="58">
        <v>0.16178000772200771</v>
      </c>
      <c r="I12" s="8">
        <v>0.13268027355660419</v>
      </c>
      <c r="J12" s="8">
        <v>0.17228209266409264</v>
      </c>
      <c r="K12" s="8">
        <v>3.78E-2</v>
      </c>
      <c r="L12" s="8">
        <v>0.21554267181467179</v>
      </c>
      <c r="M12" s="8">
        <v>0.29068786143727721</v>
      </c>
      <c r="N12" s="8">
        <v>0.25703603088803084</v>
      </c>
    </row>
    <row r="13" spans="1:14" x14ac:dyDescent="0.25">
      <c r="A13" s="2" t="s">
        <v>38</v>
      </c>
      <c r="B13" s="57">
        <v>14552631.578947369</v>
      </c>
      <c r="C13" s="8">
        <v>0.57927061555796777</v>
      </c>
      <c r="D13" s="8">
        <v>0.16547341048824596</v>
      </c>
      <c r="E13" s="8">
        <v>0.550424057164145</v>
      </c>
      <c r="F13" s="8">
        <v>0.21338227124773965</v>
      </c>
      <c r="G13" s="58">
        <v>0.25219999999999998</v>
      </c>
      <c r="H13" s="58">
        <v>0.21665157685352626</v>
      </c>
      <c r="I13" s="8">
        <v>0.61598194840631459</v>
      </c>
      <c r="J13" s="8">
        <v>0.22643468716094037</v>
      </c>
      <c r="K13" s="8">
        <v>0.57950000000000002</v>
      </c>
      <c r="L13" s="8">
        <v>0.265191869801085</v>
      </c>
      <c r="M13" s="8">
        <v>0.69695957859725699</v>
      </c>
      <c r="N13" s="8">
        <v>0.30432472332730565</v>
      </c>
    </row>
    <row r="14" spans="1:14" x14ac:dyDescent="0.25">
      <c r="A14" s="2" t="s">
        <v>39</v>
      </c>
      <c r="B14" s="57">
        <v>16105263.157894736</v>
      </c>
      <c r="C14" s="8">
        <v>0.60575400275387592</v>
      </c>
      <c r="D14" s="8">
        <v>0.22537086928104572</v>
      </c>
      <c r="E14" s="8">
        <v>0.57857240202828131</v>
      </c>
      <c r="F14" s="8">
        <v>0.27417466666666662</v>
      </c>
      <c r="G14" s="58">
        <v>0.28270000000000001</v>
      </c>
      <c r="H14" s="58">
        <v>0.28453165359477123</v>
      </c>
      <c r="I14" s="8">
        <v>0.63912552692548086</v>
      </c>
      <c r="J14" s="8">
        <v>0.28503565032679734</v>
      </c>
      <c r="K14" s="8">
        <v>0.60919999999999996</v>
      </c>
      <c r="L14" s="8">
        <v>0.33219886601307186</v>
      </c>
      <c r="M14" s="8">
        <v>0.72499626393973426</v>
      </c>
      <c r="N14" s="8">
        <v>0.36792693790849673</v>
      </c>
    </row>
    <row r="15" spans="1:14" x14ac:dyDescent="0.25">
      <c r="A15" s="2" t="s">
        <v>40</v>
      </c>
      <c r="B15" s="57">
        <v>6657894.7368421052</v>
      </c>
      <c r="C15" s="8">
        <v>0.16356680226703693</v>
      </c>
      <c r="D15" s="8">
        <v>0.61861532806324115</v>
      </c>
      <c r="E15" s="8">
        <v>0.20401011189066967</v>
      </c>
      <c r="F15" s="8">
        <v>0.59362935177865617</v>
      </c>
      <c r="G15" s="58">
        <v>0.19409999999999999</v>
      </c>
      <c r="H15" s="58">
        <v>0.36674186561264821</v>
      </c>
      <c r="I15" s="8">
        <v>0.22095010222109673</v>
      </c>
      <c r="J15" s="8">
        <v>0.65300127272727271</v>
      </c>
      <c r="K15" s="8">
        <v>0.24160000000000001</v>
      </c>
      <c r="L15" s="8">
        <v>0.60469621343873514</v>
      </c>
      <c r="M15" s="8">
        <v>0.28073774790355022</v>
      </c>
      <c r="N15" s="8">
        <v>0.69662812648221339</v>
      </c>
    </row>
    <row r="16" spans="1:14" x14ac:dyDescent="0.25">
      <c r="A16" s="2" t="s">
        <v>41</v>
      </c>
      <c r="B16" s="57">
        <v>5157894.7368421052</v>
      </c>
      <c r="C16" s="8">
        <v>-9.9451333493886684E-2</v>
      </c>
      <c r="D16" s="8">
        <v>0.4754625408163265</v>
      </c>
      <c r="E16" s="8">
        <v>-5.0338679875601026E-2</v>
      </c>
      <c r="F16" s="8">
        <v>0.44092713265306122</v>
      </c>
      <c r="G16" s="58">
        <v>-7.1099999999999997E-2</v>
      </c>
      <c r="H16" s="58">
        <v>0.15938939795918367</v>
      </c>
      <c r="I16" s="8">
        <v>-2.6257411739264054E-2</v>
      </c>
      <c r="J16" s="8">
        <v>0.52294412244897959</v>
      </c>
      <c r="K16" s="8">
        <v>-1.0699999999999999E-2</v>
      </c>
      <c r="L16" s="8">
        <v>0.44409005102040816</v>
      </c>
      <c r="M16" s="8">
        <v>4.0821798018293637E-2</v>
      </c>
      <c r="N16" s="8">
        <v>0.55816062244897957</v>
      </c>
    </row>
    <row r="17" spans="1:14" x14ac:dyDescent="0.25">
      <c r="A17" s="2" t="s">
        <v>42</v>
      </c>
      <c r="B17" s="57">
        <v>4684210.5263157897</v>
      </c>
      <c r="C17" s="8">
        <v>5.4381668961240789E-3</v>
      </c>
      <c r="D17" s="8">
        <v>0.4604224157303371</v>
      </c>
      <c r="E17" s="8">
        <v>5.0333886327736534E-2</v>
      </c>
      <c r="F17" s="8">
        <v>0.42492614606741574</v>
      </c>
      <c r="G17" s="58">
        <v>2.7900000000000001E-2</v>
      </c>
      <c r="H17" s="58">
        <v>0.10298395505617981</v>
      </c>
      <c r="I17" s="8">
        <v>7.1511584291368308E-2</v>
      </c>
      <c r="J17" s="8">
        <v>0.50889867415730339</v>
      </c>
      <c r="K17" s="8">
        <v>8.2299999999999998E-2</v>
      </c>
      <c r="L17" s="8">
        <v>0.44094037078651688</v>
      </c>
      <c r="M17" s="8">
        <v>0.12895040240004352</v>
      </c>
      <c r="N17" s="8">
        <v>0.57145820224719102</v>
      </c>
    </row>
    <row r="18" spans="1:14" ht="14.4" thickBot="1" x14ac:dyDescent="0.3">
      <c r="A18" s="2" t="s">
        <v>43</v>
      </c>
      <c r="B18" s="57">
        <v>3236842.1052631577</v>
      </c>
      <c r="C18" s="9">
        <v>-3.3172303117037852E-2</v>
      </c>
      <c r="D18" s="9">
        <v>0.2059112195121951</v>
      </c>
      <c r="E18" s="9">
        <v>1.348917374403139E-2</v>
      </c>
      <c r="F18" s="9">
        <v>0.15380086178861785</v>
      </c>
      <c r="G18" s="59">
        <v>-9.4000000000000004E-3</v>
      </c>
      <c r="H18" s="59">
        <v>-0.30706437398373992</v>
      </c>
      <c r="I18" s="9">
        <v>3.5570624201632289E-2</v>
      </c>
      <c r="J18" s="9">
        <v>0.27782606504065038</v>
      </c>
      <c r="K18" s="9">
        <v>4.7300000000000002E-2</v>
      </c>
      <c r="L18" s="9">
        <v>0.17274247154471542</v>
      </c>
      <c r="M18" s="9">
        <v>9.5804669447213192E-2</v>
      </c>
      <c r="N18" s="9">
        <v>0.35983315447154468</v>
      </c>
    </row>
    <row r="19" spans="1:14" ht="14.4" thickBot="1" x14ac:dyDescent="0.3">
      <c r="A19" s="3" t="s">
        <v>14</v>
      </c>
      <c r="C19" s="106">
        <f>STDEVP(C9:C18,D7,D10:D18)</f>
        <v>0.23869782258141872</v>
      </c>
      <c r="D19" s="107"/>
      <c r="E19" s="106">
        <f>STDEVP(E9:E18,F7,F10:F18)</f>
        <v>0.21062461223836251</v>
      </c>
      <c r="F19" s="107"/>
      <c r="G19" s="106">
        <f t="shared" ref="G19" si="2">STDEVP(G9:G18,H7,H10:H18)</f>
        <v>0.24527515870648589</v>
      </c>
      <c r="H19" s="107"/>
      <c r="I19" s="106">
        <f t="shared" ref="I19" si="3">STDEVP(I9:I18,J7,J10:J18)</f>
        <v>0.22424074527976101</v>
      </c>
      <c r="J19" s="107"/>
      <c r="K19" s="106">
        <f t="shared" ref="K19" si="4">STDEVP(K9:K18,L7,L10:L18)</f>
        <v>0.19835920840905505</v>
      </c>
      <c r="L19" s="107"/>
      <c r="M19" s="106">
        <f t="shared" ref="M19" si="5">STDEVP(M9:M18,N7,N10:N18)</f>
        <v>0.21027987393753747</v>
      </c>
      <c r="N19" s="107"/>
    </row>
    <row r="20" spans="1:14" x14ac:dyDescent="0.25">
      <c r="C20" s="39" t="s">
        <v>0</v>
      </c>
      <c r="D20" s="39" t="s">
        <v>4</v>
      </c>
      <c r="E20" s="39" t="s">
        <v>0</v>
      </c>
      <c r="F20" s="39" t="s">
        <v>4</v>
      </c>
      <c r="G20" s="39" t="s">
        <v>0</v>
      </c>
      <c r="H20" s="39" t="s">
        <v>4</v>
      </c>
      <c r="I20" s="39" t="s">
        <v>0</v>
      </c>
      <c r="J20" s="39" t="s">
        <v>4</v>
      </c>
      <c r="K20" s="39" t="s">
        <v>0</v>
      </c>
      <c r="L20" s="39" t="s">
        <v>4</v>
      </c>
      <c r="M20" s="39" t="s">
        <v>0</v>
      </c>
      <c r="N20" s="39" t="s">
        <v>4</v>
      </c>
    </row>
  </sheetData>
  <mergeCells count="6">
    <mergeCell ref="M19:N19"/>
    <mergeCell ref="C19:D19"/>
    <mergeCell ref="E19:F19"/>
    <mergeCell ref="G19:H19"/>
    <mergeCell ref="I19:J19"/>
    <mergeCell ref="K19:L19"/>
  </mergeCells>
  <phoneticPr fontId="1" type="noConversion"/>
  <conditionalFormatting sqref="C9:C18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{FAB31F27-A32B-421D-BF45-30FB446BCDFC}</x14:id>
        </ext>
      </extLst>
    </cfRule>
  </conditionalFormatting>
  <conditionalFormatting sqref="C7:C18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{5D300929-3EB0-443F-9A8D-432C8446CBC7}</x14:id>
        </ext>
      </extLst>
    </cfRule>
  </conditionalFormatting>
  <conditionalFormatting sqref="C7:C18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{D67A47F8-4DB7-407C-A8F0-77E1E522D108}</x14:id>
        </ext>
      </extLst>
    </cfRule>
  </conditionalFormatting>
  <conditionalFormatting sqref="C7:C18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{A3967AD7-2C68-4FAF-A496-0FE4F424B239}</x14:id>
        </ext>
      </extLst>
    </cfRule>
  </conditionalFormatting>
  <conditionalFormatting sqref="C7:C14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{29DDC711-F892-4202-A2FB-9358069EF763}</x14:id>
        </ext>
      </extLst>
    </cfRule>
  </conditionalFormatting>
  <conditionalFormatting sqref="C7:C18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{32D2C82B-7445-4325-B591-93AB6D7E1729}</x14:id>
        </ext>
      </extLst>
    </cfRule>
  </conditionalFormatting>
  <conditionalFormatting sqref="C9:C17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{9714025C-8373-459D-9F52-A1FF40D98F5C}</x14:id>
        </ext>
      </extLst>
    </cfRule>
  </conditionalFormatting>
  <conditionalFormatting sqref="C7:C18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{BA935705-28A6-4570-80C9-768D343BB7B3}</x14:id>
        </ext>
      </extLst>
    </cfRule>
  </conditionalFormatting>
  <conditionalFormatting sqref="C7:C18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{8902F048-6484-49B7-8C5C-378871669EB8}</x14:id>
        </ext>
      </extLst>
    </cfRule>
  </conditionalFormatting>
  <conditionalFormatting sqref="E9:E18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{F29E6AC8-2B62-478D-ADF8-7B978EBBEFDC}</x14:id>
        </ext>
      </extLst>
    </cfRule>
  </conditionalFormatting>
  <conditionalFormatting sqref="E7:E18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{8A0AB599-2A0B-4251-B46F-1A3E1274D8D8}</x14:id>
        </ext>
      </extLst>
    </cfRule>
  </conditionalFormatting>
  <conditionalFormatting sqref="D9:D18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{80D1B891-AA57-4ED5-BC4E-592675173F24}</x14:id>
        </ext>
      </extLst>
    </cfRule>
  </conditionalFormatting>
  <conditionalFormatting sqref="D7:D18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{3554932B-8CC9-48A4-B9BA-2DBD3F4BF01E}</x14:id>
        </ext>
      </extLst>
    </cfRule>
  </conditionalFormatting>
  <conditionalFormatting sqref="D7:D18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{367CD5BD-3C68-4C76-88A8-B6C698C10BA0}</x14:id>
        </ext>
      </extLst>
    </cfRule>
  </conditionalFormatting>
  <conditionalFormatting sqref="D7:D18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{1D766EEF-C099-4D8F-9344-0BD18AA60F6F}</x14:id>
        </ext>
      </extLst>
    </cfRule>
  </conditionalFormatting>
  <conditionalFormatting sqref="D7:D14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{E6E489FD-429B-4A94-B3DE-DC147544EDA7}</x14:id>
        </ext>
      </extLst>
    </cfRule>
  </conditionalFormatting>
  <conditionalFormatting sqref="D7:D18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{962F448B-F7FD-475F-900C-2A248332E391}</x14:id>
        </ext>
      </extLst>
    </cfRule>
  </conditionalFormatting>
  <conditionalFormatting sqref="D9:D17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{F29CCE85-88F4-481A-842D-BD2B8EB2CCC5}</x14:id>
        </ext>
      </extLst>
    </cfRule>
  </conditionalFormatting>
  <conditionalFormatting sqref="D7:D18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{4C9A0421-E187-4801-A93D-DAA702202021}</x14:id>
        </ext>
      </extLst>
    </cfRule>
  </conditionalFormatting>
  <conditionalFormatting sqref="D7:D18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{BFAE4805-A29C-4055-B882-AC0821A04AF9}</x14:id>
        </ext>
      </extLst>
    </cfRule>
  </conditionalFormatting>
  <conditionalFormatting sqref="F10:F18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{91BAFBC4-2E2D-4E05-B1D2-E0E26F7B9C4D}</x14:id>
        </ext>
      </extLst>
    </cfRule>
  </conditionalFormatting>
  <conditionalFormatting sqref="F10:F18 F7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{E7FB31B0-9A09-4FCF-8C1A-CB00C92B92A6}</x14:id>
        </ext>
      </extLst>
    </cfRule>
  </conditionalFormatting>
  <conditionalFormatting sqref="F8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{D20CBBF2-0A09-4236-85FD-3CCDF57315A7}</x14:id>
        </ext>
      </extLst>
    </cfRule>
  </conditionalFormatting>
  <conditionalFormatting sqref="F8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{DDF0B7C5-A112-4FCE-89B5-3D5BEC75269F}</x14:id>
        </ext>
      </extLst>
    </cfRule>
  </conditionalFormatting>
  <conditionalFormatting sqref="F8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{E89A75AC-67DD-4E69-B41B-015F14E2BE24}</x14:id>
        </ext>
      </extLst>
    </cfRule>
  </conditionalFormatting>
  <conditionalFormatting sqref="F8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{5E252A9D-DA4B-4D02-9662-14D00541110D}</x14:id>
        </ext>
      </extLst>
    </cfRule>
  </conditionalFormatting>
  <conditionalFormatting sqref="F8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{1D5944FF-52A4-49A8-B7E4-13B7804B8550}</x14:id>
        </ext>
      </extLst>
    </cfRule>
  </conditionalFormatting>
  <conditionalFormatting sqref="F8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{773B4721-5EA4-4157-AF57-41DB4C173CD6}</x14:id>
        </ext>
      </extLst>
    </cfRule>
  </conditionalFormatting>
  <conditionalFormatting sqref="F8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{809302AA-6D86-433D-A311-83268B69ECB5}</x14:id>
        </ext>
      </extLst>
    </cfRule>
  </conditionalFormatting>
  <conditionalFormatting sqref="F9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{F0A8A3FE-B0D2-4535-9FC3-818B39872CB9}</x14:id>
        </ext>
      </extLst>
    </cfRule>
  </conditionalFormatting>
  <conditionalFormatting sqref="F9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{316F20B6-90AB-4E73-ADD0-A59E14DBEA49}</x14:id>
        </ext>
      </extLst>
    </cfRule>
  </conditionalFormatting>
  <conditionalFormatting sqref="F9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{FEA20D4F-FE21-472E-AB11-C824125F0E84}</x14:id>
        </ext>
      </extLst>
    </cfRule>
  </conditionalFormatting>
  <conditionalFormatting sqref="F9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{29FD7422-0B05-4D7B-A262-2264E7A56359}</x14:id>
        </ext>
      </extLst>
    </cfRule>
  </conditionalFormatting>
  <conditionalFormatting sqref="F9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{E91AA76C-26DE-4466-889A-3C3A2EB306CF}</x14:id>
        </ext>
      </extLst>
    </cfRule>
  </conditionalFormatting>
  <conditionalFormatting sqref="F9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{264B8DA2-EB25-46E1-A27E-BA02D584FAB3}</x14:id>
        </ext>
      </extLst>
    </cfRule>
  </conditionalFormatting>
  <conditionalFormatting sqref="F9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{75B61067-329D-45DF-BFF4-4E3F7521380E}</x14:id>
        </ext>
      </extLst>
    </cfRule>
  </conditionalFormatting>
  <conditionalFormatting sqref="G9:G18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{32616EF9-F68A-4AD9-9B7E-8A9257BF95EA}</x14:id>
        </ext>
      </extLst>
    </cfRule>
  </conditionalFormatting>
  <conditionalFormatting sqref="G7:G8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{F5DD3AB3-82C1-486A-9940-F3334C3F2764}</x14:id>
        </ext>
      </extLst>
    </cfRule>
  </conditionalFormatting>
  <conditionalFormatting sqref="G7:G18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{34969AA4-06E7-44F8-A2D2-C4513AD867EA}</x14:id>
        </ext>
      </extLst>
    </cfRule>
  </conditionalFormatting>
  <conditionalFormatting sqref="G9:G18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{AE600648-16D4-4AAD-9EBB-3F1A1454D4F2}</x14:id>
        </ext>
      </extLst>
    </cfRule>
  </conditionalFormatting>
  <conditionalFormatting sqref="G7:G18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{A2C32FEA-C13B-45E7-8AB8-4570900E5E0E}</x14:id>
        </ext>
      </extLst>
    </cfRule>
  </conditionalFormatting>
  <conditionalFormatting sqref="G7:G18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{40EA8F9E-6BF8-4273-B39C-98705380BEBF}</x14:id>
        </ext>
      </extLst>
    </cfRule>
  </conditionalFormatting>
  <conditionalFormatting sqref="H10:H18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{38F405EC-D1C6-4611-BCF9-1EE4740CC084}</x14:id>
        </ext>
      </extLst>
    </cfRule>
  </conditionalFormatting>
  <conditionalFormatting sqref="H7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{2D40987B-5BFF-4C0A-8864-44D983B00655}</x14:id>
        </ext>
      </extLst>
    </cfRule>
  </conditionalFormatting>
  <conditionalFormatting sqref="H10:H18 H7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{4E968C72-84FD-4C05-8E34-FA7D3B04BBAF}</x14:id>
        </ext>
      </extLst>
    </cfRule>
  </conditionalFormatting>
  <conditionalFormatting sqref="H10:H18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{97C2026E-50B1-41B7-AEBF-C3C8C154B77C}</x14:id>
        </ext>
      </extLst>
    </cfRule>
  </conditionalFormatting>
  <conditionalFormatting sqref="H10:H18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{C938C39F-4B65-409F-8372-EA78D8156AAF}</x14:id>
        </ext>
      </extLst>
    </cfRule>
  </conditionalFormatting>
  <conditionalFormatting sqref="H10:H18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{88460F64-D63E-408F-8AE6-3985C04F6A58}</x14:id>
        </ext>
      </extLst>
    </cfRule>
  </conditionalFormatting>
  <conditionalFormatting sqref="H8:H9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{29A721B0-D192-4595-90B3-91B50DAA060D}</x14:id>
        </ext>
      </extLst>
    </cfRule>
  </conditionalFormatting>
  <conditionalFormatting sqref="H8:H9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{A3628B0A-8F34-459F-9726-612FB9389EB3}</x14:id>
        </ext>
      </extLst>
    </cfRule>
  </conditionalFormatting>
  <conditionalFormatting sqref="H8:H9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{0E09581A-BA9B-4E3D-9A95-BC6DF129BE35}</x14:id>
        </ext>
      </extLst>
    </cfRule>
  </conditionalFormatting>
  <conditionalFormatting sqref="H8:H9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{7230CC1E-133B-49E4-84CC-C4EF9F5B144F}</x14:id>
        </ext>
      </extLst>
    </cfRule>
  </conditionalFormatting>
  <conditionalFormatting sqref="H8:H9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{7B62CF46-9D16-4460-9899-8FCC5925B6F0}</x14:id>
        </ext>
      </extLst>
    </cfRule>
  </conditionalFormatting>
  <conditionalFormatting sqref="H8:H9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{FDDC209F-B4B1-4332-8AB3-07EB8BB6614E}</x14:id>
        </ext>
      </extLst>
    </cfRule>
  </conditionalFormatting>
  <conditionalFormatting sqref="H8:H9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{542BCAD5-7723-416A-A30E-56CC21723F01}</x14:id>
        </ext>
      </extLst>
    </cfRule>
  </conditionalFormatting>
  <conditionalFormatting sqref="H9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{C6A82388-E061-40CE-9970-E731CA96FD74}</x14:id>
        </ext>
      </extLst>
    </cfRule>
  </conditionalFormatting>
  <conditionalFormatting sqref="H9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{CEEF1869-B08D-4523-85CE-F7C06B00A597}</x14:id>
        </ext>
      </extLst>
    </cfRule>
  </conditionalFormatting>
  <conditionalFormatting sqref="H9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{30B5EC16-3CA3-473E-9E51-6B3EEB668D08}</x14:id>
        </ext>
      </extLst>
    </cfRule>
  </conditionalFormatting>
  <conditionalFormatting sqref="H9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{6F0A17DC-89DE-408D-9E2D-5EADD1092760}</x14:id>
        </ext>
      </extLst>
    </cfRule>
  </conditionalFormatting>
  <conditionalFormatting sqref="H9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{56BD2F5B-F24F-4D29-B033-1D609344CD6F}</x14:id>
        </ext>
      </extLst>
    </cfRule>
  </conditionalFormatting>
  <conditionalFormatting sqref="H9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{84AEE11B-3DBD-4A6F-A722-CBBC4F0F1E58}</x14:id>
        </ext>
      </extLst>
    </cfRule>
  </conditionalFormatting>
  <conditionalFormatting sqref="H9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{22A5C3CB-C339-4B7C-8BAD-BC7AB6624CCE}</x14:id>
        </ext>
      </extLst>
    </cfRule>
  </conditionalFormatting>
  <conditionalFormatting sqref="I9:I18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{F9D7CEE1-DDDA-4E20-B9AE-19DA8AC00655}</x14:id>
        </ext>
      </extLst>
    </cfRule>
  </conditionalFormatting>
  <conditionalFormatting sqref="I7:I18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{2F48E7DA-4788-4E5C-A0B7-FB74803DF3A6}</x14:id>
        </ext>
      </extLst>
    </cfRule>
  </conditionalFormatting>
  <conditionalFormatting sqref="I7:I18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{B0982BE8-DF31-4CC0-8B53-E789DFD6AD4B}</x14:id>
        </ext>
      </extLst>
    </cfRule>
  </conditionalFormatting>
  <conditionalFormatting sqref="I7:I18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{0966D9BD-3D8C-4E7C-BD70-D0E056C437B2}</x14:id>
        </ext>
      </extLst>
    </cfRule>
  </conditionalFormatting>
  <conditionalFormatting sqref="I7:I14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{A3886FBB-1FEF-4DF8-B365-E6A31185BA1E}</x14:id>
        </ext>
      </extLst>
    </cfRule>
  </conditionalFormatting>
  <conditionalFormatting sqref="I7:I18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{D8471B3D-C8EC-4EF4-94DC-0B83E7B6B1EF}</x14:id>
        </ext>
      </extLst>
    </cfRule>
  </conditionalFormatting>
  <conditionalFormatting sqref="I9:I17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{4A56C6C3-D955-40D1-BC7F-7C747E3B3DBA}</x14:id>
        </ext>
      </extLst>
    </cfRule>
  </conditionalFormatting>
  <conditionalFormatting sqref="I7:I18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{B7959A11-E691-4A23-B6B0-A00F24F51B5F}</x14:id>
        </ext>
      </extLst>
    </cfRule>
  </conditionalFormatting>
  <conditionalFormatting sqref="J10:J18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{4EA7892D-BA6B-436D-A485-3EA31991656D}</x14:id>
        </ext>
      </extLst>
    </cfRule>
  </conditionalFormatting>
  <conditionalFormatting sqref="J10:J18 J7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{0A2057D7-CD16-4AB0-BA41-A57F1182BAC5}</x14:id>
        </ext>
      </extLst>
    </cfRule>
  </conditionalFormatting>
  <conditionalFormatting sqref="J10:J18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{73408A87-1A30-4C06-83AD-7262069C644E}</x14:id>
        </ext>
      </extLst>
    </cfRule>
  </conditionalFormatting>
  <conditionalFormatting sqref="J10:J18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{65CAB4F0-171D-4720-8F25-763D876A8A4E}</x14:id>
        </ext>
      </extLst>
    </cfRule>
  </conditionalFormatting>
  <conditionalFormatting sqref="J10:J14 J7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{59F206E6-20CF-464A-AB57-7EBF9C02C3DB}</x14:id>
        </ext>
      </extLst>
    </cfRule>
  </conditionalFormatting>
  <conditionalFormatting sqref="J10:J18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{C0F4859C-7BD4-47B4-8BB4-6B9A0E62B7F5}</x14:id>
        </ext>
      </extLst>
    </cfRule>
  </conditionalFormatting>
  <conditionalFormatting sqref="J10:J17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{A7D5B7DD-4CBE-4264-9BB7-AC50AC2758B6}</x14:id>
        </ext>
      </extLst>
    </cfRule>
  </conditionalFormatting>
  <conditionalFormatting sqref="J10:J18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{A4D47A1F-382E-48CF-87ED-F95C27942943}</x14:id>
        </ext>
      </extLst>
    </cfRule>
  </conditionalFormatting>
  <conditionalFormatting sqref="H7:H18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{3854B2D7-5332-434F-A3C7-3F5F7A81E976}</x14:id>
        </ext>
      </extLst>
    </cfRule>
  </conditionalFormatting>
  <conditionalFormatting sqref="J8:J9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{C0A5F4D5-BDCA-45EB-AA40-63DD158A0D90}</x14:id>
        </ext>
      </extLst>
    </cfRule>
  </conditionalFormatting>
  <conditionalFormatting sqref="J8:J9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{9640A995-5CE4-4D92-95D9-9447A4DA5395}</x14:id>
        </ext>
      </extLst>
    </cfRule>
  </conditionalFormatting>
  <conditionalFormatting sqref="J8:J9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{87BCACCC-07D7-486D-A548-820081BE662F}</x14:id>
        </ext>
      </extLst>
    </cfRule>
  </conditionalFormatting>
  <conditionalFormatting sqref="J8:J9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{6C6FA3B5-0D3F-4012-8C2B-2533070B3330}</x14:id>
        </ext>
      </extLst>
    </cfRule>
  </conditionalFormatting>
  <conditionalFormatting sqref="J8:J9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{B19C0D17-3E62-4686-B711-DDD1DD65A829}</x14:id>
        </ext>
      </extLst>
    </cfRule>
  </conditionalFormatting>
  <conditionalFormatting sqref="J8:J9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{6DDBD1E2-1513-4A99-965A-A299E2BC2BBF}</x14:id>
        </ext>
      </extLst>
    </cfRule>
  </conditionalFormatting>
  <conditionalFormatting sqref="J8:J9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{1DFEECC5-0298-4A27-A8E7-D94C47CA5DC0}</x14:id>
        </ext>
      </extLst>
    </cfRule>
  </conditionalFormatting>
  <conditionalFormatting sqref="J9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{0DF7C416-0E66-4141-8B08-44DFBCE85E3D}</x14:id>
        </ext>
      </extLst>
    </cfRule>
  </conditionalFormatting>
  <conditionalFormatting sqref="J9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{915474B4-AD04-43BA-8D7B-7DC442D4D10E}</x14:id>
        </ext>
      </extLst>
    </cfRule>
  </conditionalFormatting>
  <conditionalFormatting sqref="J9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{D781E461-BD84-4554-AE53-C284C209DB6D}</x14:id>
        </ext>
      </extLst>
    </cfRule>
  </conditionalFormatting>
  <conditionalFormatting sqref="J9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{1B6FF8ED-312B-4B23-BB13-7835C18D4CDB}</x14:id>
        </ext>
      </extLst>
    </cfRule>
  </conditionalFormatting>
  <conditionalFormatting sqref="J9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{9FF15C66-0DED-4B39-AD5F-ECDD3F6CB41A}</x14:id>
        </ext>
      </extLst>
    </cfRule>
  </conditionalFormatting>
  <conditionalFormatting sqref="J9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{23232503-5552-4A7A-94C4-383C43290B37}</x14:id>
        </ext>
      </extLst>
    </cfRule>
  </conditionalFormatting>
  <conditionalFormatting sqref="J9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{4F7932D6-E07A-46C7-B011-08A69ECF909F}</x14:id>
        </ext>
      </extLst>
    </cfRule>
  </conditionalFormatting>
  <conditionalFormatting sqref="J8:J9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{6026267D-BD35-422B-803D-B3C635E128F1}</x14:id>
        </ext>
      </extLst>
    </cfRule>
  </conditionalFormatting>
  <conditionalFormatting sqref="K9:K18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{A9BB6839-AC6F-4EFA-8B70-613148EE771E}</x14:id>
        </ext>
      </extLst>
    </cfRule>
  </conditionalFormatting>
  <conditionalFormatting sqref="K7:K18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{2656D004-C13B-4C81-ACBF-81BA220D22B5}</x14:id>
        </ext>
      </extLst>
    </cfRule>
  </conditionalFormatting>
  <conditionalFormatting sqref="K7:K18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{1A398942-B917-4C6A-BD08-E3993BFC0D7C}</x14:id>
        </ext>
      </extLst>
    </cfRule>
  </conditionalFormatting>
  <conditionalFormatting sqref="K7:K18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{AB098942-E7B3-4C94-82E8-99392300BF01}</x14:id>
        </ext>
      </extLst>
    </cfRule>
  </conditionalFormatting>
  <conditionalFormatting sqref="K7:K14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{6D31C39E-574C-4725-A27D-402FDD1AF3FB}</x14:id>
        </ext>
      </extLst>
    </cfRule>
  </conditionalFormatting>
  <conditionalFormatting sqref="K7:K1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{189BF8DB-AB64-4D83-B42D-1A71453596C4}</x14:id>
        </ext>
      </extLst>
    </cfRule>
  </conditionalFormatting>
  <conditionalFormatting sqref="K9:K17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{F08F0937-7ECD-479C-9902-58F64275BF3F}</x14:id>
        </ext>
      </extLst>
    </cfRule>
  </conditionalFormatting>
  <conditionalFormatting sqref="K7:K18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{2DBFD9CD-0BC6-4C08-8B21-6EA4B3D0CFAD}</x14:id>
        </ext>
      </extLst>
    </cfRule>
  </conditionalFormatting>
  <conditionalFormatting sqref="L10:L18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{0795C4DD-602C-4B05-8B42-019758860E5E}</x14:id>
        </ext>
      </extLst>
    </cfRule>
  </conditionalFormatting>
  <conditionalFormatting sqref="L10:L18 L7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{46CFC74E-30BE-4401-BB6A-D5962C29FDF3}</x14:id>
        </ext>
      </extLst>
    </cfRule>
  </conditionalFormatting>
  <conditionalFormatting sqref="L10:L18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{366CAD8A-8C8B-4DB4-A2A3-2C5D651C1704}</x14:id>
        </ext>
      </extLst>
    </cfRule>
  </conditionalFormatting>
  <conditionalFormatting sqref="L10:L18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{D3B0974B-1391-4F58-A7BF-7A65699D6DF5}</x14:id>
        </ext>
      </extLst>
    </cfRule>
  </conditionalFormatting>
  <conditionalFormatting sqref="L10:L14 L7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{6CE2D8D8-8957-4DF6-9C48-58974EE63558}</x14:id>
        </ext>
      </extLst>
    </cfRule>
  </conditionalFormatting>
  <conditionalFormatting sqref="L10:L18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{6141FF3D-5B0E-4906-ACA7-FE80605397C4}</x14:id>
        </ext>
      </extLst>
    </cfRule>
  </conditionalFormatting>
  <conditionalFormatting sqref="L10:L17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{7B329B36-D58C-49D5-A034-10A5D478F8F9}</x14:id>
        </ext>
      </extLst>
    </cfRule>
  </conditionalFormatting>
  <conditionalFormatting sqref="L10:L18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{6C3F8B60-F8CE-41CF-AB12-CCF4478D7CF9}</x14:id>
        </ext>
      </extLst>
    </cfRule>
  </conditionalFormatting>
  <conditionalFormatting sqref="L10:L18 L7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{9D0513DA-84B2-48B0-94F5-6036B7E72394}</x14:id>
        </ext>
      </extLst>
    </cfRule>
  </conditionalFormatting>
  <conditionalFormatting sqref="M9:M18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{D5F5DC56-D3EA-4970-951F-2AB46D28569A}</x14:id>
        </ext>
      </extLst>
    </cfRule>
  </conditionalFormatting>
  <conditionalFormatting sqref="M7:M18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{4FEFAFC1-6E48-4A46-A9B9-5DF11BF4AF6D}</x14:id>
        </ext>
      </extLst>
    </cfRule>
  </conditionalFormatting>
  <conditionalFormatting sqref="M7:M18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{931A187A-991E-4908-AB21-BE2E2BE91431}</x14:id>
        </ext>
      </extLst>
    </cfRule>
  </conditionalFormatting>
  <conditionalFormatting sqref="M7:M18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{909EFDDC-2886-4BAE-AC80-4C43C3AF2E90}</x14:id>
        </ext>
      </extLst>
    </cfRule>
  </conditionalFormatting>
  <conditionalFormatting sqref="M7:M14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{1396DA4C-7F60-4449-9DD1-73DA2E3C12D7}</x14:id>
        </ext>
      </extLst>
    </cfRule>
  </conditionalFormatting>
  <conditionalFormatting sqref="M7:M18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{049572D8-2122-4399-8DC0-E1CEFBF07E19}</x14:id>
        </ext>
      </extLst>
    </cfRule>
  </conditionalFormatting>
  <conditionalFormatting sqref="M9:M17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{2A254FF0-02EF-49A0-AF67-FCF8A4FDABAE}</x14:id>
        </ext>
      </extLst>
    </cfRule>
  </conditionalFormatting>
  <conditionalFormatting sqref="M7:M18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{8AEB2183-AFDC-4A12-A7EB-E81CF8288DA2}</x14:id>
        </ext>
      </extLst>
    </cfRule>
  </conditionalFormatting>
  <conditionalFormatting sqref="N10:N18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{F30CEEF2-E527-42CF-9203-EF8088FC6A3B}</x14:id>
        </ext>
      </extLst>
    </cfRule>
  </conditionalFormatting>
  <conditionalFormatting sqref="N10:N18 N7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{EC3660DB-51E8-406A-BB84-23C74397F61F}</x14:id>
        </ext>
      </extLst>
    </cfRule>
  </conditionalFormatting>
  <conditionalFormatting sqref="N10:N18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{3D247B72-E42A-4036-A9CA-A96D3EB8358E}</x14:id>
        </ext>
      </extLst>
    </cfRule>
  </conditionalFormatting>
  <conditionalFormatting sqref="N10:N18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{E7044238-5C35-4A6A-8A97-FCB5FA680761}</x14:id>
        </ext>
      </extLst>
    </cfRule>
  </conditionalFormatting>
  <conditionalFormatting sqref="N10:N14 N7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{390E529D-98BA-4B65-B4AF-9D46858B04F1}</x14:id>
        </ext>
      </extLst>
    </cfRule>
  </conditionalFormatting>
  <conditionalFormatting sqref="N10:N18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{AF170B1D-2C46-4717-BEF6-41B9F1EE222E}</x14:id>
        </ext>
      </extLst>
    </cfRule>
  </conditionalFormatting>
  <conditionalFormatting sqref="N10:N17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{0EAE1008-A9CF-4A2E-B64F-8FC395B64526}</x14:id>
        </ext>
      </extLst>
    </cfRule>
  </conditionalFormatting>
  <conditionalFormatting sqref="N10:N18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{7F827162-B39F-4ABF-ACCA-6A942961EC9D}</x14:id>
        </ext>
      </extLst>
    </cfRule>
  </conditionalFormatting>
  <conditionalFormatting sqref="N10:N18 N7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{4C93D9C5-E4E1-4806-B185-3B825A56F52E}</x14:id>
        </ext>
      </extLst>
    </cfRule>
  </conditionalFormatting>
  <conditionalFormatting sqref="L8:L9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{9EFA9B26-7C7D-4D5E-A1DB-448FF1E771FA}</x14:id>
        </ext>
      </extLst>
    </cfRule>
  </conditionalFormatting>
  <conditionalFormatting sqref="L8:L9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{1683E0EF-4976-4B16-B6F1-0263EFB0EE73}</x14:id>
        </ext>
      </extLst>
    </cfRule>
  </conditionalFormatting>
  <conditionalFormatting sqref="L8:L9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{4C7C38A8-137A-4E4A-AB38-93E51D410715}</x14:id>
        </ext>
      </extLst>
    </cfRule>
  </conditionalFormatting>
  <conditionalFormatting sqref="L8:L9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{9F7BDD08-B66B-4AA5-BE4F-2FC0C8DACD2A}</x14:id>
        </ext>
      </extLst>
    </cfRule>
  </conditionalFormatting>
  <conditionalFormatting sqref="L8:L9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{6138F67E-A918-4A2B-B724-2A0797291FAC}</x14:id>
        </ext>
      </extLst>
    </cfRule>
  </conditionalFormatting>
  <conditionalFormatting sqref="L8:L9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{4AE4B491-D4A6-4202-811D-A7AFAB7C0905}</x14:id>
        </ext>
      </extLst>
    </cfRule>
  </conditionalFormatting>
  <conditionalFormatting sqref="L8:L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{5B032B2D-7616-43B0-9803-0BC1B21AA02B}</x14:id>
        </ext>
      </extLst>
    </cfRule>
  </conditionalFormatting>
  <conditionalFormatting sqref="L9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{5665948C-E54A-4DE4-9A64-29FF1D33B3EB}</x14:id>
        </ext>
      </extLst>
    </cfRule>
  </conditionalFormatting>
  <conditionalFormatting sqref="L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{AEBF5C86-A8DD-492C-ACFA-C91447CDA7DD}</x14:id>
        </ext>
      </extLst>
    </cfRule>
  </conditionalFormatting>
  <conditionalFormatting sqref="L9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{70976236-11FD-42B6-8FDC-52D51A34C807}</x14:id>
        </ext>
      </extLst>
    </cfRule>
  </conditionalFormatting>
  <conditionalFormatting sqref="L9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{442D2E2B-0DAD-4062-A861-3BD4B4BB4CB9}</x14:id>
        </ext>
      </extLst>
    </cfRule>
  </conditionalFormatting>
  <conditionalFormatting sqref="L9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{36CFA460-0A4E-43E6-9C1B-29839C2F1CA6}</x14:id>
        </ext>
      </extLst>
    </cfRule>
  </conditionalFormatting>
  <conditionalFormatting sqref="L9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{EFCE7AF9-F0FC-42BE-9EEE-6F4E56E8AB82}</x14:id>
        </ext>
      </extLst>
    </cfRule>
  </conditionalFormatting>
  <conditionalFormatting sqref="L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{33B56B86-E1C9-4C49-A13B-C678C67EBE79}</x14:id>
        </ext>
      </extLst>
    </cfRule>
  </conditionalFormatting>
  <conditionalFormatting sqref="L8:L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{E5EE5475-4C5B-4BAB-8EC8-BE8CAFD03946}</x14:id>
        </ext>
      </extLst>
    </cfRule>
  </conditionalFormatting>
  <conditionalFormatting sqref="N8:N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{FC60FEE1-6526-44FC-A4B0-E81527C84561}</x14:id>
        </ext>
      </extLst>
    </cfRule>
  </conditionalFormatting>
  <conditionalFormatting sqref="N8:N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{7AAEFCC9-3845-467A-B3BF-C81092693413}</x14:id>
        </ext>
      </extLst>
    </cfRule>
  </conditionalFormatting>
  <conditionalFormatting sqref="N8:N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{5B0B39A5-B760-4D9A-9F31-28C997D3A162}</x14:id>
        </ext>
      </extLst>
    </cfRule>
  </conditionalFormatting>
  <conditionalFormatting sqref="N8:N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{9A2E95B9-2117-478B-9F87-9A67BE592496}</x14:id>
        </ext>
      </extLst>
    </cfRule>
  </conditionalFormatting>
  <conditionalFormatting sqref="N8:N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{D83C41A7-DDFB-4215-AEFA-BCBAC5DFC81D}</x14:id>
        </ext>
      </extLst>
    </cfRule>
  </conditionalFormatting>
  <conditionalFormatting sqref="N8:N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{8AD13958-7DCB-4ED8-B02C-419E7AAA6AB8}</x14:id>
        </ext>
      </extLst>
    </cfRule>
  </conditionalFormatting>
  <conditionalFormatting sqref="N8:N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{2155F8DE-07D0-40DD-8272-BDFE4C3E5D0A}</x14:id>
        </ext>
      </extLst>
    </cfRule>
  </conditionalFormatting>
  <conditionalFormatting sqref="N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{92706E24-980F-4B83-98BF-F060E2E4A3B8}</x14:id>
        </ext>
      </extLst>
    </cfRule>
  </conditionalFormatting>
  <conditionalFormatting sqref="N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{95C4B137-E78A-4176-82C4-5DFACEC8B628}</x14:id>
        </ext>
      </extLst>
    </cfRule>
  </conditionalFormatting>
  <conditionalFormatting sqref="N9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{7E85F260-EFAD-43A4-91EC-3F29965BF83A}</x14:id>
        </ext>
      </extLst>
    </cfRule>
  </conditionalFormatting>
  <conditionalFormatting sqref="N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{72DE9D38-BF6D-45FE-8B14-5F15A12558D5}</x14:id>
        </ext>
      </extLst>
    </cfRule>
  </conditionalFormatting>
  <conditionalFormatting sqref="N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{4DA50F15-F85A-450F-B2C5-FDC305C9F652}</x14:id>
        </ext>
      </extLst>
    </cfRule>
  </conditionalFormatting>
  <conditionalFormatting sqref="N9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{2D070CF3-5F65-4B3D-A048-9B2AFAE74973}</x14:id>
        </ext>
      </extLst>
    </cfRule>
  </conditionalFormatting>
  <conditionalFormatting sqref="N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{134C98D6-6A10-4B1C-A0B2-18BC19140B07}</x14:id>
        </ext>
      </extLst>
    </cfRule>
  </conditionalFormatting>
  <conditionalFormatting sqref="N8:N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{404B8ACC-8ED8-42AD-8BCC-88B803AA2EEE}</x14:id>
        </ext>
      </extLst>
    </cfRule>
  </conditionalFormatting>
  <conditionalFormatting sqref="N7:N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{A0ECFD1C-159C-4CA4-9B2E-B716BD8058A1}</x14:id>
        </ext>
      </extLst>
    </cfRule>
  </conditionalFormatting>
  <conditionalFormatting sqref="M7:N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{9402E804-60BB-4E65-BF8A-4B4BBA037C14}</x14:id>
        </ext>
      </extLst>
    </cfRule>
  </conditionalFormatting>
  <conditionalFormatting sqref="C7:N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{4C422188-D402-46E9-9485-2C456FD04F53}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B31F27-A32B-421D-BF45-30FB446BCD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C9:C18</xm:sqref>
        </x14:conditionalFormatting>
        <x14:conditionalFormatting xmlns:xm="http://schemas.microsoft.com/office/excel/2006/main">
          <x14:cfRule type="dataBar" id="{5D300929-3EB0-443F-9A8D-432C8446CB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C7:C18</xm:sqref>
        </x14:conditionalFormatting>
        <x14:conditionalFormatting xmlns:xm="http://schemas.microsoft.com/office/excel/2006/main">
          <x14:cfRule type="dataBar" id="{D67A47F8-4DB7-407C-A8F0-77E1E522D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C7:C18</xm:sqref>
        </x14:conditionalFormatting>
        <x14:conditionalFormatting xmlns:xm="http://schemas.microsoft.com/office/excel/2006/main">
          <x14:cfRule type="dataBar" id="{A3967AD7-2C68-4FAF-A496-0FE4F424B2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C7:C18</xm:sqref>
        </x14:conditionalFormatting>
        <x14:conditionalFormatting xmlns:xm="http://schemas.microsoft.com/office/excel/2006/main">
          <x14:cfRule type="dataBar" id="{29DDC711-F892-4202-A2FB-9358069EF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32D2C82B-7445-4325-B591-93AB6D7E17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C7:C18</xm:sqref>
        </x14:conditionalFormatting>
        <x14:conditionalFormatting xmlns:xm="http://schemas.microsoft.com/office/excel/2006/main">
          <x14:cfRule type="dataBar" id="{9714025C-8373-459D-9F52-A1FF40D98F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C9:C17</xm:sqref>
        </x14:conditionalFormatting>
        <x14:conditionalFormatting xmlns:xm="http://schemas.microsoft.com/office/excel/2006/main">
          <x14:cfRule type="dataBar" id="{BA935705-28A6-4570-80C9-768D343BB7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C7:C18</xm:sqref>
        </x14:conditionalFormatting>
        <x14:conditionalFormatting xmlns:xm="http://schemas.microsoft.com/office/excel/2006/main">
          <x14:cfRule type="dataBar" id="{8902F048-6484-49B7-8C5C-378871669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C7:C18</xm:sqref>
        </x14:conditionalFormatting>
        <x14:conditionalFormatting xmlns:xm="http://schemas.microsoft.com/office/excel/2006/main">
          <x14:cfRule type="dataBar" id="{F29E6AC8-2B62-478D-ADF8-7B978EBBEF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E9:E18</xm:sqref>
        </x14:conditionalFormatting>
        <x14:conditionalFormatting xmlns:xm="http://schemas.microsoft.com/office/excel/2006/main">
          <x14:cfRule type="dataBar" id="{8A0AB599-2A0B-4251-B46F-1A3E1274D8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E7:E18</xm:sqref>
        </x14:conditionalFormatting>
        <x14:conditionalFormatting xmlns:xm="http://schemas.microsoft.com/office/excel/2006/main">
          <x14:cfRule type="dataBar" id="{80D1B891-AA57-4ED5-BC4E-592675173F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D9:D18</xm:sqref>
        </x14:conditionalFormatting>
        <x14:conditionalFormatting xmlns:xm="http://schemas.microsoft.com/office/excel/2006/main">
          <x14:cfRule type="dataBar" id="{3554932B-8CC9-48A4-B9BA-2DBD3F4BF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D7:D18</xm:sqref>
        </x14:conditionalFormatting>
        <x14:conditionalFormatting xmlns:xm="http://schemas.microsoft.com/office/excel/2006/main">
          <x14:cfRule type="dataBar" id="{367CD5BD-3C68-4C76-88A8-B6C698C10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D7:D18</xm:sqref>
        </x14:conditionalFormatting>
        <x14:conditionalFormatting xmlns:xm="http://schemas.microsoft.com/office/excel/2006/main">
          <x14:cfRule type="dataBar" id="{1D766EEF-C099-4D8F-9344-0BD18AA60F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D7:D18</xm:sqref>
        </x14:conditionalFormatting>
        <x14:conditionalFormatting xmlns:xm="http://schemas.microsoft.com/office/excel/2006/main">
          <x14:cfRule type="dataBar" id="{E6E489FD-429B-4A94-B3DE-DC147544ED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962F448B-F7FD-475F-900C-2A248332E3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D7:D18</xm:sqref>
        </x14:conditionalFormatting>
        <x14:conditionalFormatting xmlns:xm="http://schemas.microsoft.com/office/excel/2006/main">
          <x14:cfRule type="dataBar" id="{F29CCE85-88F4-481A-842D-BD2B8EB2C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D9:D17</xm:sqref>
        </x14:conditionalFormatting>
        <x14:conditionalFormatting xmlns:xm="http://schemas.microsoft.com/office/excel/2006/main">
          <x14:cfRule type="dataBar" id="{4C9A0421-E187-4801-A93D-DAA702202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D7:D18</xm:sqref>
        </x14:conditionalFormatting>
        <x14:conditionalFormatting xmlns:xm="http://schemas.microsoft.com/office/excel/2006/main">
          <x14:cfRule type="dataBar" id="{BFAE4805-A29C-4055-B882-AC0821A04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D7:D18</xm:sqref>
        </x14:conditionalFormatting>
        <x14:conditionalFormatting xmlns:xm="http://schemas.microsoft.com/office/excel/2006/main">
          <x14:cfRule type="dataBar" id="{91BAFBC4-2E2D-4E05-B1D2-E0E26F7B9C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F10:F18</xm:sqref>
        </x14:conditionalFormatting>
        <x14:conditionalFormatting xmlns:xm="http://schemas.microsoft.com/office/excel/2006/main">
          <x14:cfRule type="dataBar" id="{E7FB31B0-9A09-4FCF-8C1A-CB00C92B92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F10:F18 F7</xm:sqref>
        </x14:conditionalFormatting>
        <x14:conditionalFormatting xmlns:xm="http://schemas.microsoft.com/office/excel/2006/main">
          <x14:cfRule type="dataBar" id="{D20CBBF2-0A09-4236-85FD-3CCDF57315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DDF0B7C5-A112-4FCE-89B5-3D5BEC7526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E89A75AC-67DD-4E69-B41B-015F14E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5E252A9D-DA4B-4D02-9662-14D0054111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1D5944FF-52A4-49A8-B7E4-13B7804B85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773B4721-5EA4-4157-AF57-41DB4C173C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809302AA-6D86-433D-A311-83268B69EC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F0A8A3FE-B0D2-4535-9FC3-818B39872C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316F20B6-90AB-4E73-ADD0-A59E14DBE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FEA20D4F-FE21-472E-AB11-C824125F0E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29FD7422-0B05-4D7B-A262-2264E7A56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E91AA76C-26DE-4466-889A-3C3A2EB306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264B8DA2-EB25-46E1-A27E-BA02D584FA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75B61067-329D-45DF-BFF4-4E3F752138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32616EF9-F68A-4AD9-9B7E-8A9257BF95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G9:G18</xm:sqref>
        </x14:conditionalFormatting>
        <x14:conditionalFormatting xmlns:xm="http://schemas.microsoft.com/office/excel/2006/main">
          <x14:cfRule type="dataBar" id="{F5DD3AB3-82C1-486A-9940-F3334C3F2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G7:G8</xm:sqref>
        </x14:conditionalFormatting>
        <x14:conditionalFormatting xmlns:xm="http://schemas.microsoft.com/office/excel/2006/main">
          <x14:cfRule type="dataBar" id="{34969AA4-06E7-44F8-A2D2-C4513AD867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G7:G18</xm:sqref>
        </x14:conditionalFormatting>
        <x14:conditionalFormatting xmlns:xm="http://schemas.microsoft.com/office/excel/2006/main">
          <x14:cfRule type="dataBar" id="{AE600648-16D4-4AAD-9EBB-3F1A1454D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G9:G18</xm:sqref>
        </x14:conditionalFormatting>
        <x14:conditionalFormatting xmlns:xm="http://schemas.microsoft.com/office/excel/2006/main">
          <x14:cfRule type="dataBar" id="{A2C32FEA-C13B-45E7-8AB8-4570900E5E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G7:G18</xm:sqref>
        </x14:conditionalFormatting>
        <x14:conditionalFormatting xmlns:xm="http://schemas.microsoft.com/office/excel/2006/main">
          <x14:cfRule type="dataBar" id="{40EA8F9E-6BF8-4273-B39C-98705380BE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G7:G18</xm:sqref>
        </x14:conditionalFormatting>
        <x14:conditionalFormatting xmlns:xm="http://schemas.microsoft.com/office/excel/2006/main">
          <x14:cfRule type="dataBar" id="{38F405EC-D1C6-4611-BCF9-1EE4740CC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H10:H18</xm:sqref>
        </x14:conditionalFormatting>
        <x14:conditionalFormatting xmlns:xm="http://schemas.microsoft.com/office/excel/2006/main">
          <x14:cfRule type="dataBar" id="{2D40987B-5BFF-4C0A-8864-44D983B006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4E968C72-84FD-4C05-8E34-FA7D3B04B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H10:H18 H7</xm:sqref>
        </x14:conditionalFormatting>
        <x14:conditionalFormatting xmlns:xm="http://schemas.microsoft.com/office/excel/2006/main">
          <x14:cfRule type="dataBar" id="{97C2026E-50B1-41B7-AEBF-C3C8C154B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H10:H18</xm:sqref>
        </x14:conditionalFormatting>
        <x14:conditionalFormatting xmlns:xm="http://schemas.microsoft.com/office/excel/2006/main">
          <x14:cfRule type="dataBar" id="{C938C39F-4B65-409F-8372-EA78D8156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H10:H18</xm:sqref>
        </x14:conditionalFormatting>
        <x14:conditionalFormatting xmlns:xm="http://schemas.microsoft.com/office/excel/2006/main">
          <x14:cfRule type="dataBar" id="{88460F64-D63E-408F-8AE6-3985C04F6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H10:H18</xm:sqref>
        </x14:conditionalFormatting>
        <x14:conditionalFormatting xmlns:xm="http://schemas.microsoft.com/office/excel/2006/main">
          <x14:cfRule type="dataBar" id="{29A721B0-D192-4595-90B3-91B50DAA06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H8:H9</xm:sqref>
        </x14:conditionalFormatting>
        <x14:conditionalFormatting xmlns:xm="http://schemas.microsoft.com/office/excel/2006/main">
          <x14:cfRule type="dataBar" id="{A3628B0A-8F34-459F-9726-612FB9389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H8:H9</xm:sqref>
        </x14:conditionalFormatting>
        <x14:conditionalFormatting xmlns:xm="http://schemas.microsoft.com/office/excel/2006/main">
          <x14:cfRule type="dataBar" id="{0E09581A-BA9B-4E3D-9A95-BC6DF129B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H8:H9</xm:sqref>
        </x14:conditionalFormatting>
        <x14:conditionalFormatting xmlns:xm="http://schemas.microsoft.com/office/excel/2006/main">
          <x14:cfRule type="dataBar" id="{7230CC1E-133B-49E4-84CC-C4EF9F5B14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H8:H9</xm:sqref>
        </x14:conditionalFormatting>
        <x14:conditionalFormatting xmlns:xm="http://schemas.microsoft.com/office/excel/2006/main">
          <x14:cfRule type="dataBar" id="{7B62CF46-9D16-4460-9899-8FCC5925B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H8:H9</xm:sqref>
        </x14:conditionalFormatting>
        <x14:conditionalFormatting xmlns:xm="http://schemas.microsoft.com/office/excel/2006/main">
          <x14:cfRule type="dataBar" id="{FDDC209F-B4B1-4332-8AB3-07EB8BB66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H8:H9</xm:sqref>
        </x14:conditionalFormatting>
        <x14:conditionalFormatting xmlns:xm="http://schemas.microsoft.com/office/excel/2006/main">
          <x14:cfRule type="dataBar" id="{542BCAD5-7723-416A-A30E-56CC21723F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H8:H9</xm:sqref>
        </x14:conditionalFormatting>
        <x14:conditionalFormatting xmlns:xm="http://schemas.microsoft.com/office/excel/2006/main">
          <x14:cfRule type="dataBar" id="{C6A82388-E061-40CE-9970-E731CA96FD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CEEF1869-B08D-4523-85CE-F7C06B00A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0B5EC16-3CA3-473E-9E51-6B3EEB668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6F0A17DC-89DE-408D-9E2D-5EADD1092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6BD2F5B-F24F-4D29-B033-1D609344CD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84AEE11B-3DBD-4A6F-A722-CBBC4F0F1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22A5C3CB-C339-4B7C-8BAD-BC7AB6624C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F9D7CEE1-DDDA-4E20-B9AE-19DA8AC006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I9:I18</xm:sqref>
        </x14:conditionalFormatting>
        <x14:conditionalFormatting xmlns:xm="http://schemas.microsoft.com/office/excel/2006/main">
          <x14:cfRule type="dataBar" id="{2F48E7DA-4788-4E5C-A0B7-FB74803DF3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I7:I18</xm:sqref>
        </x14:conditionalFormatting>
        <x14:conditionalFormatting xmlns:xm="http://schemas.microsoft.com/office/excel/2006/main">
          <x14:cfRule type="dataBar" id="{B0982BE8-DF31-4CC0-8B53-E789DFD6AD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I7:I18</xm:sqref>
        </x14:conditionalFormatting>
        <x14:conditionalFormatting xmlns:xm="http://schemas.microsoft.com/office/excel/2006/main">
          <x14:cfRule type="dataBar" id="{0966D9BD-3D8C-4E7C-BD70-D0E056C43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I7:I18</xm:sqref>
        </x14:conditionalFormatting>
        <x14:conditionalFormatting xmlns:xm="http://schemas.microsoft.com/office/excel/2006/main">
          <x14:cfRule type="dataBar" id="{A3886FBB-1FEF-4DF8-B365-E6A31185BA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I7:I14</xm:sqref>
        </x14:conditionalFormatting>
        <x14:conditionalFormatting xmlns:xm="http://schemas.microsoft.com/office/excel/2006/main">
          <x14:cfRule type="dataBar" id="{D8471B3D-C8EC-4EF4-94DC-0B83E7B6B1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I7:I18</xm:sqref>
        </x14:conditionalFormatting>
        <x14:conditionalFormatting xmlns:xm="http://schemas.microsoft.com/office/excel/2006/main">
          <x14:cfRule type="dataBar" id="{4A56C6C3-D955-40D1-BC7F-7C747E3B3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I9:I17</xm:sqref>
        </x14:conditionalFormatting>
        <x14:conditionalFormatting xmlns:xm="http://schemas.microsoft.com/office/excel/2006/main">
          <x14:cfRule type="dataBar" id="{B7959A11-E691-4A23-B6B0-A00F24F51B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I7:I18</xm:sqref>
        </x14:conditionalFormatting>
        <x14:conditionalFormatting xmlns:xm="http://schemas.microsoft.com/office/excel/2006/main">
          <x14:cfRule type="dataBar" id="{4EA7892D-BA6B-436D-A485-3EA319916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J10:J18</xm:sqref>
        </x14:conditionalFormatting>
        <x14:conditionalFormatting xmlns:xm="http://schemas.microsoft.com/office/excel/2006/main">
          <x14:cfRule type="dataBar" id="{0A2057D7-CD16-4AB0-BA41-A57F1182BA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J10:J18 J7</xm:sqref>
        </x14:conditionalFormatting>
        <x14:conditionalFormatting xmlns:xm="http://schemas.microsoft.com/office/excel/2006/main">
          <x14:cfRule type="dataBar" id="{73408A87-1A30-4C06-83AD-7262069C64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J10:J18</xm:sqref>
        </x14:conditionalFormatting>
        <x14:conditionalFormatting xmlns:xm="http://schemas.microsoft.com/office/excel/2006/main">
          <x14:cfRule type="dataBar" id="{65CAB4F0-171D-4720-8F25-763D876A8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J10:J18</xm:sqref>
        </x14:conditionalFormatting>
        <x14:conditionalFormatting xmlns:xm="http://schemas.microsoft.com/office/excel/2006/main">
          <x14:cfRule type="dataBar" id="{59F206E6-20CF-464A-AB57-7EBF9C02C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J10:J14 J7</xm:sqref>
        </x14:conditionalFormatting>
        <x14:conditionalFormatting xmlns:xm="http://schemas.microsoft.com/office/excel/2006/main">
          <x14:cfRule type="dataBar" id="{C0F4859C-7BD4-47B4-8BB4-6B9A0E62B7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J10:J18</xm:sqref>
        </x14:conditionalFormatting>
        <x14:conditionalFormatting xmlns:xm="http://schemas.microsoft.com/office/excel/2006/main">
          <x14:cfRule type="dataBar" id="{A7D5B7DD-4CBE-4264-9BB7-AC50AC275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J10:J17</xm:sqref>
        </x14:conditionalFormatting>
        <x14:conditionalFormatting xmlns:xm="http://schemas.microsoft.com/office/excel/2006/main">
          <x14:cfRule type="dataBar" id="{A4D47A1F-382E-48CF-87ED-F95C279429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J10:J18</xm:sqref>
        </x14:conditionalFormatting>
        <x14:conditionalFormatting xmlns:xm="http://schemas.microsoft.com/office/excel/2006/main">
          <x14:cfRule type="dataBar" id="{3854B2D7-5332-434F-A3C7-3F5F7A81E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H7:H18</xm:sqref>
        </x14:conditionalFormatting>
        <x14:conditionalFormatting xmlns:xm="http://schemas.microsoft.com/office/excel/2006/main">
          <x14:cfRule type="dataBar" id="{C0A5F4D5-BDCA-45EB-AA40-63DD158A0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J8:J9</xm:sqref>
        </x14:conditionalFormatting>
        <x14:conditionalFormatting xmlns:xm="http://schemas.microsoft.com/office/excel/2006/main">
          <x14:cfRule type="dataBar" id="{9640A995-5CE4-4D92-95D9-9447A4DA53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J8:J9</xm:sqref>
        </x14:conditionalFormatting>
        <x14:conditionalFormatting xmlns:xm="http://schemas.microsoft.com/office/excel/2006/main">
          <x14:cfRule type="dataBar" id="{87BCACCC-07D7-486D-A548-820081BE66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J8:J9</xm:sqref>
        </x14:conditionalFormatting>
        <x14:conditionalFormatting xmlns:xm="http://schemas.microsoft.com/office/excel/2006/main">
          <x14:cfRule type="dataBar" id="{6C6FA3B5-0D3F-4012-8C2B-2533070B33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J8:J9</xm:sqref>
        </x14:conditionalFormatting>
        <x14:conditionalFormatting xmlns:xm="http://schemas.microsoft.com/office/excel/2006/main">
          <x14:cfRule type="dataBar" id="{B19C0D17-3E62-4686-B711-DDD1DD65A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J8:J9</xm:sqref>
        </x14:conditionalFormatting>
        <x14:conditionalFormatting xmlns:xm="http://schemas.microsoft.com/office/excel/2006/main">
          <x14:cfRule type="dataBar" id="{6DDBD1E2-1513-4A99-965A-A299E2BC2B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J8:J9</xm:sqref>
        </x14:conditionalFormatting>
        <x14:conditionalFormatting xmlns:xm="http://schemas.microsoft.com/office/excel/2006/main">
          <x14:cfRule type="dataBar" id="{1DFEECC5-0298-4A27-A8E7-D94C47CA5D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J8:J9</xm:sqref>
        </x14:conditionalFormatting>
        <x14:conditionalFormatting xmlns:xm="http://schemas.microsoft.com/office/excel/2006/main">
          <x14:cfRule type="dataBar" id="{0DF7C416-0E66-4141-8B08-44DFBCE85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915474B4-AD04-43BA-8D7B-7DC442D4D1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D781E461-BD84-4554-AE53-C284C209DB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1B6FF8ED-312B-4B23-BB13-7835C18D4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9FF15C66-0DED-4B39-AD5F-ECDD3F6CB4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23232503-5552-4A7A-94C4-383C43290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4F7932D6-E07A-46C7-B011-08A69ECF90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6026267D-BD35-422B-803D-B3C635E128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J8:J9</xm:sqref>
        </x14:conditionalFormatting>
        <x14:conditionalFormatting xmlns:xm="http://schemas.microsoft.com/office/excel/2006/main">
          <x14:cfRule type="dataBar" id="{A9BB6839-AC6F-4EFA-8B70-613148EE77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K9:K18</xm:sqref>
        </x14:conditionalFormatting>
        <x14:conditionalFormatting xmlns:xm="http://schemas.microsoft.com/office/excel/2006/main">
          <x14:cfRule type="dataBar" id="{2656D004-C13B-4C81-ACBF-81BA220D22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K7:K18</xm:sqref>
        </x14:conditionalFormatting>
        <x14:conditionalFormatting xmlns:xm="http://schemas.microsoft.com/office/excel/2006/main">
          <x14:cfRule type="dataBar" id="{1A398942-B917-4C6A-BD08-E3993BFC0D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K7:K18</xm:sqref>
        </x14:conditionalFormatting>
        <x14:conditionalFormatting xmlns:xm="http://schemas.microsoft.com/office/excel/2006/main">
          <x14:cfRule type="dataBar" id="{AB098942-E7B3-4C94-82E8-99392300BF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K7:K18</xm:sqref>
        </x14:conditionalFormatting>
        <x14:conditionalFormatting xmlns:xm="http://schemas.microsoft.com/office/excel/2006/main">
          <x14:cfRule type="dataBar" id="{6D31C39E-574C-4725-A27D-402FDD1AF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K7:K14</xm:sqref>
        </x14:conditionalFormatting>
        <x14:conditionalFormatting xmlns:xm="http://schemas.microsoft.com/office/excel/2006/main">
          <x14:cfRule type="dataBar" id="{189BF8DB-AB64-4D83-B42D-1A71453596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K7:K18</xm:sqref>
        </x14:conditionalFormatting>
        <x14:conditionalFormatting xmlns:xm="http://schemas.microsoft.com/office/excel/2006/main">
          <x14:cfRule type="dataBar" id="{F08F0937-7ECD-479C-9902-58F64275B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K9:K17</xm:sqref>
        </x14:conditionalFormatting>
        <x14:conditionalFormatting xmlns:xm="http://schemas.microsoft.com/office/excel/2006/main">
          <x14:cfRule type="dataBar" id="{2DBFD9CD-0BC6-4C08-8B21-6EA4B3D0C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K7:K18</xm:sqref>
        </x14:conditionalFormatting>
        <x14:conditionalFormatting xmlns:xm="http://schemas.microsoft.com/office/excel/2006/main">
          <x14:cfRule type="dataBar" id="{0795C4DD-602C-4B05-8B42-019758860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L10:L18</xm:sqref>
        </x14:conditionalFormatting>
        <x14:conditionalFormatting xmlns:xm="http://schemas.microsoft.com/office/excel/2006/main">
          <x14:cfRule type="dataBar" id="{46CFC74E-30BE-4401-BB6A-D5962C29F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L10:L18 L7</xm:sqref>
        </x14:conditionalFormatting>
        <x14:conditionalFormatting xmlns:xm="http://schemas.microsoft.com/office/excel/2006/main">
          <x14:cfRule type="dataBar" id="{366CAD8A-8C8B-4DB4-A2A3-2C5D651C1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L10:L18</xm:sqref>
        </x14:conditionalFormatting>
        <x14:conditionalFormatting xmlns:xm="http://schemas.microsoft.com/office/excel/2006/main">
          <x14:cfRule type="dataBar" id="{D3B0974B-1391-4F58-A7BF-7A65699D6D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L10:L18</xm:sqref>
        </x14:conditionalFormatting>
        <x14:conditionalFormatting xmlns:xm="http://schemas.microsoft.com/office/excel/2006/main">
          <x14:cfRule type="dataBar" id="{6CE2D8D8-8957-4DF6-9C48-58974EE635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L10:L14 L7</xm:sqref>
        </x14:conditionalFormatting>
        <x14:conditionalFormatting xmlns:xm="http://schemas.microsoft.com/office/excel/2006/main">
          <x14:cfRule type="dataBar" id="{6141FF3D-5B0E-4906-ACA7-FE80605397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L10:L18</xm:sqref>
        </x14:conditionalFormatting>
        <x14:conditionalFormatting xmlns:xm="http://schemas.microsoft.com/office/excel/2006/main">
          <x14:cfRule type="dataBar" id="{7B329B36-D58C-49D5-A034-10A5D478F8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L10:L17</xm:sqref>
        </x14:conditionalFormatting>
        <x14:conditionalFormatting xmlns:xm="http://schemas.microsoft.com/office/excel/2006/main">
          <x14:cfRule type="dataBar" id="{6C3F8B60-F8CE-41CF-AB12-CCF4478D7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L10:L18</xm:sqref>
        </x14:conditionalFormatting>
        <x14:conditionalFormatting xmlns:xm="http://schemas.microsoft.com/office/excel/2006/main">
          <x14:cfRule type="dataBar" id="{9D0513DA-84B2-48B0-94F5-6036B7E723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L10:L18 L7</xm:sqref>
        </x14:conditionalFormatting>
        <x14:conditionalFormatting xmlns:xm="http://schemas.microsoft.com/office/excel/2006/main">
          <x14:cfRule type="dataBar" id="{D5F5DC56-D3EA-4970-951F-2AB46D285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M9:M18</xm:sqref>
        </x14:conditionalFormatting>
        <x14:conditionalFormatting xmlns:xm="http://schemas.microsoft.com/office/excel/2006/main">
          <x14:cfRule type="dataBar" id="{4FEFAFC1-6E48-4A46-A9B9-5DF11BF4AF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M7:M18</xm:sqref>
        </x14:conditionalFormatting>
        <x14:conditionalFormatting xmlns:xm="http://schemas.microsoft.com/office/excel/2006/main">
          <x14:cfRule type="dataBar" id="{931A187A-991E-4908-AB21-BE2E2BE914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M7:M18</xm:sqref>
        </x14:conditionalFormatting>
        <x14:conditionalFormatting xmlns:xm="http://schemas.microsoft.com/office/excel/2006/main">
          <x14:cfRule type="dataBar" id="{909EFDDC-2886-4BAE-AC80-4C43C3AF2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M7:M18</xm:sqref>
        </x14:conditionalFormatting>
        <x14:conditionalFormatting xmlns:xm="http://schemas.microsoft.com/office/excel/2006/main">
          <x14:cfRule type="dataBar" id="{1396DA4C-7F60-4449-9DD1-73DA2E3C1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M7:M14</xm:sqref>
        </x14:conditionalFormatting>
        <x14:conditionalFormatting xmlns:xm="http://schemas.microsoft.com/office/excel/2006/main">
          <x14:cfRule type="dataBar" id="{049572D8-2122-4399-8DC0-E1CEFBF07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M7:M18</xm:sqref>
        </x14:conditionalFormatting>
        <x14:conditionalFormatting xmlns:xm="http://schemas.microsoft.com/office/excel/2006/main">
          <x14:cfRule type="dataBar" id="{2A254FF0-02EF-49A0-AF67-FCF8A4FDA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M9:M17</xm:sqref>
        </x14:conditionalFormatting>
        <x14:conditionalFormatting xmlns:xm="http://schemas.microsoft.com/office/excel/2006/main">
          <x14:cfRule type="dataBar" id="{8AEB2183-AFDC-4A12-A7EB-E81CF8288D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M7:M18</xm:sqref>
        </x14:conditionalFormatting>
        <x14:conditionalFormatting xmlns:xm="http://schemas.microsoft.com/office/excel/2006/main">
          <x14:cfRule type="dataBar" id="{F30CEEF2-E527-42CF-9203-EF8088FC6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N10:N18</xm:sqref>
        </x14:conditionalFormatting>
        <x14:conditionalFormatting xmlns:xm="http://schemas.microsoft.com/office/excel/2006/main">
          <x14:cfRule type="dataBar" id="{EC3660DB-51E8-406A-BB84-23C74397F6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N10:N18 N7</xm:sqref>
        </x14:conditionalFormatting>
        <x14:conditionalFormatting xmlns:xm="http://schemas.microsoft.com/office/excel/2006/main">
          <x14:cfRule type="dataBar" id="{3D247B72-E42A-4036-A9CA-A96D3EB83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N10:N18</xm:sqref>
        </x14:conditionalFormatting>
        <x14:conditionalFormatting xmlns:xm="http://schemas.microsoft.com/office/excel/2006/main">
          <x14:cfRule type="dataBar" id="{E7044238-5C35-4A6A-8A97-FCB5FA6807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N10:N18</xm:sqref>
        </x14:conditionalFormatting>
        <x14:conditionalFormatting xmlns:xm="http://schemas.microsoft.com/office/excel/2006/main">
          <x14:cfRule type="dataBar" id="{390E529D-98BA-4B65-B4AF-9D46858B0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N10:N14 N7</xm:sqref>
        </x14:conditionalFormatting>
        <x14:conditionalFormatting xmlns:xm="http://schemas.microsoft.com/office/excel/2006/main">
          <x14:cfRule type="dataBar" id="{AF170B1D-2C46-4717-BEF6-41B9F1EE22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N10:N18</xm:sqref>
        </x14:conditionalFormatting>
        <x14:conditionalFormatting xmlns:xm="http://schemas.microsoft.com/office/excel/2006/main">
          <x14:cfRule type="dataBar" id="{0EAE1008-A9CF-4A2E-B64F-8FC395B645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N10:N17</xm:sqref>
        </x14:conditionalFormatting>
        <x14:conditionalFormatting xmlns:xm="http://schemas.microsoft.com/office/excel/2006/main">
          <x14:cfRule type="dataBar" id="{7F827162-B39F-4ABF-ACCA-6A942961E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N10:N18</xm:sqref>
        </x14:conditionalFormatting>
        <x14:conditionalFormatting xmlns:xm="http://schemas.microsoft.com/office/excel/2006/main">
          <x14:cfRule type="dataBar" id="{4C93D9C5-E4E1-4806-B185-3B825A56F5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N10:N18 N7</xm:sqref>
        </x14:conditionalFormatting>
        <x14:conditionalFormatting xmlns:xm="http://schemas.microsoft.com/office/excel/2006/main">
          <x14:cfRule type="dataBar" id="{9EFA9B26-7C7D-4D5E-A1DB-448FF1E771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L8:L9</xm:sqref>
        </x14:conditionalFormatting>
        <x14:conditionalFormatting xmlns:xm="http://schemas.microsoft.com/office/excel/2006/main">
          <x14:cfRule type="dataBar" id="{1683E0EF-4976-4B16-B6F1-0263EFB0EE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L8:L9</xm:sqref>
        </x14:conditionalFormatting>
        <x14:conditionalFormatting xmlns:xm="http://schemas.microsoft.com/office/excel/2006/main">
          <x14:cfRule type="dataBar" id="{4C7C38A8-137A-4E4A-AB38-93E51D4107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L8:L9</xm:sqref>
        </x14:conditionalFormatting>
        <x14:conditionalFormatting xmlns:xm="http://schemas.microsoft.com/office/excel/2006/main">
          <x14:cfRule type="dataBar" id="{9F7BDD08-B66B-4AA5-BE4F-2FC0C8DACD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L8:L9</xm:sqref>
        </x14:conditionalFormatting>
        <x14:conditionalFormatting xmlns:xm="http://schemas.microsoft.com/office/excel/2006/main">
          <x14:cfRule type="dataBar" id="{6138F67E-A918-4A2B-B724-2A0797291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L8:L9</xm:sqref>
        </x14:conditionalFormatting>
        <x14:conditionalFormatting xmlns:xm="http://schemas.microsoft.com/office/excel/2006/main">
          <x14:cfRule type="dataBar" id="{4AE4B491-D4A6-4202-811D-A7AFAB7C0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L8:L9</xm:sqref>
        </x14:conditionalFormatting>
        <x14:conditionalFormatting xmlns:xm="http://schemas.microsoft.com/office/excel/2006/main">
          <x14:cfRule type="dataBar" id="{5B032B2D-7616-43B0-9803-0BC1B21AA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L8:L9</xm:sqref>
        </x14:conditionalFormatting>
        <x14:conditionalFormatting xmlns:xm="http://schemas.microsoft.com/office/excel/2006/main">
          <x14:cfRule type="dataBar" id="{5665948C-E54A-4DE4-9A64-29FF1D33B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AEBF5C86-A8DD-492C-ACFA-C91447CD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70976236-11FD-42B6-8FDC-52D51A34C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442D2E2B-0DAD-4062-A861-3BD4B4BB4C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36CFA460-0A4E-43E6-9C1B-29839C2F1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EFCE7AF9-F0FC-42BE-9EEE-6F4E56E8AB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33B56B86-E1C9-4C49-A13B-C678C67EBE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E5EE5475-4C5B-4BAB-8EC8-BE8CAFD039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L8:L9</xm:sqref>
        </x14:conditionalFormatting>
        <x14:conditionalFormatting xmlns:xm="http://schemas.microsoft.com/office/excel/2006/main">
          <x14:cfRule type="dataBar" id="{FC60FEE1-6526-44FC-A4B0-E81527C845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N8:N9</xm:sqref>
        </x14:conditionalFormatting>
        <x14:conditionalFormatting xmlns:xm="http://schemas.microsoft.com/office/excel/2006/main">
          <x14:cfRule type="dataBar" id="{7AAEFCC9-3845-467A-B3BF-C810926934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N8:N9</xm:sqref>
        </x14:conditionalFormatting>
        <x14:conditionalFormatting xmlns:xm="http://schemas.microsoft.com/office/excel/2006/main">
          <x14:cfRule type="dataBar" id="{5B0B39A5-B760-4D9A-9F31-28C997D3A1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N8:N9</xm:sqref>
        </x14:conditionalFormatting>
        <x14:conditionalFormatting xmlns:xm="http://schemas.microsoft.com/office/excel/2006/main">
          <x14:cfRule type="dataBar" id="{9A2E95B9-2117-478B-9F87-9A67BE5924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N8:N9</xm:sqref>
        </x14:conditionalFormatting>
        <x14:conditionalFormatting xmlns:xm="http://schemas.microsoft.com/office/excel/2006/main">
          <x14:cfRule type="dataBar" id="{D83C41A7-DDFB-4215-AEFA-BCBAC5DFC8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N8:N9</xm:sqref>
        </x14:conditionalFormatting>
        <x14:conditionalFormatting xmlns:xm="http://schemas.microsoft.com/office/excel/2006/main">
          <x14:cfRule type="dataBar" id="{8AD13958-7DCB-4ED8-B02C-419E7AAA6A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N8:N9</xm:sqref>
        </x14:conditionalFormatting>
        <x14:conditionalFormatting xmlns:xm="http://schemas.microsoft.com/office/excel/2006/main">
          <x14:cfRule type="dataBar" id="{2155F8DE-07D0-40DD-8272-BDFE4C3E5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N8:N9</xm:sqref>
        </x14:conditionalFormatting>
        <x14:conditionalFormatting xmlns:xm="http://schemas.microsoft.com/office/excel/2006/main">
          <x14:cfRule type="dataBar" id="{92706E24-980F-4B83-98BF-F060E2E4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95C4B137-E78A-4176-82C4-5DFACEC8B6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7E85F260-EFAD-43A4-91EC-3F29965BF8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72DE9D38-BF6D-45FE-8B14-5F15A1255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4DA50F15-F85A-450F-B2C5-FDC305C9F6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2D070CF3-5F65-4B3D-A048-9B2AFAE749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134C98D6-6A10-4B1C-A0B2-18BC19140B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</xm:sqref>
        </x14:conditionalFormatting>
        <x14:conditionalFormatting xmlns:xm="http://schemas.microsoft.com/office/excel/2006/main">
          <x14:cfRule type="dataBar" id="{404B8ACC-8ED8-42AD-8BCC-88B803AA2E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N8:N9</xm:sqref>
        </x14:conditionalFormatting>
        <x14:conditionalFormatting xmlns:xm="http://schemas.microsoft.com/office/excel/2006/main">
          <x14:cfRule type="dataBar" id="{A0ECFD1C-159C-4CA4-9B2E-B716BD8058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N7:N18</xm:sqref>
        </x14:conditionalFormatting>
        <x14:conditionalFormatting xmlns:xm="http://schemas.microsoft.com/office/excel/2006/main">
          <x14:cfRule type="dataBar" id="{9402E804-60BB-4E65-BF8A-4B4BBA037C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M7:N18</xm:sqref>
        </x14:conditionalFormatting>
        <x14:conditionalFormatting xmlns:xm="http://schemas.microsoft.com/office/excel/2006/main">
          <x14:cfRule type="dataBar" id="{4C422188-D402-46E9-9485-2C456FD04F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C7:N18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abSelected="1" topLeftCell="A5" zoomScale="70" zoomScaleNormal="70" workbookViewId="0">
      <selection activeCell="N41" sqref="N41"/>
    </sheetView>
  </sheetViews>
  <sheetFormatPr defaultRowHeight="13.8" x14ac:dyDescent="0.25"/>
  <cols>
    <col min="1" max="1" width="8.6640625" bestFit="1" customWidth="1"/>
    <col min="2" max="2" width="10" bestFit="1" customWidth="1"/>
    <col min="3" max="4" width="14.109375" bestFit="1" customWidth="1"/>
    <col min="18" max="18" width="10" bestFit="1" customWidth="1"/>
    <col min="19" max="20" width="13.21875" bestFit="1" customWidth="1"/>
    <col min="21" max="21" width="10.44140625" bestFit="1" customWidth="1"/>
    <col min="23" max="24" width="13.21875" bestFit="1" customWidth="1"/>
  </cols>
  <sheetData>
    <row r="1" spans="1:25" ht="14.4" thickBot="1" x14ac:dyDescent="0.3"/>
    <row r="2" spans="1:25" x14ac:dyDescent="0.25">
      <c r="A2" s="39" t="s">
        <v>50</v>
      </c>
      <c r="B2" s="63" t="s">
        <v>5</v>
      </c>
      <c r="C2" s="109">
        <v>4920000000</v>
      </c>
      <c r="D2" s="109"/>
      <c r="E2" s="110"/>
      <c r="F2" s="63" t="s">
        <v>5</v>
      </c>
      <c r="G2" s="109">
        <v>3000000000</v>
      </c>
      <c r="H2" s="109"/>
      <c r="I2" s="110"/>
      <c r="J2" s="63" t="s">
        <v>5</v>
      </c>
      <c r="K2" s="109">
        <v>3000000000</v>
      </c>
      <c r="L2" s="109"/>
      <c r="M2" s="110"/>
      <c r="N2" s="63" t="s">
        <v>5</v>
      </c>
      <c r="O2" s="109">
        <v>3000000000</v>
      </c>
      <c r="P2" s="109"/>
      <c r="Q2" s="110"/>
      <c r="R2" s="63" t="s">
        <v>5</v>
      </c>
      <c r="S2" s="109">
        <v>4000000000</v>
      </c>
      <c r="T2" s="109"/>
      <c r="U2" s="110"/>
      <c r="V2" s="63" t="s">
        <v>5</v>
      </c>
      <c r="W2" s="108">
        <v>5000000000</v>
      </c>
      <c r="X2" s="109"/>
      <c r="Y2" s="110"/>
    </row>
    <row r="3" spans="1:25" x14ac:dyDescent="0.25">
      <c r="A3" s="39">
        <f>1-S6*(1/(S5*209/170-1))^S7</f>
        <v>0.48308175595322977</v>
      </c>
      <c r="B3" s="64" t="s">
        <v>46</v>
      </c>
      <c r="C3" s="112">
        <v>1.5</v>
      </c>
      <c r="D3" s="112"/>
      <c r="E3" s="113"/>
      <c r="F3" s="64" t="s">
        <v>46</v>
      </c>
      <c r="G3" s="112">
        <v>1.5</v>
      </c>
      <c r="H3" s="112"/>
      <c r="I3" s="113"/>
      <c r="J3" s="64" t="s">
        <v>46</v>
      </c>
      <c r="K3" s="112">
        <v>1.5</v>
      </c>
      <c r="L3" s="112"/>
      <c r="M3" s="113"/>
      <c r="N3" s="64" t="s">
        <v>46</v>
      </c>
      <c r="O3" s="112">
        <v>1.5</v>
      </c>
      <c r="P3" s="112"/>
      <c r="Q3" s="113"/>
      <c r="R3" s="64" t="s">
        <v>46</v>
      </c>
      <c r="S3" s="112">
        <v>1.5</v>
      </c>
      <c r="T3" s="112"/>
      <c r="U3" s="113"/>
      <c r="V3" s="64" t="s">
        <v>46</v>
      </c>
      <c r="W3" s="111">
        <v>1.5</v>
      </c>
      <c r="X3" s="112"/>
      <c r="Y3" s="113"/>
    </row>
    <row r="4" spans="1:25" x14ac:dyDescent="0.25">
      <c r="B4" s="65" t="s">
        <v>45</v>
      </c>
      <c r="C4" s="115">
        <f t="shared" ref="C4" si="0">230*C5/2</f>
        <v>115</v>
      </c>
      <c r="D4" s="115"/>
      <c r="E4" s="116"/>
      <c r="F4" s="65" t="s">
        <v>45</v>
      </c>
      <c r="G4" s="115">
        <f t="shared" ref="G4" si="1">230*G5/2</f>
        <v>149.5</v>
      </c>
      <c r="H4" s="115"/>
      <c r="I4" s="116"/>
      <c r="J4" s="65" t="s">
        <v>45</v>
      </c>
      <c r="K4" s="115">
        <f t="shared" ref="K4" si="2">230*K5/2</f>
        <v>155.25</v>
      </c>
      <c r="L4" s="115"/>
      <c r="M4" s="116"/>
      <c r="N4" s="65" t="s">
        <v>45</v>
      </c>
      <c r="O4" s="115">
        <f t="shared" ref="O4" si="3">230*O5/2</f>
        <v>149.5</v>
      </c>
      <c r="P4" s="115"/>
      <c r="Q4" s="116"/>
      <c r="R4" s="65" t="s">
        <v>45</v>
      </c>
      <c r="S4" s="115">
        <f t="shared" ref="S4" si="4">230*S5/2</f>
        <v>122.47499999999999</v>
      </c>
      <c r="T4" s="115"/>
      <c r="U4" s="116"/>
      <c r="V4" s="65" t="s">
        <v>45</v>
      </c>
      <c r="W4" s="114">
        <f t="shared" ref="W4" si="5">230*W5/2</f>
        <v>122.47499999999999</v>
      </c>
      <c r="X4" s="115"/>
      <c r="Y4" s="116"/>
    </row>
    <row r="5" spans="1:25" x14ac:dyDescent="0.25">
      <c r="B5" s="65" t="s">
        <v>1</v>
      </c>
      <c r="C5" s="133">
        <f>1</f>
        <v>1</v>
      </c>
      <c r="D5" s="133"/>
      <c r="E5" s="134"/>
      <c r="F5" s="65" t="s">
        <v>1</v>
      </c>
      <c r="G5" s="133">
        <v>1.3</v>
      </c>
      <c r="H5" s="133"/>
      <c r="I5" s="134"/>
      <c r="J5" s="65" t="s">
        <v>1</v>
      </c>
      <c r="K5" s="133">
        <v>1.35</v>
      </c>
      <c r="L5" s="133"/>
      <c r="M5" s="134"/>
      <c r="N5" s="65" t="s">
        <v>1</v>
      </c>
      <c r="O5" s="133">
        <v>1.3</v>
      </c>
      <c r="P5" s="133"/>
      <c r="Q5" s="134"/>
      <c r="R5" s="65" t="s">
        <v>1</v>
      </c>
      <c r="S5" s="118">
        <v>1.0649999999999999</v>
      </c>
      <c r="T5" s="118"/>
      <c r="U5" s="119"/>
      <c r="V5" s="65" t="s">
        <v>1</v>
      </c>
      <c r="W5" s="117">
        <v>1.0649999999999999</v>
      </c>
      <c r="X5" s="118"/>
      <c r="Y5" s="119"/>
    </row>
    <row r="6" spans="1:25" x14ac:dyDescent="0.25">
      <c r="B6" s="65" t="s">
        <v>0</v>
      </c>
      <c r="C6" s="121">
        <v>0.1</v>
      </c>
      <c r="D6" s="121"/>
      <c r="E6" s="122"/>
      <c r="F6" s="65" t="s">
        <v>0</v>
      </c>
      <c r="G6" s="121">
        <v>0.1</v>
      </c>
      <c r="H6" s="121"/>
      <c r="I6" s="122"/>
      <c r="J6" s="65" t="s">
        <v>0</v>
      </c>
      <c r="K6" s="121">
        <v>0.1</v>
      </c>
      <c r="L6" s="121"/>
      <c r="M6" s="122"/>
      <c r="N6" s="65" t="s">
        <v>0</v>
      </c>
      <c r="O6" s="121">
        <v>0.1</v>
      </c>
      <c r="P6" s="121"/>
      <c r="Q6" s="122"/>
      <c r="R6" s="65" t="s">
        <v>0</v>
      </c>
      <c r="S6" s="121">
        <v>0.1</v>
      </c>
      <c r="T6" s="121"/>
      <c r="U6" s="122"/>
      <c r="V6" s="65" t="s">
        <v>0</v>
      </c>
      <c r="W6" s="120">
        <v>0.1</v>
      </c>
      <c r="X6" s="121"/>
      <c r="Y6" s="122"/>
    </row>
    <row r="7" spans="1:25" ht="14.4" thickBot="1" x14ac:dyDescent="0.3">
      <c r="B7" s="66" t="s">
        <v>44</v>
      </c>
      <c r="C7" s="124">
        <v>1</v>
      </c>
      <c r="D7" s="124"/>
      <c r="E7" s="125"/>
      <c r="F7" s="66" t="s">
        <v>44</v>
      </c>
      <c r="G7" s="124">
        <v>3.5</v>
      </c>
      <c r="H7" s="124"/>
      <c r="I7" s="125"/>
      <c r="J7" s="66" t="s">
        <v>44</v>
      </c>
      <c r="K7" s="124">
        <v>4</v>
      </c>
      <c r="L7" s="124"/>
      <c r="M7" s="125"/>
      <c r="N7" s="66" t="s">
        <v>44</v>
      </c>
      <c r="O7" s="124">
        <v>2.9</v>
      </c>
      <c r="P7" s="124"/>
      <c r="Q7" s="125"/>
      <c r="R7" s="66" t="s">
        <v>44</v>
      </c>
      <c r="S7" s="124">
        <f>0.7/(S3-1)</f>
        <v>1.4</v>
      </c>
      <c r="T7" s="124"/>
      <c r="U7" s="125"/>
      <c r="V7" s="66" t="s">
        <v>44</v>
      </c>
      <c r="W7" s="123">
        <v>0.85</v>
      </c>
      <c r="X7" s="124"/>
      <c r="Y7" s="125"/>
    </row>
    <row r="8" spans="1:25" x14ac:dyDescent="0.25">
      <c r="B8" s="1" t="s">
        <v>20</v>
      </c>
      <c r="C8" s="8">
        <v>-8.5999999999999993E-2</v>
      </c>
      <c r="D8" s="2" t="s">
        <v>32</v>
      </c>
      <c r="E8" s="8">
        <v>-0.272208909090909</v>
      </c>
      <c r="F8" s="1" t="s">
        <v>20</v>
      </c>
      <c r="G8" s="11">
        <v>-0.69450509825917983</v>
      </c>
      <c r="H8" s="2" t="s">
        <v>32</v>
      </c>
      <c r="I8" s="8">
        <v>0.24623576859504137</v>
      </c>
      <c r="J8" s="1" t="s">
        <v>20</v>
      </c>
      <c r="K8" s="11">
        <v>-0.96535387327470501</v>
      </c>
      <c r="L8" s="2" t="s">
        <v>32</v>
      </c>
      <c r="M8" s="8">
        <v>0.12609233057851246</v>
      </c>
      <c r="N8" s="1" t="s">
        <v>20</v>
      </c>
      <c r="O8" s="11">
        <v>-0.54345038963120251</v>
      </c>
      <c r="P8" s="2" t="s">
        <v>32</v>
      </c>
      <c r="Q8" s="8">
        <v>1.463613223140502E-2</v>
      </c>
      <c r="R8" s="1" t="s">
        <v>20</v>
      </c>
      <c r="S8" s="11">
        <v>9.3050742202367837E-3</v>
      </c>
      <c r="T8" s="2" t="s">
        <v>32</v>
      </c>
      <c r="U8" s="8">
        <v>1.4947669421487664E-2</v>
      </c>
      <c r="V8" s="1" t="s">
        <v>20</v>
      </c>
      <c r="W8" s="11">
        <v>-0.24269316292393678</v>
      </c>
      <c r="X8" s="2" t="s">
        <v>32</v>
      </c>
      <c r="Y8" s="11">
        <v>-0.66601076033057838</v>
      </c>
    </row>
    <row r="9" spans="1:25" x14ac:dyDescent="0.25">
      <c r="B9" s="2" t="s">
        <v>21</v>
      </c>
      <c r="C9" s="8">
        <v>8.0199999999999994E-2</v>
      </c>
      <c r="D9" s="2" t="s">
        <v>33</v>
      </c>
      <c r="E9" s="55" t="s">
        <v>48</v>
      </c>
      <c r="F9" s="2" t="s">
        <v>21</v>
      </c>
      <c r="G9" s="11">
        <v>-0.26677739339936701</v>
      </c>
      <c r="H9" s="2" t="s">
        <v>33</v>
      </c>
      <c r="I9" s="55" t="s">
        <v>48</v>
      </c>
      <c r="J9" s="2" t="s">
        <v>21</v>
      </c>
      <c r="K9" s="11">
        <v>-0.31738417750396514</v>
      </c>
      <c r="L9" s="2" t="s">
        <v>33</v>
      </c>
      <c r="M9" s="55" t="s">
        <v>48</v>
      </c>
      <c r="N9" s="2" t="s">
        <v>21</v>
      </c>
      <c r="O9" s="11">
        <v>-0.19916810104458119</v>
      </c>
      <c r="P9" s="2" t="s">
        <v>33</v>
      </c>
      <c r="Q9" s="55" t="s">
        <v>48</v>
      </c>
      <c r="R9" s="2" t="s">
        <v>21</v>
      </c>
      <c r="S9" s="11">
        <v>7.3610745643152523E-2</v>
      </c>
      <c r="T9" s="2" t="s">
        <v>33</v>
      </c>
      <c r="U9" s="55" t="s">
        <v>48</v>
      </c>
      <c r="V9" s="2" t="s">
        <v>21</v>
      </c>
      <c r="W9" s="11">
        <v>5.4604534163140067E-2</v>
      </c>
      <c r="X9" s="2" t="s">
        <v>33</v>
      </c>
      <c r="Y9" s="55" t="s">
        <v>48</v>
      </c>
    </row>
    <row r="10" spans="1:25" x14ac:dyDescent="0.25">
      <c r="B10" s="2" t="s">
        <v>30</v>
      </c>
      <c r="C10" s="58">
        <v>-0.31030000000000002</v>
      </c>
      <c r="D10" s="2" t="s">
        <v>34</v>
      </c>
      <c r="E10" s="55" t="s">
        <v>48</v>
      </c>
      <c r="F10" s="2" t="s">
        <v>30</v>
      </c>
      <c r="G10" s="8">
        <v>0.23810000000000001</v>
      </c>
      <c r="H10" s="2" t="s">
        <v>34</v>
      </c>
      <c r="I10" s="55" t="s">
        <v>48</v>
      </c>
      <c r="J10" s="2" t="s">
        <v>30</v>
      </c>
      <c r="K10" s="8">
        <v>0.12103470370168436</v>
      </c>
      <c r="L10" s="2" t="s">
        <v>34</v>
      </c>
      <c r="M10" s="55" t="s">
        <v>48</v>
      </c>
      <c r="N10" s="2" t="s">
        <v>30</v>
      </c>
      <c r="O10" s="11">
        <v>-7.4892898283240392E-3</v>
      </c>
      <c r="P10" s="2" t="s">
        <v>34</v>
      </c>
      <c r="Q10" s="55" t="s">
        <v>48</v>
      </c>
      <c r="R10" s="2" t="s">
        <v>30</v>
      </c>
      <c r="S10" s="11">
        <v>-1.0723125579783867E-2</v>
      </c>
      <c r="T10" s="2" t="s">
        <v>34</v>
      </c>
      <c r="U10" s="55" t="s">
        <v>48</v>
      </c>
      <c r="V10" s="2" t="s">
        <v>30</v>
      </c>
      <c r="W10" s="11">
        <v>-0.73258811651398459</v>
      </c>
      <c r="X10" s="2" t="s">
        <v>34</v>
      </c>
      <c r="Y10" s="55" t="s">
        <v>48</v>
      </c>
    </row>
    <row r="11" spans="1:25" x14ac:dyDescent="0.25">
      <c r="B11" s="2" t="s">
        <v>22</v>
      </c>
      <c r="C11" s="58">
        <v>6.2100000000000002E-2</v>
      </c>
      <c r="D11" s="2" t="s">
        <v>35</v>
      </c>
      <c r="E11" s="58">
        <v>-7.4480793103448253E-2</v>
      </c>
      <c r="F11" s="2" t="s">
        <v>22</v>
      </c>
      <c r="G11" s="8">
        <v>0.48139999999999999</v>
      </c>
      <c r="H11" s="2" t="s">
        <v>35</v>
      </c>
      <c r="I11" s="8">
        <v>-3.5458374384236269E-3</v>
      </c>
      <c r="J11" s="2" t="s">
        <v>22</v>
      </c>
      <c r="K11" s="8">
        <v>0.40431498806288996</v>
      </c>
      <c r="L11" s="2" t="s">
        <v>35</v>
      </c>
      <c r="M11" s="8">
        <v>-1.300961576354678E-2</v>
      </c>
      <c r="N11" s="2" t="s">
        <v>22</v>
      </c>
      <c r="O11" s="11">
        <v>0.30585420708492833</v>
      </c>
      <c r="P11" s="2" t="s">
        <v>35</v>
      </c>
      <c r="Q11" s="8">
        <v>8.4446600985221849E-3</v>
      </c>
      <c r="R11" s="2" t="s">
        <v>22</v>
      </c>
      <c r="S11" s="11">
        <v>0.28406791500057338</v>
      </c>
      <c r="T11" s="2" t="s">
        <v>35</v>
      </c>
      <c r="U11" s="8">
        <v>-2.70162660098522E-2</v>
      </c>
      <c r="V11" s="2" t="s">
        <v>22</v>
      </c>
      <c r="W11" s="11">
        <v>-0.26313745541946693</v>
      </c>
      <c r="X11" s="2" t="s">
        <v>35</v>
      </c>
      <c r="Y11" s="8">
        <v>-7.436716748768471E-2</v>
      </c>
    </row>
    <row r="12" spans="1:25" x14ac:dyDescent="0.25">
      <c r="B12" s="2" t="s">
        <v>23</v>
      </c>
      <c r="C12" s="58">
        <v>-1.37E-2</v>
      </c>
      <c r="D12" s="2" t="s">
        <v>36</v>
      </c>
      <c r="E12" s="58">
        <v>3.9342841409691583E-2</v>
      </c>
      <c r="F12" s="2" t="s">
        <v>23</v>
      </c>
      <c r="G12" s="8">
        <v>0.41770000000000002</v>
      </c>
      <c r="H12" s="2" t="s">
        <v>36</v>
      </c>
      <c r="I12" s="8">
        <v>0.10264523348017617</v>
      </c>
      <c r="J12" s="2" t="s">
        <v>23</v>
      </c>
      <c r="K12" s="8">
        <v>0.32700000000000001</v>
      </c>
      <c r="L12" s="2" t="s">
        <v>36</v>
      </c>
      <c r="M12" s="8">
        <v>9.4124696035242247E-2</v>
      </c>
      <c r="N12" s="2" t="s">
        <v>23</v>
      </c>
      <c r="O12" s="11">
        <v>0.23305366166515676</v>
      </c>
      <c r="P12" s="2" t="s">
        <v>36</v>
      </c>
      <c r="Q12" s="8">
        <v>0.11331352422907484</v>
      </c>
      <c r="R12" s="2" t="s">
        <v>23</v>
      </c>
      <c r="S12" s="11">
        <v>0.22256322067833761</v>
      </c>
      <c r="T12" s="2" t="s">
        <v>36</v>
      </c>
      <c r="U12" s="8">
        <v>8.2077440528634318E-2</v>
      </c>
      <c r="V12" s="2" t="s">
        <v>23</v>
      </c>
      <c r="W12" s="11">
        <v>-0.35331196671499898</v>
      </c>
      <c r="X12" s="2" t="s">
        <v>36</v>
      </c>
      <c r="Y12" s="8">
        <v>3.9234198237885418E-2</v>
      </c>
    </row>
    <row r="13" spans="1:25" x14ac:dyDescent="0.25">
      <c r="B13" s="2" t="s">
        <v>24</v>
      </c>
      <c r="C13" s="58">
        <v>-0.6522</v>
      </c>
      <c r="D13" s="2" t="s">
        <v>37</v>
      </c>
      <c r="E13" s="58">
        <v>0.16178000772200771</v>
      </c>
      <c r="F13" s="2" t="s">
        <v>24</v>
      </c>
      <c r="G13" s="8">
        <v>3.78E-2</v>
      </c>
      <c r="H13" s="2" t="s">
        <v>37</v>
      </c>
      <c r="I13" s="8">
        <v>0.21554267181467179</v>
      </c>
      <c r="J13" s="2" t="s">
        <v>24</v>
      </c>
      <c r="K13" s="8">
        <v>-0.11396063633424328</v>
      </c>
      <c r="L13" s="2" t="s">
        <v>37</v>
      </c>
      <c r="M13" s="8">
        <v>0.20767571814671812</v>
      </c>
      <c r="N13" s="2" t="s">
        <v>24</v>
      </c>
      <c r="O13" s="11">
        <v>-0.26298104666914957</v>
      </c>
      <c r="P13" s="2" t="s">
        <v>37</v>
      </c>
      <c r="Q13" s="8">
        <v>0.22479596525096524</v>
      </c>
      <c r="R13" s="2" t="s">
        <v>24</v>
      </c>
      <c r="S13" s="11">
        <v>-0.27225225815165122</v>
      </c>
      <c r="T13" s="2" t="s">
        <v>37</v>
      </c>
      <c r="U13" s="8">
        <v>0.20067264092664092</v>
      </c>
      <c r="V13" s="2" t="s">
        <v>24</v>
      </c>
      <c r="W13" s="11">
        <v>-1.1877431580153641</v>
      </c>
      <c r="X13" s="2" t="s">
        <v>37</v>
      </c>
      <c r="Y13" s="8">
        <v>0.16015194980694977</v>
      </c>
    </row>
    <row r="14" spans="1:25" x14ac:dyDescent="0.25">
      <c r="B14" s="2" t="s">
        <v>25</v>
      </c>
      <c r="C14" s="58">
        <v>0.25219999999999998</v>
      </c>
      <c r="D14" s="2" t="s">
        <v>38</v>
      </c>
      <c r="E14" s="58">
        <v>0.21665157685352626</v>
      </c>
      <c r="F14" s="2" t="s">
        <v>25</v>
      </c>
      <c r="G14" s="8">
        <v>0.57950000000000002</v>
      </c>
      <c r="H14" s="2" t="s">
        <v>38</v>
      </c>
      <c r="I14" s="8">
        <v>0.265191869801085</v>
      </c>
      <c r="J14" s="2" t="s">
        <v>25</v>
      </c>
      <c r="K14" s="8">
        <v>0.51523595662048582</v>
      </c>
      <c r="L14" s="2" t="s">
        <v>38</v>
      </c>
      <c r="M14" s="8">
        <v>0.25819999999999999</v>
      </c>
      <c r="N14" s="2" t="s">
        <v>25</v>
      </c>
      <c r="O14" s="11">
        <v>0.44169682532761445</v>
      </c>
      <c r="P14" s="2" t="s">
        <v>38</v>
      </c>
      <c r="Q14" s="8">
        <v>0.27443356600361668</v>
      </c>
      <c r="R14" s="2" t="s">
        <v>25</v>
      </c>
      <c r="S14" s="11">
        <v>0.42887011925006102</v>
      </c>
      <c r="T14" s="2" t="s">
        <v>38</v>
      </c>
      <c r="U14" s="8">
        <v>0.25299675587703441</v>
      </c>
      <c r="V14" s="2" t="s">
        <v>25</v>
      </c>
      <c r="W14" s="11">
        <v>-5.999986230668432E-3</v>
      </c>
      <c r="X14" s="2" t="s">
        <v>38</v>
      </c>
      <c r="Y14" s="8">
        <v>0.21470780470162751</v>
      </c>
    </row>
    <row r="15" spans="1:25" x14ac:dyDescent="0.25">
      <c r="B15" s="2" t="s">
        <v>26</v>
      </c>
      <c r="C15" s="58">
        <v>0.28270000000000001</v>
      </c>
      <c r="D15" s="2" t="s">
        <v>39</v>
      </c>
      <c r="E15" s="58">
        <v>0.28453165359477123</v>
      </c>
      <c r="F15" s="2" t="s">
        <v>26</v>
      </c>
      <c r="G15" s="8">
        <v>0.60919999999999996</v>
      </c>
      <c r="H15" s="2" t="s">
        <v>39</v>
      </c>
      <c r="I15" s="8">
        <v>0.33219886601307186</v>
      </c>
      <c r="J15" s="2" t="s">
        <v>26</v>
      </c>
      <c r="K15" s="8">
        <v>0.55130226372355973</v>
      </c>
      <c r="L15" s="2" t="s">
        <v>39</v>
      </c>
      <c r="M15" s="8">
        <v>0.3259142124183006</v>
      </c>
      <c r="N15" s="2" t="s">
        <v>26</v>
      </c>
      <c r="O15" s="11">
        <v>0.47482026965426172</v>
      </c>
      <c r="P15" s="2" t="s">
        <v>39</v>
      </c>
      <c r="Q15" s="8">
        <v>0.34014831699346404</v>
      </c>
      <c r="R15" s="2" t="s">
        <v>26</v>
      </c>
      <c r="S15" s="11">
        <v>0.45539482402921178</v>
      </c>
      <c r="T15" s="2" t="s">
        <v>39</v>
      </c>
      <c r="U15" s="8">
        <v>0.31626978758169932</v>
      </c>
      <c r="V15" s="2" t="s">
        <v>26</v>
      </c>
      <c r="W15" s="11">
        <v>2.3896311404147733E-2</v>
      </c>
      <c r="X15" s="2" t="s">
        <v>39</v>
      </c>
      <c r="Y15" s="8">
        <v>0.28457896732026139</v>
      </c>
    </row>
    <row r="16" spans="1:25" x14ac:dyDescent="0.25">
      <c r="B16" s="2" t="s">
        <v>27</v>
      </c>
      <c r="C16" s="58">
        <v>0.19409999999999999</v>
      </c>
      <c r="D16" s="2" t="s">
        <v>40</v>
      </c>
      <c r="E16" s="58">
        <v>0.36674186561264821</v>
      </c>
      <c r="F16" s="2" t="s">
        <v>27</v>
      </c>
      <c r="G16" s="8">
        <v>0.24160000000000001</v>
      </c>
      <c r="H16" s="2" t="s">
        <v>40</v>
      </c>
      <c r="I16" s="8">
        <v>0.60469621343873514</v>
      </c>
      <c r="J16" s="2" t="s">
        <v>27</v>
      </c>
      <c r="K16" s="8">
        <v>0.23313834878093387</v>
      </c>
      <c r="L16" s="2" t="s">
        <v>40</v>
      </c>
      <c r="M16" s="8">
        <v>0.53875389723320155</v>
      </c>
      <c r="N16" s="2" t="s">
        <v>27</v>
      </c>
      <c r="O16" s="11">
        <v>0.25051899886544349</v>
      </c>
      <c r="P16" s="2" t="s">
        <v>40</v>
      </c>
      <c r="Q16" s="8">
        <v>0.49239209486166008</v>
      </c>
      <c r="R16" s="2" t="s">
        <v>27</v>
      </c>
      <c r="S16" s="11">
        <v>0.23500753043042863</v>
      </c>
      <c r="T16" s="2" t="s">
        <v>40</v>
      </c>
      <c r="U16" s="8">
        <v>0.50413890118577076</v>
      </c>
      <c r="V16" s="2" t="s">
        <v>27</v>
      </c>
      <c r="W16" s="11">
        <v>0.1884244672922406</v>
      </c>
      <c r="X16" s="2" t="s">
        <v>40</v>
      </c>
      <c r="Y16" s="8">
        <v>0.18631921739130433</v>
      </c>
    </row>
    <row r="17" spans="2:25" x14ac:dyDescent="0.25">
      <c r="B17" s="2" t="s">
        <v>28</v>
      </c>
      <c r="C17" s="58">
        <v>-7.1099999999999997E-2</v>
      </c>
      <c r="D17" s="2" t="s">
        <v>41</v>
      </c>
      <c r="E17" s="58">
        <v>0.15938939795918367</v>
      </c>
      <c r="F17" s="2" t="s">
        <v>28</v>
      </c>
      <c r="G17" s="8">
        <v>-1.0699999999999999E-2</v>
      </c>
      <c r="H17" s="2" t="s">
        <v>41</v>
      </c>
      <c r="I17" s="8">
        <v>0.44409005102040816</v>
      </c>
      <c r="J17" s="2" t="s">
        <v>28</v>
      </c>
      <c r="K17" s="8">
        <v>-2.2599474414242874E-2</v>
      </c>
      <c r="L17" s="2" t="s">
        <v>41</v>
      </c>
      <c r="M17" s="8">
        <v>0.34734030612244898</v>
      </c>
      <c r="N17" s="2" t="s">
        <v>28</v>
      </c>
      <c r="O17" s="11">
        <v>1.1625180586382088E-3</v>
      </c>
      <c r="P17" s="2" t="s">
        <v>41</v>
      </c>
      <c r="Q17" s="8">
        <v>0.29998377551020405</v>
      </c>
      <c r="R17" s="2" t="s">
        <v>28</v>
      </c>
      <c r="S17" s="11">
        <v>-1.4893106257311514E-2</v>
      </c>
      <c r="T17" s="2" t="s">
        <v>41</v>
      </c>
      <c r="U17" s="8">
        <v>0.33361028571428569</v>
      </c>
      <c r="V17" s="2" t="s">
        <v>28</v>
      </c>
      <c r="W17" s="11">
        <v>-8.0735881737133308E-2</v>
      </c>
      <c r="X17" s="2" t="s">
        <v>41</v>
      </c>
      <c r="Y17" s="8">
        <v>-5.8979540816326552E-2</v>
      </c>
    </row>
    <row r="18" spans="2:25" x14ac:dyDescent="0.25">
      <c r="B18" s="2" t="s">
        <v>29</v>
      </c>
      <c r="C18" s="58">
        <v>2.7900000000000001E-2</v>
      </c>
      <c r="D18" s="2" t="s">
        <v>42</v>
      </c>
      <c r="E18" s="58">
        <v>0.10298395505617981</v>
      </c>
      <c r="F18" s="2" t="s">
        <v>29</v>
      </c>
      <c r="G18" s="8">
        <v>8.2299999999999998E-2</v>
      </c>
      <c r="H18" s="2" t="s">
        <v>42</v>
      </c>
      <c r="I18" s="8">
        <v>0.44094037078651688</v>
      </c>
      <c r="J18" s="2" t="s">
        <v>29</v>
      </c>
      <c r="K18" s="8">
        <v>7.1373437697547448E-2</v>
      </c>
      <c r="L18" s="2" t="s">
        <v>42</v>
      </c>
      <c r="M18" s="8">
        <v>0.34801286516853935</v>
      </c>
      <c r="N18" s="2" t="s">
        <v>29</v>
      </c>
      <c r="O18" s="11">
        <v>9.3055283294072311E-2</v>
      </c>
      <c r="P18" s="2" t="s">
        <v>42</v>
      </c>
      <c r="Q18" s="8">
        <v>0.28193193258426968</v>
      </c>
      <c r="R18" s="2" t="s">
        <v>29</v>
      </c>
      <c r="S18" s="11">
        <v>7.9574011862770425E-2</v>
      </c>
      <c r="T18" s="2" t="s">
        <v>42</v>
      </c>
      <c r="U18" s="8">
        <v>0.29800251685393259</v>
      </c>
      <c r="V18" s="2" t="s">
        <v>29</v>
      </c>
      <c r="W18" s="11">
        <v>1.8536212681402653E-2</v>
      </c>
      <c r="X18" s="2" t="s">
        <v>42</v>
      </c>
      <c r="Y18" s="8">
        <v>-0.1536665505617977</v>
      </c>
    </row>
    <row r="19" spans="2:25" ht="14.4" thickBot="1" x14ac:dyDescent="0.3">
      <c r="B19" s="2" t="s">
        <v>31</v>
      </c>
      <c r="C19" s="58">
        <v>-9.4000000000000004E-3</v>
      </c>
      <c r="D19" s="2" t="s">
        <v>43</v>
      </c>
      <c r="E19" s="58">
        <v>-0.30706437398373992</v>
      </c>
      <c r="F19" s="2" t="s">
        <v>31</v>
      </c>
      <c r="G19" s="9">
        <v>4.7300000000000002E-2</v>
      </c>
      <c r="H19" s="2" t="s">
        <v>43</v>
      </c>
      <c r="I19" s="9">
        <v>0.17274247154471542</v>
      </c>
      <c r="J19" s="2" t="s">
        <v>31</v>
      </c>
      <c r="K19" s="9">
        <v>3.598542189167326E-2</v>
      </c>
      <c r="L19" s="2" t="s">
        <v>43</v>
      </c>
      <c r="M19" s="9">
        <v>3.3538894308943044E-2</v>
      </c>
      <c r="N19" s="2" t="s">
        <v>31</v>
      </c>
      <c r="O19" s="11">
        <v>5.8481488746618439E-2</v>
      </c>
      <c r="P19" s="2" t="s">
        <v>43</v>
      </c>
      <c r="Q19" s="8">
        <v>-5.7261024390243949E-2</v>
      </c>
      <c r="R19" s="2" t="s">
        <v>31</v>
      </c>
      <c r="S19" s="11">
        <v>4.4175591403970531E-2</v>
      </c>
      <c r="T19" s="2" t="s">
        <v>43</v>
      </c>
      <c r="U19" s="8">
        <v>-2.641861788617891E-2</v>
      </c>
      <c r="V19" s="2" t="s">
        <v>31</v>
      </c>
      <c r="W19" s="11">
        <v>-1.9066009033452493E-2</v>
      </c>
      <c r="X19" s="2" t="s">
        <v>43</v>
      </c>
      <c r="Y19" s="8">
        <v>-0.67220000000000002</v>
      </c>
    </row>
    <row r="20" spans="2:25" ht="14.4" thickBot="1" x14ac:dyDescent="0.3">
      <c r="B20" s="3" t="s">
        <v>47</v>
      </c>
      <c r="C20" s="126">
        <f>STDEVP(C8:C19,E8,E11:E19)</f>
        <v>0.23530796378836677</v>
      </c>
      <c r="D20" s="127"/>
      <c r="E20" s="128"/>
      <c r="F20" s="3" t="s">
        <v>47</v>
      </c>
      <c r="G20" s="126">
        <f>STDEVP(G8:G19,I8,I11:I19)</f>
        <v>0.29563156522798312</v>
      </c>
      <c r="H20" s="127"/>
      <c r="I20" s="128"/>
      <c r="J20" s="3" t="s">
        <v>47</v>
      </c>
      <c r="K20" s="126">
        <f>STDEVP(K8:K19,M8,M11:M19)</f>
        <v>0.32310277609089194</v>
      </c>
      <c r="L20" s="127"/>
      <c r="M20" s="128"/>
      <c r="N20" s="3" t="s">
        <v>47</v>
      </c>
      <c r="O20" s="126">
        <f>STDEVP(O8:O19,Q8,Q11:Q19)</f>
        <v>0.24782258704749194</v>
      </c>
      <c r="P20" s="127"/>
      <c r="Q20" s="128"/>
      <c r="R20" s="3" t="s">
        <v>47</v>
      </c>
      <c r="S20" s="130">
        <f>STDEVP(S8:S19,U8,U11:U19)</f>
        <v>0.18832200524882789</v>
      </c>
      <c r="T20" s="131"/>
      <c r="U20" s="132"/>
      <c r="V20" s="3" t="s">
        <v>47</v>
      </c>
      <c r="W20" s="126">
        <f>STDEVP(W8:W19,Y8,Y11:Y19)</f>
        <v>0.3603441550236951</v>
      </c>
      <c r="X20" s="127"/>
      <c r="Y20" s="128"/>
    </row>
    <row r="21" spans="2:25" ht="14.4" thickBot="1" x14ac:dyDescent="0.3">
      <c r="B21" s="67" t="s">
        <v>49</v>
      </c>
      <c r="C21" s="68">
        <f>E16-C10</f>
        <v>0.67704186561264823</v>
      </c>
      <c r="D21" s="69"/>
      <c r="E21" s="69"/>
      <c r="F21" s="69"/>
      <c r="G21" s="68">
        <f>I16-G10</f>
        <v>0.36659621343873516</v>
      </c>
      <c r="H21" s="69"/>
      <c r="I21" s="69"/>
      <c r="J21" s="69"/>
      <c r="K21" s="68">
        <f>M16-K10</f>
        <v>0.41771919353151721</v>
      </c>
      <c r="L21" s="68"/>
      <c r="M21" s="68"/>
      <c r="N21" s="69"/>
      <c r="O21" s="68">
        <f>Q16-O10</f>
        <v>0.49988138468998411</v>
      </c>
      <c r="P21" s="69"/>
      <c r="Q21" s="69"/>
      <c r="R21" s="69"/>
      <c r="S21" s="68">
        <f>U16-S10</f>
        <v>0.51486202676555459</v>
      </c>
      <c r="T21" s="69"/>
      <c r="U21" s="69"/>
      <c r="V21" s="69"/>
      <c r="W21" s="68">
        <f>Y16-W10</f>
        <v>0.91890733390528889</v>
      </c>
      <c r="X21" s="69"/>
      <c r="Y21" s="69"/>
    </row>
    <row r="22" spans="2:25" x14ac:dyDescent="0.25">
      <c r="C22" s="39" t="s">
        <v>51</v>
      </c>
      <c r="D22" s="73" t="s">
        <v>52</v>
      </c>
      <c r="S22" s="39" t="s">
        <v>51</v>
      </c>
      <c r="T22" s="73" t="s">
        <v>52</v>
      </c>
    </row>
    <row r="23" spans="2:25" x14ac:dyDescent="0.25">
      <c r="B23" s="129" t="s">
        <v>54</v>
      </c>
      <c r="C23" s="71">
        <v>99800</v>
      </c>
      <c r="D23" s="71">
        <f>C23*(1-C8)</f>
        <v>108382.8</v>
      </c>
      <c r="R23" s="129" t="s">
        <v>54</v>
      </c>
      <c r="S23" s="71">
        <v>99800</v>
      </c>
      <c r="T23" s="71">
        <f>S23*(1-S8)</f>
        <v>98871.353592820378</v>
      </c>
      <c r="U23" s="70"/>
    </row>
    <row r="24" spans="2:25" x14ac:dyDescent="0.25">
      <c r="B24" s="129"/>
      <c r="C24" s="71">
        <v>414000</v>
      </c>
      <c r="D24" s="71">
        <f t="shared" ref="D24:D34" si="6">C24*(1-C9)</f>
        <v>380797.19999999995</v>
      </c>
      <c r="R24" s="129"/>
      <c r="S24" s="71">
        <v>414000</v>
      </c>
      <c r="T24" s="71">
        <f t="shared" ref="T24:T34" si="7">S24*(1-S9)</f>
        <v>383525.15130373486</v>
      </c>
      <c r="U24" s="70"/>
    </row>
    <row r="25" spans="2:25" x14ac:dyDescent="0.25">
      <c r="B25" s="129"/>
      <c r="C25" s="71">
        <v>2590000</v>
      </c>
      <c r="D25" s="71">
        <f t="shared" si="6"/>
        <v>3393677</v>
      </c>
      <c r="R25" s="129"/>
      <c r="S25" s="71">
        <v>2590000</v>
      </c>
      <c r="T25" s="71">
        <f t="shared" si="7"/>
        <v>2617772.8952516406</v>
      </c>
      <c r="U25" s="70"/>
    </row>
    <row r="26" spans="2:25" x14ac:dyDescent="0.25">
      <c r="B26" s="129"/>
      <c r="C26" s="71">
        <v>4220000</v>
      </c>
      <c r="D26" s="71">
        <f t="shared" si="6"/>
        <v>3957938</v>
      </c>
      <c r="R26" s="129"/>
      <c r="S26" s="71">
        <v>4220000</v>
      </c>
      <c r="T26" s="71">
        <f t="shared" si="7"/>
        <v>3021233.3986975802</v>
      </c>
      <c r="U26" s="70"/>
    </row>
    <row r="27" spans="2:25" x14ac:dyDescent="0.25">
      <c r="B27" s="129"/>
      <c r="C27" s="71">
        <v>3900000</v>
      </c>
      <c r="D27" s="71">
        <f t="shared" si="6"/>
        <v>3953430</v>
      </c>
      <c r="R27" s="129"/>
      <c r="S27" s="71">
        <v>3900000</v>
      </c>
      <c r="T27" s="71">
        <f t="shared" si="7"/>
        <v>3032003.439354483</v>
      </c>
      <c r="U27" s="70"/>
    </row>
    <row r="28" spans="2:25" x14ac:dyDescent="0.25">
      <c r="B28" s="129"/>
      <c r="C28" s="71">
        <v>2440000</v>
      </c>
      <c r="D28" s="71">
        <f t="shared" si="6"/>
        <v>4031368.0000000005</v>
      </c>
      <c r="R28" s="129"/>
      <c r="S28" s="71">
        <v>2440000</v>
      </c>
      <c r="T28" s="71">
        <f t="shared" si="7"/>
        <v>3104295.5098900287</v>
      </c>
      <c r="U28" s="70"/>
    </row>
    <row r="29" spans="2:25" x14ac:dyDescent="0.25">
      <c r="B29" s="129"/>
      <c r="C29" s="71">
        <v>5230000</v>
      </c>
      <c r="D29" s="71">
        <f t="shared" si="6"/>
        <v>3910994</v>
      </c>
      <c r="R29" s="129"/>
      <c r="S29" s="71">
        <v>5230000</v>
      </c>
      <c r="T29" s="71">
        <f t="shared" si="7"/>
        <v>2987009.2763221809</v>
      </c>
      <c r="U29" s="70"/>
    </row>
    <row r="30" spans="2:25" x14ac:dyDescent="0.25">
      <c r="B30" s="129"/>
      <c r="C30" s="71">
        <v>5320000</v>
      </c>
      <c r="D30" s="71">
        <f t="shared" si="6"/>
        <v>3816036.0000000005</v>
      </c>
      <c r="R30" s="129"/>
      <c r="S30" s="71">
        <v>5320000</v>
      </c>
      <c r="T30" s="71">
        <f t="shared" si="7"/>
        <v>2897299.536164593</v>
      </c>
      <c r="U30" s="70"/>
    </row>
    <row r="31" spans="2:25" x14ac:dyDescent="0.25">
      <c r="B31" s="129"/>
      <c r="C31" s="71">
        <v>13900000</v>
      </c>
      <c r="D31" s="71">
        <f t="shared" si="6"/>
        <v>11202010</v>
      </c>
      <c r="R31" s="129"/>
      <c r="S31" s="71">
        <v>13900000</v>
      </c>
      <c r="T31" s="71">
        <f t="shared" si="7"/>
        <v>10633395.327017041</v>
      </c>
      <c r="U31" s="70"/>
    </row>
    <row r="32" spans="2:25" x14ac:dyDescent="0.25">
      <c r="B32" s="129"/>
      <c r="C32" s="71">
        <v>10400000</v>
      </c>
      <c r="D32" s="71">
        <f t="shared" si="6"/>
        <v>11139440</v>
      </c>
      <c r="R32" s="129"/>
      <c r="S32" s="71">
        <v>10400000</v>
      </c>
      <c r="T32" s="71">
        <f t="shared" si="7"/>
        <v>10554888.305076038</v>
      </c>
      <c r="U32" s="70"/>
    </row>
    <row r="33" spans="2:21" x14ac:dyDescent="0.25">
      <c r="B33" s="129"/>
      <c r="C33" s="71">
        <v>11400000</v>
      </c>
      <c r="D33" s="71">
        <f t="shared" si="6"/>
        <v>11081940</v>
      </c>
      <c r="R33" s="129"/>
      <c r="S33" s="71">
        <v>11400000</v>
      </c>
      <c r="T33" s="71">
        <f t="shared" si="7"/>
        <v>10492856.264764417</v>
      </c>
      <c r="U33" s="70"/>
    </row>
    <row r="34" spans="2:21" x14ac:dyDescent="0.25">
      <c r="B34" s="129"/>
      <c r="C34" s="71">
        <v>11000000</v>
      </c>
      <c r="D34" s="71">
        <f t="shared" si="6"/>
        <v>11103400</v>
      </c>
      <c r="R34" s="129"/>
      <c r="S34" s="71">
        <v>11000000</v>
      </c>
      <c r="T34" s="71">
        <f t="shared" si="7"/>
        <v>10514068.494556325</v>
      </c>
      <c r="U34" s="70"/>
    </row>
    <row r="35" spans="2:21" x14ac:dyDescent="0.25">
      <c r="B35" s="129" t="s">
        <v>53</v>
      </c>
      <c r="C35" s="72">
        <v>3184210.5263157897</v>
      </c>
      <c r="D35" s="71">
        <f>C35*(1-E8)</f>
        <v>4050981</v>
      </c>
      <c r="R35" s="129" t="s">
        <v>53</v>
      </c>
      <c r="S35" s="72">
        <v>3184210.5263157897</v>
      </c>
      <c r="T35" s="71">
        <f>S35*(1-U8)</f>
        <v>3136614</v>
      </c>
    </row>
    <row r="36" spans="2:21" x14ac:dyDescent="0.25">
      <c r="B36" s="129"/>
      <c r="C36" s="72">
        <v>10684210.52631579</v>
      </c>
      <c r="D36" s="71">
        <f>C36*(1-E11)</f>
        <v>11479979.000000002</v>
      </c>
      <c r="R36" s="129"/>
      <c r="S36" s="72">
        <v>10684210.52631579</v>
      </c>
      <c r="T36" s="71">
        <f>S36*(1-U11)</f>
        <v>10972858.000000002</v>
      </c>
    </row>
    <row r="37" spans="2:21" x14ac:dyDescent="0.25">
      <c r="B37" s="129"/>
      <c r="C37" s="72">
        <v>11947368.421052631</v>
      </c>
      <c r="D37" s="71">
        <f t="shared" ref="D37:D44" si="8">C37*(1-E12)</f>
        <v>11477325</v>
      </c>
      <c r="R37" s="129"/>
      <c r="S37" s="72">
        <v>11947368.421052631</v>
      </c>
      <c r="T37" s="71">
        <f t="shared" ref="T37:T44" si="9">S37*(1-U12)</f>
        <v>10966759</v>
      </c>
    </row>
    <row r="38" spans="2:21" x14ac:dyDescent="0.25">
      <c r="B38" s="129"/>
      <c r="C38" s="72">
        <v>13631578.947368421</v>
      </c>
      <c r="D38" s="71">
        <f t="shared" si="8"/>
        <v>11426262</v>
      </c>
      <c r="R38" s="129"/>
      <c r="S38" s="72">
        <v>13631578.947368421</v>
      </c>
      <c r="T38" s="71">
        <f t="shared" si="9"/>
        <v>10896094</v>
      </c>
    </row>
    <row r="39" spans="2:21" x14ac:dyDescent="0.25">
      <c r="B39" s="129"/>
      <c r="C39" s="72">
        <v>14552631.578947369</v>
      </c>
      <c r="D39" s="71">
        <f t="shared" si="8"/>
        <v>11399781</v>
      </c>
      <c r="R39" s="129"/>
      <c r="S39" s="72">
        <v>14552631.578947369</v>
      </c>
      <c r="T39" s="71">
        <f t="shared" si="9"/>
        <v>10870863</v>
      </c>
    </row>
    <row r="40" spans="2:21" x14ac:dyDescent="0.25">
      <c r="B40" s="129"/>
      <c r="C40" s="72">
        <v>16105263.157894736</v>
      </c>
      <c r="D40" s="71">
        <f t="shared" si="8"/>
        <v>11522805.999999998</v>
      </c>
      <c r="R40" s="129"/>
      <c r="S40" s="72">
        <v>16105263.157894736</v>
      </c>
      <c r="T40" s="71">
        <f t="shared" si="9"/>
        <v>11011655</v>
      </c>
    </row>
    <row r="41" spans="2:21" x14ac:dyDescent="0.25">
      <c r="B41" s="129"/>
      <c r="C41" s="72">
        <v>6657894.7368421052</v>
      </c>
      <c r="D41" s="71">
        <f t="shared" si="8"/>
        <v>4216166</v>
      </c>
      <c r="R41" s="129"/>
      <c r="S41" s="72">
        <v>6657894.7368421052</v>
      </c>
      <c r="T41" s="71">
        <f t="shared" si="9"/>
        <v>3301391</v>
      </c>
    </row>
    <row r="42" spans="2:21" x14ac:dyDescent="0.25">
      <c r="B42" s="129"/>
      <c r="C42" s="72">
        <v>5157894.7368421052</v>
      </c>
      <c r="D42" s="71">
        <f t="shared" si="8"/>
        <v>4335781</v>
      </c>
      <c r="R42" s="129"/>
      <c r="S42" s="72">
        <v>5157894.7368421052</v>
      </c>
      <c r="T42" s="71">
        <f t="shared" si="9"/>
        <v>3437167.9999999995</v>
      </c>
    </row>
    <row r="43" spans="2:21" x14ac:dyDescent="0.25">
      <c r="B43" s="129"/>
      <c r="C43" s="72">
        <v>4684210.5263157897</v>
      </c>
      <c r="D43" s="71">
        <f t="shared" si="8"/>
        <v>4201812</v>
      </c>
      <c r="R43" s="129"/>
      <c r="S43" s="72">
        <v>4684210.5263157897</v>
      </c>
      <c r="T43" s="71">
        <f t="shared" si="9"/>
        <v>3288304</v>
      </c>
    </row>
    <row r="44" spans="2:21" x14ac:dyDescent="0.25">
      <c r="B44" s="129"/>
      <c r="C44" s="72">
        <v>3236842.1052631577</v>
      </c>
      <c r="D44" s="71">
        <f t="shared" si="8"/>
        <v>4230761</v>
      </c>
      <c r="R44" s="129"/>
      <c r="S44" s="72">
        <v>3236842.1052631577</v>
      </c>
      <c r="T44" s="71">
        <f t="shared" si="9"/>
        <v>3322355</v>
      </c>
    </row>
    <row r="45" spans="2:21" x14ac:dyDescent="0.25">
      <c r="R45" s="57"/>
      <c r="T45" s="70"/>
    </row>
    <row r="46" spans="2:21" x14ac:dyDescent="0.25">
      <c r="R46" s="57"/>
      <c r="T46" s="70"/>
    </row>
  </sheetData>
  <mergeCells count="46">
    <mergeCell ref="B23:B34"/>
    <mergeCell ref="B35:B44"/>
    <mergeCell ref="S2:U2"/>
    <mergeCell ref="S3:U3"/>
    <mergeCell ref="S4:U4"/>
    <mergeCell ref="S5:U5"/>
    <mergeCell ref="S6:U6"/>
    <mergeCell ref="O2:Q2"/>
    <mergeCell ref="O3:Q3"/>
    <mergeCell ref="O4:Q4"/>
    <mergeCell ref="O5:Q5"/>
    <mergeCell ref="O6:Q6"/>
    <mergeCell ref="C20:E20"/>
    <mergeCell ref="G2:I2"/>
    <mergeCell ref="G3:I3"/>
    <mergeCell ref="G4:I4"/>
    <mergeCell ref="G5:I5"/>
    <mergeCell ref="G6:I6"/>
    <mergeCell ref="G7:I7"/>
    <mergeCell ref="G20:I20"/>
    <mergeCell ref="C2:E2"/>
    <mergeCell ref="C3:E3"/>
    <mergeCell ref="C4:E4"/>
    <mergeCell ref="C5:E5"/>
    <mergeCell ref="C6:E6"/>
    <mergeCell ref="C7:E7"/>
    <mergeCell ref="K2:M2"/>
    <mergeCell ref="K3:M3"/>
    <mergeCell ref="K4:M4"/>
    <mergeCell ref="K5:M5"/>
    <mergeCell ref="K6:M6"/>
    <mergeCell ref="W7:Y7"/>
    <mergeCell ref="W20:Y20"/>
    <mergeCell ref="R23:R34"/>
    <mergeCell ref="R35:R44"/>
    <mergeCell ref="K7:M7"/>
    <mergeCell ref="K20:M20"/>
    <mergeCell ref="S7:U7"/>
    <mergeCell ref="S20:U20"/>
    <mergeCell ref="O7:Q7"/>
    <mergeCell ref="O20:Q20"/>
    <mergeCell ref="W2:Y2"/>
    <mergeCell ref="W3:Y3"/>
    <mergeCell ref="W4:Y4"/>
    <mergeCell ref="W5:Y5"/>
    <mergeCell ref="W6:Y6"/>
  </mergeCells>
  <phoneticPr fontId="1" type="noConversion"/>
  <conditionalFormatting sqref="C10:C19">
    <cfRule type="dataBar" priority="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{412A0B96-0888-4AF3-8D04-213135EA2EF9}</x14:id>
        </ext>
      </extLst>
    </cfRule>
  </conditionalFormatting>
  <conditionalFormatting sqref="C8:C9">
    <cfRule type="dataBar" priority="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{0EDD4F36-194E-4C26-B7D2-E9266CBE9CDA}</x14:id>
        </ext>
      </extLst>
    </cfRule>
  </conditionalFormatting>
  <conditionalFormatting sqref="C8:C19">
    <cfRule type="dataBar" priority="6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{3DE191A1-0C4E-455F-8DD5-31E961B89E2B}</x14:id>
        </ext>
      </extLst>
    </cfRule>
  </conditionalFormatting>
  <conditionalFormatting sqref="C10:C19">
    <cfRule type="dataBar" priority="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{B91F51E3-3793-4C5D-874C-9DBC8ADE5A59}</x14:id>
        </ext>
      </extLst>
    </cfRule>
  </conditionalFormatting>
  <conditionalFormatting sqref="C8:C19">
    <cfRule type="dataBar" priority="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{3A31238C-6127-49E9-A80B-FD7DF3132012}</x14:id>
        </ext>
      </extLst>
    </cfRule>
  </conditionalFormatting>
  <conditionalFormatting sqref="C8:C19">
    <cfRule type="dataBar" priority="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{8F2F69FA-1F18-4995-B1E6-B39B73988E7C}</x14:id>
        </ext>
      </extLst>
    </cfRule>
  </conditionalFormatting>
  <conditionalFormatting sqref="E11:E19">
    <cfRule type="dataBar" priority="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{F48A7641-A4CC-4AF4-A125-820B27FD2374}</x14:id>
        </ext>
      </extLst>
    </cfRule>
  </conditionalFormatting>
  <conditionalFormatting sqref="E8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{34F2900F-1171-4389-B69B-CC493AFBE99C}</x14:id>
        </ext>
      </extLst>
    </cfRule>
  </conditionalFormatting>
  <conditionalFormatting sqref="E11:E19 E8">
    <cfRule type="dataBar" priority="6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{E263E952-D1D5-4773-AB9D-215DC7F44606}</x14:id>
        </ext>
      </extLst>
    </cfRule>
  </conditionalFormatting>
  <conditionalFormatting sqref="E11:E19">
    <cfRule type="dataBar" priority="6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{55FF814D-29F2-4B60-BD86-7DE039B0E3C1}</x14:id>
        </ext>
      </extLst>
    </cfRule>
  </conditionalFormatting>
  <conditionalFormatting sqref="E11:E19">
    <cfRule type="dataBar" priority="6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{DB5DDB53-60D5-4666-B27A-330E28B70119}</x14:id>
        </ext>
      </extLst>
    </cfRule>
  </conditionalFormatting>
  <conditionalFormatting sqref="E11:E19">
    <cfRule type="dataBar" priority="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{F04EF314-C99D-487A-AB9F-C98922F1D86F}</x14:id>
        </ext>
      </extLst>
    </cfRule>
  </conditionalFormatting>
  <conditionalFormatting sqref="E11:E19 E8">
    <cfRule type="dataBar" priority="5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{104BA564-6DB0-425C-BA60-28DE9F8C5297}</x14:id>
        </ext>
      </extLst>
    </cfRule>
  </conditionalFormatting>
  <conditionalFormatting sqref="G10:G19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{82776C58-434D-4079-949B-BFA6060C2347}</x14:id>
        </ext>
      </extLst>
    </cfRule>
  </conditionalFormatting>
  <conditionalFormatting sqref="G8:G19">
    <cfRule type="dataBar" priority="5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{A5D3EF4B-060B-406B-BE4B-2254CF4B2B36}</x14:id>
        </ext>
      </extLst>
    </cfRule>
  </conditionalFormatting>
  <conditionalFormatting sqref="G8:G19">
    <cfRule type="dataBar" priority="5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{D48BB0D6-87F8-4204-84F7-F6C272905DF8}</x14:id>
        </ext>
      </extLst>
    </cfRule>
  </conditionalFormatting>
  <conditionalFormatting sqref="G8:G19">
    <cfRule type="dataBar" priority="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{BCF745D3-9B4E-4051-BFC0-28A75C7920EC}</x14:id>
        </ext>
      </extLst>
    </cfRule>
  </conditionalFormatting>
  <conditionalFormatting sqref="G8:G15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{0F653A27-201C-48F4-9603-98093E0C6472}</x14:id>
        </ext>
      </extLst>
    </cfRule>
  </conditionalFormatting>
  <conditionalFormatting sqref="G8:G19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{1DB780D8-015E-40EC-AE64-B6459D659B29}</x14:id>
        </ext>
      </extLst>
    </cfRule>
  </conditionalFormatting>
  <conditionalFormatting sqref="G10:G18">
    <cfRule type="dataBar" priority="5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{E56E4BFE-D80A-49C5-8FFF-24127D0B568D}</x14:id>
        </ext>
      </extLst>
    </cfRule>
  </conditionalFormatting>
  <conditionalFormatting sqref="G8:G19">
    <cfRule type="dataBar" priority="5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{0FC7A4C9-C0B6-448A-A173-9B480347867B}</x14:id>
        </ext>
      </extLst>
    </cfRule>
  </conditionalFormatting>
  <conditionalFormatting sqref="I11:I19">
    <cfRule type="dataBar" priority="5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{CF271703-11EE-476C-9A36-37FC6B372E62}</x14:id>
        </ext>
      </extLst>
    </cfRule>
  </conditionalFormatting>
  <conditionalFormatting sqref="I11:I19 I8"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{D7E0A3DB-D058-4DF2-8282-C0615D6B83EB}</x14:id>
        </ext>
      </extLst>
    </cfRule>
  </conditionalFormatting>
  <conditionalFormatting sqref="I11:I19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{2F7EE4FA-CAC6-4DF6-AE2E-BA39E609D43F}</x14:id>
        </ext>
      </extLst>
    </cfRule>
  </conditionalFormatting>
  <conditionalFormatting sqref="I11:I19">
    <cfRule type="dataBar" priority="5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{D0F45210-B71A-4FE7-8C79-AC1DE66AA14F}</x14:id>
        </ext>
      </extLst>
    </cfRule>
  </conditionalFormatting>
  <conditionalFormatting sqref="I11:I15 I8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{9101C415-DCB8-47D8-81E1-610343C0AFC6}</x14:id>
        </ext>
      </extLst>
    </cfRule>
  </conditionalFormatting>
  <conditionalFormatting sqref="I11:I19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{057B8B16-231F-4C70-8CC6-B446CF13EE50}</x14:id>
        </ext>
      </extLst>
    </cfRule>
  </conditionalFormatting>
  <conditionalFormatting sqref="I11:I18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{5BC2FB1A-3F17-4EF0-8506-8FB65631F8E3}</x14:id>
        </ext>
      </extLst>
    </cfRule>
  </conditionalFormatting>
  <conditionalFormatting sqref="I11:I19"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{0C308A5F-E572-4BBC-B4E6-2EF76AFBA732}</x14:id>
        </ext>
      </extLst>
    </cfRule>
  </conditionalFormatting>
  <conditionalFormatting sqref="I11:I19 I8">
    <cfRule type="dataBar" priority="5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{82F3919E-C731-48BE-AA09-0D2C378BB752}</x14:id>
        </ext>
      </extLst>
    </cfRule>
  </conditionalFormatting>
  <conditionalFormatting sqref="I9:I10">
    <cfRule type="dataBar" priority="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{F7F4BF9C-EBCB-4973-BD4B-B8E6006E039D}</x14:id>
        </ext>
      </extLst>
    </cfRule>
  </conditionalFormatting>
  <conditionalFormatting sqref="I9:I10">
    <cfRule type="dataBar" priority="5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{A8E95862-92B6-47A7-A49F-4B243DA1B76C}</x14:id>
        </ext>
      </extLst>
    </cfRule>
  </conditionalFormatting>
  <conditionalFormatting sqref="I9:I10"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{C67313C5-2A2C-480D-A72A-6A0D240902DE}</x14:id>
        </ext>
      </extLst>
    </cfRule>
  </conditionalFormatting>
  <conditionalFormatting sqref="I9:I10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{6370C1F7-852D-4074-990E-C55D4A6E394A}</x14:id>
        </ext>
      </extLst>
    </cfRule>
  </conditionalFormatting>
  <conditionalFormatting sqref="I9:I10">
    <cfRule type="dataBar" priority="5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{20355A94-59F0-4651-9AF2-45C8E5AE7F2C}</x14:id>
        </ext>
      </extLst>
    </cfRule>
  </conditionalFormatting>
  <conditionalFormatting sqref="I9:I10"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{9459097F-50FA-423A-87AE-C558B30DA5FC}</x14:id>
        </ext>
      </extLst>
    </cfRule>
  </conditionalFormatting>
  <conditionalFormatting sqref="I9:I10">
    <cfRule type="dataBar" priority="5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{67738F94-7D04-4A0E-81DD-F4AAEEE1AB19}</x14:id>
        </ext>
      </extLst>
    </cfRule>
  </conditionalFormatting>
  <conditionalFormatting sqref="I10"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{24818F5A-4849-49C3-A632-1838C5F1EFC3}</x14:id>
        </ext>
      </extLst>
    </cfRule>
  </conditionalFormatting>
  <conditionalFormatting sqref="I10">
    <cfRule type="dataBar" priority="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{6AB97E1E-8106-4951-81F5-A40DEFDB5DF0}</x14:id>
        </ext>
      </extLst>
    </cfRule>
  </conditionalFormatting>
  <conditionalFormatting sqref="I10">
    <cfRule type="dataBar" priority="5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{1EA81B6C-B08C-48F3-BD43-0F5E88208E7C}</x14:id>
        </ext>
      </extLst>
    </cfRule>
  </conditionalFormatting>
  <conditionalFormatting sqref="I10"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{1260350F-BB6D-40CE-A113-16C1ADA05E04}</x14:id>
        </ext>
      </extLst>
    </cfRule>
  </conditionalFormatting>
  <conditionalFormatting sqref="I10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{ADC737D1-8A0E-4073-B8E2-CAFE1FBCB469}</x14:id>
        </ext>
      </extLst>
    </cfRule>
  </conditionalFormatting>
  <conditionalFormatting sqref="I10">
    <cfRule type="dataBar" priority="5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{96E50DF4-307E-4D90-A5CE-55736AEE36ED}</x14:id>
        </ext>
      </extLst>
    </cfRule>
  </conditionalFormatting>
  <conditionalFormatting sqref="I10">
    <cfRule type="dataBar" priority="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{F5C5D2DA-C7E8-42A0-A142-C7AF50B02597}</x14:id>
        </ext>
      </extLst>
    </cfRule>
  </conditionalFormatting>
  <conditionalFormatting sqref="I9:I10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{2E08F15E-5AFB-4CDD-8617-36D2C1F3F04C}</x14:id>
        </ext>
      </extLst>
    </cfRule>
  </conditionalFormatting>
  <conditionalFormatting sqref="E9:E10">
    <cfRule type="dataBar" priority="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{88381D7F-A1D1-4AE0-9708-96B771AC99CA}</x14:id>
        </ext>
      </extLst>
    </cfRule>
  </conditionalFormatting>
  <conditionalFormatting sqref="E9:E10"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{556F9AC2-0BA9-48BA-A1FF-FC944E43102B}</x14:id>
        </ext>
      </extLst>
    </cfRule>
  </conditionalFormatting>
  <conditionalFormatting sqref="E9:E10">
    <cfRule type="dataBar" priority="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{EC71145E-2401-41D2-88CC-9144D95FD315}</x14:id>
        </ext>
      </extLst>
    </cfRule>
  </conditionalFormatting>
  <conditionalFormatting sqref="E9:E10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{5D2B6560-887C-4C1A-B24D-45563FED6244}</x14:id>
        </ext>
      </extLst>
    </cfRule>
  </conditionalFormatting>
  <conditionalFormatting sqref="E9:E10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{13DA5868-0CA2-4341-9D83-78E3FA9BEC29}</x14:id>
        </ext>
      </extLst>
    </cfRule>
  </conditionalFormatting>
  <conditionalFormatting sqref="E9:E10">
    <cfRule type="dataBar" priority="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{1959704D-8F52-47B8-A0B2-390313AFD9BA}</x14:id>
        </ext>
      </extLst>
    </cfRule>
  </conditionalFormatting>
  <conditionalFormatting sqref="E9:E10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{4CCCF88B-FD79-4EC1-A7A8-3B56E072A3E8}</x14:id>
        </ext>
      </extLst>
    </cfRule>
  </conditionalFormatting>
  <conditionalFormatting sqref="E10"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{3B86987E-ABA1-463A-9D8D-DF50D2F13974}</x14:id>
        </ext>
      </extLst>
    </cfRule>
  </conditionalFormatting>
  <conditionalFormatting sqref="E10">
    <cfRule type="dataBar" priority="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{B20BBD7D-874F-45EB-8E9F-3063617367B4}</x14:id>
        </ext>
      </extLst>
    </cfRule>
  </conditionalFormatting>
  <conditionalFormatting sqref="E10">
    <cfRule type="dataBar" priority="5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{76A6CA6B-905E-4CB8-B378-D72409C563AC}</x14:id>
        </ext>
      </extLst>
    </cfRule>
  </conditionalFormatting>
  <conditionalFormatting sqref="E10"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{44DEB7F7-AE6D-45BB-8E53-30CBAD06FB40}</x14:id>
        </ext>
      </extLst>
    </cfRule>
  </conditionalFormatting>
  <conditionalFormatting sqref="E10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{93C6715F-D328-4BE8-A390-572123418AB7}</x14:id>
        </ext>
      </extLst>
    </cfRule>
  </conditionalFormatting>
  <conditionalFormatting sqref="E10">
    <cfRule type="dataBar" priority="5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{22559FBC-615E-4615-A0A4-461473798C5F}</x14:id>
        </ext>
      </extLst>
    </cfRule>
  </conditionalFormatting>
  <conditionalFormatting sqref="E10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{31C8E419-3E05-46E4-8FA1-F9FB598C53AF}</x14:id>
        </ext>
      </extLst>
    </cfRule>
  </conditionalFormatting>
  <conditionalFormatting sqref="E9:E10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{5417121E-9D97-44A3-B7D3-8F77E530139C}</x14:id>
        </ext>
      </extLst>
    </cfRule>
  </conditionalFormatting>
  <conditionalFormatting sqref="K10:K19">
    <cfRule type="dataBar" priority="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{D1BC4EE6-7BFC-47FC-9C96-3A154F8CFEEB}</x14:id>
        </ext>
      </extLst>
    </cfRule>
  </conditionalFormatting>
  <conditionalFormatting sqref="K8:K19">
    <cfRule type="dataBar" priority="5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{553C700E-3E30-4523-862B-DCE285046DDF}</x14:id>
        </ext>
      </extLst>
    </cfRule>
  </conditionalFormatting>
  <conditionalFormatting sqref="K8:K19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{010C3909-B43C-431A-90CB-E51BB5E7FFE6}</x14:id>
        </ext>
      </extLst>
    </cfRule>
  </conditionalFormatting>
  <conditionalFormatting sqref="K8:K19">
    <cfRule type="dataBar" priority="5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{956A6F3C-33B7-4E49-AEA7-CB89162CDF0A}</x14:id>
        </ext>
      </extLst>
    </cfRule>
  </conditionalFormatting>
  <conditionalFormatting sqref="K8:K15">
    <cfRule type="dataBar" priority="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{9B0AFAAE-DDA9-4E60-98F6-8C7E46C0AC59}</x14:id>
        </ext>
      </extLst>
    </cfRule>
  </conditionalFormatting>
  <conditionalFormatting sqref="K8:K19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{142B5BCB-6C23-47A6-9833-97D13CC651E2}</x14:id>
        </ext>
      </extLst>
    </cfRule>
  </conditionalFormatting>
  <conditionalFormatting sqref="K10:K18"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{E46DACCA-8DB9-4C70-B9A3-7D2809D370DC}</x14:id>
        </ext>
      </extLst>
    </cfRule>
  </conditionalFormatting>
  <conditionalFormatting sqref="K8:K19">
    <cfRule type="dataBar" priority="5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{D4EFD987-DDF0-4C69-8EBF-E30F25C1384A}</x14:id>
        </ext>
      </extLst>
    </cfRule>
  </conditionalFormatting>
  <conditionalFormatting sqref="M11:M19">
    <cfRule type="dataBar" priority="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{551B903A-9F34-4F49-B0BE-149CEE740AB9}</x14:id>
        </ext>
      </extLst>
    </cfRule>
  </conditionalFormatting>
  <conditionalFormatting sqref="M11:M19 M8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{F973DAA2-256E-4584-8AA1-D45848A3DDBC}</x14:id>
        </ext>
      </extLst>
    </cfRule>
  </conditionalFormatting>
  <conditionalFormatting sqref="M11:M19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{F874D295-E305-42EE-85CB-87E801BA7EC3}</x14:id>
        </ext>
      </extLst>
    </cfRule>
  </conditionalFormatting>
  <conditionalFormatting sqref="M11:M19">
    <cfRule type="dataBar" priority="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{D0877537-3E07-48EA-BB6C-44CF6EEB4144}</x14:id>
        </ext>
      </extLst>
    </cfRule>
  </conditionalFormatting>
  <conditionalFormatting sqref="M11:M15 M8">
    <cfRule type="dataBar" priority="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{57428DB3-26CB-4A7A-A22C-4FA82B4A1CFC}</x14:id>
        </ext>
      </extLst>
    </cfRule>
  </conditionalFormatting>
  <conditionalFormatting sqref="M11:M19">
    <cfRule type="dataBar" priority="5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{2894E877-219C-4CBC-9377-9AE7EE0819B5}</x14:id>
        </ext>
      </extLst>
    </cfRule>
  </conditionalFormatting>
  <conditionalFormatting sqref="M11:M18">
    <cfRule type="dataBar" priority="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{16B60547-13D6-49F8-98A4-61D6619298FA}</x14:id>
        </ext>
      </extLst>
    </cfRule>
  </conditionalFormatting>
  <conditionalFormatting sqref="M11:M19">
    <cfRule type="dataBar" priority="5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{EBFC7B78-1E8A-4AC5-8BCD-5C63C9EEF996}</x14:id>
        </ext>
      </extLst>
    </cfRule>
  </conditionalFormatting>
  <conditionalFormatting sqref="M11:M19 M8">
    <cfRule type="dataBar" priority="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{6DAB3975-08C4-4B9A-911F-79BD5836867D}</x14:id>
        </ext>
      </extLst>
    </cfRule>
  </conditionalFormatting>
  <conditionalFormatting sqref="M9:M10">
    <cfRule type="dataBar" priority="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{49E78B9F-F85C-4FB2-8D31-7AE4457C0FB6}</x14:id>
        </ext>
      </extLst>
    </cfRule>
  </conditionalFormatting>
  <conditionalFormatting sqref="M9:M10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{847B2106-E440-4CF8-8529-14C21673CB41}</x14:id>
        </ext>
      </extLst>
    </cfRule>
  </conditionalFormatting>
  <conditionalFormatting sqref="M9:M10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{3FD3C037-1F40-4B40-89A4-3DDF11A5EC1B}</x14:id>
        </ext>
      </extLst>
    </cfRule>
  </conditionalFormatting>
  <conditionalFormatting sqref="M9:M10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{D1A89312-494F-4F0B-A082-6D0E03061618}</x14:id>
        </ext>
      </extLst>
    </cfRule>
  </conditionalFormatting>
  <conditionalFormatting sqref="M9:M10">
    <cfRule type="dataBar" priority="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{33F6E0C1-9B16-45A7-83C9-6C9753891451}</x14:id>
        </ext>
      </extLst>
    </cfRule>
  </conditionalFormatting>
  <conditionalFormatting sqref="M9:M10">
    <cfRule type="dataBar" priority="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{51D8D9B4-BA71-4FCD-89A6-5BA19A091A4E}</x14:id>
        </ext>
      </extLst>
    </cfRule>
  </conditionalFormatting>
  <conditionalFormatting sqref="M9:M10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{117B712D-6DCC-4DFB-B24C-D389F4622B3E}</x14:id>
        </ext>
      </extLst>
    </cfRule>
  </conditionalFormatting>
  <conditionalFormatting sqref="M10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{DFAE1EF3-FF10-4C89-8DE9-41F077F7C5CA}</x14:id>
        </ext>
      </extLst>
    </cfRule>
  </conditionalFormatting>
  <conditionalFormatting sqref="M10">
    <cfRule type="dataBar" priority="4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{0CDCA053-CE50-49CD-96FF-4737CD4E9B23}</x14:id>
        </ext>
      </extLst>
    </cfRule>
  </conditionalFormatting>
  <conditionalFormatting sqref="M10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{DBCDB09D-F765-4060-92AE-D9A6E3228B97}</x14:id>
        </ext>
      </extLst>
    </cfRule>
  </conditionalFormatting>
  <conditionalFormatting sqref="M10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{D06A9B52-A376-45C6-9115-70B37E31248A}</x14:id>
        </ext>
      </extLst>
    </cfRule>
  </conditionalFormatting>
  <conditionalFormatting sqref="M10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{77F1F88D-1F81-4CB4-84BD-1AA927A8723B}</x14:id>
        </ext>
      </extLst>
    </cfRule>
  </conditionalFormatting>
  <conditionalFormatting sqref="M10">
    <cfRule type="dataBar" priority="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{06C9E5AD-E4A5-49D8-9C8A-CC28D32AF819}</x14:id>
        </ext>
      </extLst>
    </cfRule>
  </conditionalFormatting>
  <conditionalFormatting sqref="M10"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{1BFB5561-1722-4EEA-A3AC-9D58C0D27CE9}</x14:id>
        </ext>
      </extLst>
    </cfRule>
  </conditionalFormatting>
  <conditionalFormatting sqref="M9:M10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{65C5A01F-A601-4305-B5B8-F652FAEA9424}</x14:id>
        </ext>
      </extLst>
    </cfRule>
  </conditionalFormatting>
  <conditionalFormatting sqref="O10:O19"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{82389E3C-60A3-42DF-AC7D-8F39F3258918}</x14:id>
        </ext>
      </extLst>
    </cfRule>
  </conditionalFormatting>
  <conditionalFormatting sqref="O8:O19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{9F2278B5-2A25-4422-8D34-A8B22F2846DA}</x14:id>
        </ext>
      </extLst>
    </cfRule>
  </conditionalFormatting>
  <conditionalFormatting sqref="O8:O19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{6B647DD7-52F9-4E33-8D27-9983E03526C8}</x14:id>
        </ext>
      </extLst>
    </cfRule>
  </conditionalFormatting>
  <conditionalFormatting sqref="O8:O19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{4D449621-9A27-4EB1-9675-A95369D8FE1A}</x14:id>
        </ext>
      </extLst>
    </cfRule>
  </conditionalFormatting>
  <conditionalFormatting sqref="O8:O19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{D254C76F-3108-423C-96F1-56CEDFF5B8CE}</x14:id>
        </ext>
      </extLst>
    </cfRule>
  </conditionalFormatting>
  <conditionalFormatting sqref="O8:O19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{BB47E230-BFA7-43C7-8047-3922C8DDE603}</x14:id>
        </ext>
      </extLst>
    </cfRule>
  </conditionalFormatting>
  <conditionalFormatting sqref="O10:O19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{93B06D2F-F43F-4082-9ABF-B2D227500A6F}</x14:id>
        </ext>
      </extLst>
    </cfRule>
  </conditionalFormatting>
  <conditionalFormatting sqref="O8:O19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{D2BDEC72-FCD7-42BA-80A3-38958DA6A94D}</x14:id>
        </ext>
      </extLst>
    </cfRule>
  </conditionalFormatting>
  <conditionalFormatting sqref="Q8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{7884B13E-090E-44BA-932B-F58C152A6CB2}</x14:id>
        </ext>
      </extLst>
    </cfRule>
  </conditionalFormatting>
  <conditionalFormatting sqref="Q8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{52887CAF-6D7F-4F0B-8848-FA8AA33533A9}</x14:id>
        </ext>
      </extLst>
    </cfRule>
  </conditionalFormatting>
  <conditionalFormatting sqref="Q8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{738DB4BC-A0B0-4098-999C-3CBEBF6CC2B2}</x14:id>
        </ext>
      </extLst>
    </cfRule>
  </conditionalFormatting>
  <conditionalFormatting sqref="Q8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{BEE3FBA3-57A0-4857-B74A-588BB8FB5B11}</x14:id>
        </ext>
      </extLst>
    </cfRule>
  </conditionalFormatting>
  <conditionalFormatting sqref="Q8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{351F685F-B833-4401-8C6D-C85BFD859E77}</x14:id>
        </ext>
      </extLst>
    </cfRule>
  </conditionalFormatting>
  <conditionalFormatting sqref="Q8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{1552E794-3D04-48BB-8D3F-B624860B9FB7}</x14:id>
        </ext>
      </extLst>
    </cfRule>
  </conditionalFormatting>
  <conditionalFormatting sqref="Q8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{F81A7AD2-762A-4647-8823-2CEC2CE9FA9C}</x14:id>
        </ext>
      </extLst>
    </cfRule>
  </conditionalFormatting>
  <conditionalFormatting sqref="Q11:Q19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{8DE923A8-4501-40BB-A15F-8BDBD85A2E44}</x14:id>
        </ext>
      </extLst>
    </cfRule>
  </conditionalFormatting>
  <conditionalFormatting sqref="Q11:Q19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{D5AB345A-EB98-4569-B50F-4A57F7E1B4D6}</x14:id>
        </ext>
      </extLst>
    </cfRule>
  </conditionalFormatting>
  <conditionalFormatting sqref="Q11:Q19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{7A0915DF-9956-418A-8A12-48A76AA7357E}</x14:id>
        </ext>
      </extLst>
    </cfRule>
  </conditionalFormatting>
  <conditionalFormatting sqref="Q11:Q19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{EA61CD0D-FB71-40F3-82CB-F0A2A4F413D9}</x14:id>
        </ext>
      </extLst>
    </cfRule>
  </conditionalFormatting>
  <conditionalFormatting sqref="Q11:Q19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{6527C40D-8CCB-48AE-8577-134FC24C19E4}</x14:id>
        </ext>
      </extLst>
    </cfRule>
  </conditionalFormatting>
  <conditionalFormatting sqref="Q11:Q19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{DBCB5892-BD60-4129-9437-9F701E3AD2AE}</x14:id>
        </ext>
      </extLst>
    </cfRule>
  </conditionalFormatting>
  <conditionalFormatting sqref="Q11:Q19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{58295281-8978-4C60-83AA-446274EEE9EC}</x14:id>
        </ext>
      </extLst>
    </cfRule>
  </conditionalFormatting>
  <conditionalFormatting sqref="Q9:Q10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{624F5B88-AD2C-492A-9BF8-D901FDA75964}</x14:id>
        </ext>
      </extLst>
    </cfRule>
  </conditionalFormatting>
  <conditionalFormatting sqref="Q9:Q10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{6B0325B0-7C30-4840-A047-F444D1975B77}</x14:id>
        </ext>
      </extLst>
    </cfRule>
  </conditionalFormatting>
  <conditionalFormatting sqref="Q9:Q10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{9DF32AC4-E8E9-4E1C-BED4-3E6B83E20645}</x14:id>
        </ext>
      </extLst>
    </cfRule>
  </conditionalFormatting>
  <conditionalFormatting sqref="Q9:Q10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{4B6C2E3A-2BC1-4321-BE81-BC8AE7B6383D}</x14:id>
        </ext>
      </extLst>
    </cfRule>
  </conditionalFormatting>
  <conditionalFormatting sqref="Q9:Q10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{0DC76504-66B0-4BDC-94E4-655CB506A8F1}</x14:id>
        </ext>
      </extLst>
    </cfRule>
  </conditionalFormatting>
  <conditionalFormatting sqref="Q9:Q10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{4AC3EC16-4A09-4C60-97B2-27BD3E3A165F}</x14:id>
        </ext>
      </extLst>
    </cfRule>
  </conditionalFormatting>
  <conditionalFormatting sqref="Q9:Q10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{70EDA4A2-7ED4-408B-9709-24E12935A1EB}</x14:id>
        </ext>
      </extLst>
    </cfRule>
  </conditionalFormatting>
  <conditionalFormatting sqref="Q10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{95ED6E31-4AFE-4C44-86C8-26CDB4BC8872}</x14:id>
        </ext>
      </extLst>
    </cfRule>
  </conditionalFormatting>
  <conditionalFormatting sqref="Q10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{3AE627A0-073F-4674-B552-CA86679DF997}</x14:id>
        </ext>
      </extLst>
    </cfRule>
  </conditionalFormatting>
  <conditionalFormatting sqref="Q10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{0C115AA2-F0FD-4884-A7E8-CD81C0E9C74A}</x14:id>
        </ext>
      </extLst>
    </cfRule>
  </conditionalFormatting>
  <conditionalFormatting sqref="Q10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{7B3F1F57-FC08-4F2C-8A94-CA79F76BF351}</x14:id>
        </ext>
      </extLst>
    </cfRule>
  </conditionalFormatting>
  <conditionalFormatting sqref="Q10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{329B2358-1FCD-4DE6-B8C0-38F47103AE2F}</x14:id>
        </ext>
      </extLst>
    </cfRule>
  </conditionalFormatting>
  <conditionalFormatting sqref="Q10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{9341C57B-E6EE-49E5-A803-9F81C12B9707}</x14:id>
        </ext>
      </extLst>
    </cfRule>
  </conditionalFormatting>
  <conditionalFormatting sqref="Q10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{63E6D4BE-B203-468E-B59B-8560FD541791}</x14:id>
        </ext>
      </extLst>
    </cfRule>
  </conditionalFormatting>
  <conditionalFormatting sqref="Q9:Q10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{3D0C3B41-CEF2-4DF1-BDE8-F17D6470018E}</x14:id>
        </ext>
      </extLst>
    </cfRule>
  </conditionalFormatting>
  <conditionalFormatting sqref="Q8:Q19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{FB84F677-B086-4CEC-B3B5-33F138D29430}</x14:id>
        </ext>
      </extLst>
    </cfRule>
  </conditionalFormatting>
  <conditionalFormatting sqref="S10:S19"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{E64CE98A-470A-4553-9A0B-2D1FF6DB7F3A}</x14:id>
        </ext>
      </extLst>
    </cfRule>
  </conditionalFormatting>
  <conditionalFormatting sqref="S8:S19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{7BFC0A42-5EC8-4308-969E-5EAB31ED1D60}</x14:id>
        </ext>
      </extLst>
    </cfRule>
  </conditionalFormatting>
  <conditionalFormatting sqref="S8:S19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{BD828392-6CFF-4365-B70B-A7F97E84BE29}</x14:id>
        </ext>
      </extLst>
    </cfRule>
  </conditionalFormatting>
  <conditionalFormatting sqref="S8:S19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{969CFBE4-7566-471B-A582-5C0EBAE2E847}</x14:id>
        </ext>
      </extLst>
    </cfRule>
  </conditionalFormatting>
  <conditionalFormatting sqref="S8:S19">
    <cfRule type="dataBar" priority="1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{11A0B67C-9125-4218-9CE2-3078373BA14E}</x14:id>
        </ext>
      </extLst>
    </cfRule>
  </conditionalFormatting>
  <conditionalFormatting sqref="S8:S19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{C21D2203-FAA2-4147-B1D6-7C38EA7CF772}</x14:id>
        </ext>
      </extLst>
    </cfRule>
  </conditionalFormatting>
  <conditionalFormatting sqref="S10:S19"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{02D906DB-C5FC-48D9-87F9-B87B54EA48F0}</x14:id>
        </ext>
      </extLst>
    </cfRule>
  </conditionalFormatting>
  <conditionalFormatting sqref="S8:S19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{9CE7C03B-27F7-4770-AEF4-740B82670757}</x14:id>
        </ext>
      </extLst>
    </cfRule>
  </conditionalFormatting>
  <conditionalFormatting sqref="U8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{BEDE8DAA-00BF-4DCF-817E-E58400B582A5}</x14:id>
        </ext>
      </extLst>
    </cfRule>
  </conditionalFormatting>
  <conditionalFormatting sqref="U8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{8FA8DFCE-FB81-456C-BB00-AF669E87817B}</x14:id>
        </ext>
      </extLst>
    </cfRule>
  </conditionalFormatting>
  <conditionalFormatting sqref="U8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{F67B320A-6052-48A7-9425-24B8D44E91D7}</x14:id>
        </ext>
      </extLst>
    </cfRule>
  </conditionalFormatting>
  <conditionalFormatting sqref="U8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{C3BD8948-71A1-42AF-A670-C17AD5B8C3DE}</x14:id>
        </ext>
      </extLst>
    </cfRule>
  </conditionalFormatting>
  <conditionalFormatting sqref="U8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{B6D3A7C3-C849-49C9-89C9-5B6C978922ED}</x14:id>
        </ext>
      </extLst>
    </cfRule>
  </conditionalFormatting>
  <conditionalFormatting sqref="U8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{6158DE82-C562-46E4-A013-63D863AFE15E}</x14:id>
        </ext>
      </extLst>
    </cfRule>
  </conditionalFormatting>
  <conditionalFormatting sqref="U8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{2525B69E-2849-431D-A2F0-EBB8F3BF99CF}</x14:id>
        </ext>
      </extLst>
    </cfRule>
  </conditionalFormatting>
  <conditionalFormatting sqref="U11:U19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{11CAD98C-58A4-45B7-8237-107CB31678C4}</x14:id>
        </ext>
      </extLst>
    </cfRule>
  </conditionalFormatting>
  <conditionalFormatting sqref="U11:U19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{D51B6386-CB14-4CE4-9470-FA4BCC271406}</x14:id>
        </ext>
      </extLst>
    </cfRule>
  </conditionalFormatting>
  <conditionalFormatting sqref="U11:U19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{47F7C01B-4686-467D-BA0B-7D34D8BB3AC3}</x14:id>
        </ext>
      </extLst>
    </cfRule>
  </conditionalFormatting>
  <conditionalFormatting sqref="U11:U19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{5D8D4BDC-9966-4450-BBE4-8F7A402FDE47}</x14:id>
        </ext>
      </extLst>
    </cfRule>
  </conditionalFormatting>
  <conditionalFormatting sqref="U11:U19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{EE53C59A-57BC-4C40-A062-7BE26D69D055}</x14:id>
        </ext>
      </extLst>
    </cfRule>
  </conditionalFormatting>
  <conditionalFormatting sqref="U11:U19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{8274E712-6AE3-40D5-AF11-9F1491DEB49C}</x14:id>
        </ext>
      </extLst>
    </cfRule>
  </conditionalFormatting>
  <conditionalFormatting sqref="U11:U19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{4584C1A8-742F-46FB-8D33-E78C70F1A11E}</x14:id>
        </ext>
      </extLst>
    </cfRule>
  </conditionalFormatting>
  <conditionalFormatting sqref="U9:U10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{D6C00AB8-9B2F-4321-9097-AB59385C62FA}</x14:id>
        </ext>
      </extLst>
    </cfRule>
  </conditionalFormatting>
  <conditionalFormatting sqref="U9:U10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{5F74A145-C8E4-4793-9599-946B044333C3}</x14:id>
        </ext>
      </extLst>
    </cfRule>
  </conditionalFormatting>
  <conditionalFormatting sqref="U9:U10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{3C500147-9C76-4797-9E89-E81FC6A827E0}</x14:id>
        </ext>
      </extLst>
    </cfRule>
  </conditionalFormatting>
  <conditionalFormatting sqref="U9:U10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{1ED8E197-2AC6-48E7-80E8-BA21576F5E02}</x14:id>
        </ext>
      </extLst>
    </cfRule>
  </conditionalFormatting>
  <conditionalFormatting sqref="U9:U10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{0F76DE48-EF2F-421A-8B04-C30308100257}</x14:id>
        </ext>
      </extLst>
    </cfRule>
  </conditionalFormatting>
  <conditionalFormatting sqref="U9:U10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{0094D46E-1351-43C0-B71C-562E4288273B}</x14:id>
        </ext>
      </extLst>
    </cfRule>
  </conditionalFormatting>
  <conditionalFormatting sqref="U9:U10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{DAD24966-A779-4614-A8F4-7C56EE66E907}</x14:id>
        </ext>
      </extLst>
    </cfRule>
  </conditionalFormatting>
  <conditionalFormatting sqref="U10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{71792C76-B46E-4509-8740-F213178F49C9}</x14:id>
        </ext>
      </extLst>
    </cfRule>
  </conditionalFormatting>
  <conditionalFormatting sqref="U10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{B95C2389-BCAC-46A5-B2BC-6BB0995B1F23}</x14:id>
        </ext>
      </extLst>
    </cfRule>
  </conditionalFormatting>
  <conditionalFormatting sqref="U10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{4D275C49-BC67-4533-9F81-DDF9D3072843}</x14:id>
        </ext>
      </extLst>
    </cfRule>
  </conditionalFormatting>
  <conditionalFormatting sqref="U10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{AF8BA4CA-9629-46BF-B876-9359248E1B61}</x14:id>
        </ext>
      </extLst>
    </cfRule>
  </conditionalFormatting>
  <conditionalFormatting sqref="U10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{6EF5894A-EB4C-431C-9524-725CBD674B67}</x14:id>
        </ext>
      </extLst>
    </cfRule>
  </conditionalFormatting>
  <conditionalFormatting sqref="U10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{BB58EA50-2DD0-4F34-9CF7-95DFA814B15D}</x14:id>
        </ext>
      </extLst>
    </cfRule>
  </conditionalFormatting>
  <conditionalFormatting sqref="U10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{054B2403-E820-4108-9F5A-8FEF0387118D}</x14:id>
        </ext>
      </extLst>
    </cfRule>
  </conditionalFormatting>
  <conditionalFormatting sqref="U9:U10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{F2E7E610-54B9-4C74-A370-649C9649098D}</x14:id>
        </ext>
      </extLst>
    </cfRule>
  </conditionalFormatting>
  <conditionalFormatting sqref="U8:U19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{EAE7B3B8-B7BE-4E84-84B4-EBA5A1BE69D5}</x14:id>
        </ext>
      </extLst>
    </cfRule>
  </conditionalFormatting>
  <conditionalFormatting sqref="W10:W19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{F823E2E1-397E-4C3D-912A-4729BB3EDAB0}</x14:id>
        </ext>
      </extLst>
    </cfRule>
  </conditionalFormatting>
  <conditionalFormatting sqref="W8:W19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{EA85DF3D-F644-4766-AE65-AD72C89893A5}</x14:id>
        </ext>
      </extLst>
    </cfRule>
  </conditionalFormatting>
  <conditionalFormatting sqref="W8:W19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{396CB470-A1C1-4237-A412-E3253C0BA9A2}</x14:id>
        </ext>
      </extLst>
    </cfRule>
  </conditionalFormatting>
  <conditionalFormatting sqref="W8:W19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{12C0BA4B-4F73-4535-93A0-2186C5F44A0A}</x14:id>
        </ext>
      </extLst>
    </cfRule>
  </conditionalFormatting>
  <conditionalFormatting sqref="W8:W19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{72D65EF9-30F9-44A1-9FA2-F888CF6934B9}</x14:id>
        </ext>
      </extLst>
    </cfRule>
  </conditionalFormatting>
  <conditionalFormatting sqref="W8:W19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{F10C1C2B-FF6D-4DE8-8532-4C7425E4E052}</x14:id>
        </ext>
      </extLst>
    </cfRule>
  </conditionalFormatting>
  <conditionalFormatting sqref="W10:W19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{9BEFFDD9-9B0F-4339-9CCF-E65405666C3A}</x14:id>
        </ext>
      </extLst>
    </cfRule>
  </conditionalFormatting>
  <conditionalFormatting sqref="W8:W19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{55E2D298-879E-4202-84FE-577C8CA621BF}</x14:id>
        </ext>
      </extLst>
    </cfRule>
  </conditionalFormatting>
  <conditionalFormatting sqref="Y8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{08C26912-E52E-4598-B13B-70D6FE9860C8}</x14:id>
        </ext>
      </extLst>
    </cfRule>
  </conditionalFormatting>
  <conditionalFormatting sqref="Y8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{E2C1C8A7-AE17-4664-AF1A-CB6F64B70ECE}</x14:id>
        </ext>
      </extLst>
    </cfRule>
  </conditionalFormatting>
  <conditionalFormatting sqref="Y8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{F5DB28E2-3F66-4FA7-9E19-87C5691A01AA}</x14:id>
        </ext>
      </extLst>
    </cfRule>
  </conditionalFormatting>
  <conditionalFormatting sqref="Y8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{37DCF95D-7CBA-42F1-80F7-F22A6E985F9E}</x14:id>
        </ext>
      </extLst>
    </cfRule>
  </conditionalFormatting>
  <conditionalFormatting sqref="Y8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{D2925E2B-5071-4785-9AF3-A3F445118B7C}</x14:id>
        </ext>
      </extLst>
    </cfRule>
  </conditionalFormatting>
  <conditionalFormatting sqref="Y8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{5B57C67D-F5B5-4512-85D9-7FBBDEA9D049}</x14:id>
        </ext>
      </extLst>
    </cfRule>
  </conditionalFormatting>
  <conditionalFormatting sqref="Y8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{104C9867-BFA1-4606-8A0F-D2B7ED153DE6}</x14:id>
        </ext>
      </extLst>
    </cfRule>
  </conditionalFormatting>
  <conditionalFormatting sqref="Y11:Y19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{4BD11A1C-6DE5-47E2-BC67-2F73BD57CC16}</x14:id>
        </ext>
      </extLst>
    </cfRule>
  </conditionalFormatting>
  <conditionalFormatting sqref="Y11:Y19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{1D1253E9-1EB1-4DD3-9501-75E58B986A5C}</x14:id>
        </ext>
      </extLst>
    </cfRule>
  </conditionalFormatting>
  <conditionalFormatting sqref="Y11:Y19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{3527D416-AD2D-41E3-AC4C-42A2D4AB9539}</x14:id>
        </ext>
      </extLst>
    </cfRule>
  </conditionalFormatting>
  <conditionalFormatting sqref="Y11:Y19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{D173EF73-804B-4F77-89D0-6E4528653787}</x14:id>
        </ext>
      </extLst>
    </cfRule>
  </conditionalFormatting>
  <conditionalFormatting sqref="Y11:Y19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{7A6FBEED-783C-410F-93BE-E426251CE6E3}</x14:id>
        </ext>
      </extLst>
    </cfRule>
  </conditionalFormatting>
  <conditionalFormatting sqref="Y11:Y19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{13B40799-2D2C-4A34-9959-964E602CFD23}</x14:id>
        </ext>
      </extLst>
    </cfRule>
  </conditionalFormatting>
  <conditionalFormatting sqref="Y11:Y19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{99BD16A1-A1E8-4811-BF31-690C4E04500B}</x14:id>
        </ext>
      </extLst>
    </cfRule>
  </conditionalFormatting>
  <conditionalFormatting sqref="Y9:Y1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{21D5A2E6-F931-41BF-8208-8BA126D4CD43}</x14:id>
        </ext>
      </extLst>
    </cfRule>
  </conditionalFormatting>
  <conditionalFormatting sqref="Y9:Y10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{38C5A51C-65E4-4361-8C5C-D2450F28719C}</x14:id>
        </ext>
      </extLst>
    </cfRule>
  </conditionalFormatting>
  <conditionalFormatting sqref="Y9:Y10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{1EDB490F-A555-4798-9B34-D7FCC9CD2895}</x14:id>
        </ext>
      </extLst>
    </cfRule>
  </conditionalFormatting>
  <conditionalFormatting sqref="Y9:Y10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{31C93C34-D03A-449A-A411-C4CD24FDDF84}</x14:id>
        </ext>
      </extLst>
    </cfRule>
  </conditionalFormatting>
  <conditionalFormatting sqref="Y9:Y10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{DE62EAE3-7F0C-4F1E-BFE8-455CEAAFAC55}</x14:id>
        </ext>
      </extLst>
    </cfRule>
  </conditionalFormatting>
  <conditionalFormatting sqref="Y9:Y10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{4D9C0FA8-3625-4646-AF19-5F7B6BF315E5}</x14:id>
        </ext>
      </extLst>
    </cfRule>
  </conditionalFormatting>
  <conditionalFormatting sqref="Y9:Y10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{777D27C0-B809-4365-B337-27ED75C727E5}</x14:id>
        </ext>
      </extLst>
    </cfRule>
  </conditionalFormatting>
  <conditionalFormatting sqref="Y10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{4FCA4F29-DA43-484F-8155-11CA45250308}</x14:id>
        </ext>
      </extLst>
    </cfRule>
  </conditionalFormatting>
  <conditionalFormatting sqref="Y10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{A6D1E71D-32A8-4FEF-AC7C-8AEF54BB6F61}</x14:id>
        </ext>
      </extLst>
    </cfRule>
  </conditionalFormatting>
  <conditionalFormatting sqref="Y1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{40553B57-C75B-4A67-980C-F9BE54ABCA9D}</x14:id>
        </ext>
      </extLst>
    </cfRule>
  </conditionalFormatting>
  <conditionalFormatting sqref="Y10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{51C033F4-E7B7-428C-9781-BDBD8A247897}</x14:id>
        </ext>
      </extLst>
    </cfRule>
  </conditionalFormatting>
  <conditionalFormatting sqref="Y10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{CF94CB11-0370-4E1C-BCAC-BDB09789C1BC}</x14:id>
        </ext>
      </extLst>
    </cfRule>
  </conditionalFormatting>
  <conditionalFormatting sqref="Y10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{56CCDA8E-FA88-453E-9563-F6CA6974A376}</x14:id>
        </ext>
      </extLst>
    </cfRule>
  </conditionalFormatting>
  <conditionalFormatting sqref="Y10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{B8A107DF-4A47-4A18-BBC0-A25024985182}</x14:id>
        </ext>
      </extLst>
    </cfRule>
  </conditionalFormatting>
  <conditionalFormatting sqref="Y9:Y10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{9F9890EF-DF89-4F40-9A39-90F3768E448D}</x14:id>
        </ext>
      </extLst>
    </cfRule>
  </conditionalFormatting>
  <conditionalFormatting sqref="Y8:Y19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{78C128C1-3707-4DEB-92FA-8D03619A1EC3}</x14:id>
        </ext>
      </extLst>
    </cfRule>
  </conditionalFormatting>
  <conditionalFormatting sqref="Y19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{757CC53C-A3F7-4F52-85CC-836337E53A37}</x14:id>
        </ext>
      </extLst>
    </cfRule>
  </conditionalFormatting>
  <conditionalFormatting sqref="Y19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{D328693E-974D-457D-826E-DD0A625EAC90}</x14:id>
        </ext>
      </extLst>
    </cfRule>
  </conditionalFormatting>
  <conditionalFormatting sqref="Y19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{87608E61-8E35-4BA4-9735-0EC95A6D68C2}</x14:id>
        </ext>
      </extLst>
    </cfRule>
  </conditionalFormatting>
  <conditionalFormatting sqref="Y19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{D0D7B4EF-26AF-4F34-9819-27119D3B9424}</x14:id>
        </ext>
      </extLst>
    </cfRule>
  </conditionalFormatting>
  <conditionalFormatting sqref="Y19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{57D49904-0C5B-4128-BDD7-E20EFD618486}</x14:id>
        </ext>
      </extLst>
    </cfRule>
  </conditionalFormatting>
  <conditionalFormatting sqref="Y19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{20D0CD5C-410E-486F-BDE7-742882F64D5E}</x14:id>
        </ext>
      </extLst>
    </cfRule>
  </conditionalFormatting>
  <conditionalFormatting sqref="Y19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{FE3B6379-0D55-420D-AAE4-C5A64D6FE1FA}</x14:id>
        </ext>
      </extLst>
    </cfRule>
  </conditionalFormatting>
  <conditionalFormatting sqref="U23:U34">
    <cfRule type="colorScale" priority="621">
      <colorScale>
        <cfvo type="min"/>
        <cfvo type="max"/>
        <color theme="6" tint="0.79998168889431442"/>
        <color rgb="FFFFC000"/>
      </colorScale>
    </cfRule>
    <cfRule type="colorScale" priority="622">
      <colorScale>
        <cfvo type="min"/>
        <cfvo type="max"/>
        <color theme="4" tint="-0.249977111117893"/>
        <color rgb="FFFF0000"/>
      </colorScale>
    </cfRule>
  </conditionalFormatting>
  <conditionalFormatting sqref="R45:R46">
    <cfRule type="colorScale" priority="58">
      <colorScale>
        <cfvo type="min"/>
        <cfvo type="max"/>
        <color theme="6" tint="0.79998168889431442"/>
        <color rgb="FFFFC000"/>
      </colorScale>
    </cfRule>
    <cfRule type="colorScale" priority="59">
      <colorScale>
        <cfvo type="min"/>
        <cfvo type="max"/>
        <color theme="4" tint="-0.249977111117893"/>
        <color rgb="FFFF0000"/>
      </colorScale>
    </cfRule>
  </conditionalFormatting>
  <conditionalFormatting sqref="T45:T46">
    <cfRule type="colorScale" priority="56">
      <colorScale>
        <cfvo type="min"/>
        <cfvo type="max"/>
        <color theme="6" tint="0.79998168889431442"/>
        <color rgb="FFFFC000"/>
      </colorScale>
    </cfRule>
    <cfRule type="colorScale" priority="57">
      <colorScale>
        <cfvo type="min"/>
        <cfvo type="max"/>
        <color theme="4" tint="-0.249977111117893"/>
        <color rgb="FFFF0000"/>
      </colorScale>
    </cfRule>
  </conditionalFormatting>
  <conditionalFormatting sqref="S23:S34">
    <cfRule type="colorScale" priority="54">
      <colorScale>
        <cfvo type="min"/>
        <cfvo type="max"/>
        <color theme="6" tint="0.79998168889431442"/>
        <color rgb="FFFFC000"/>
      </colorScale>
    </cfRule>
    <cfRule type="colorScale" priority="55">
      <colorScale>
        <cfvo type="min"/>
        <cfvo type="max"/>
        <color theme="4" tint="-0.249977111117893"/>
        <color rgb="FFFF0000"/>
      </colorScale>
    </cfRule>
  </conditionalFormatting>
  <conditionalFormatting sqref="T23:T34">
    <cfRule type="colorScale" priority="50">
      <colorScale>
        <cfvo type="min"/>
        <cfvo type="max"/>
        <color theme="6" tint="0.79998168889431442"/>
        <color rgb="FFFFC000"/>
      </colorScale>
    </cfRule>
    <cfRule type="colorScale" priority="51">
      <colorScale>
        <cfvo type="min"/>
        <cfvo type="max"/>
        <color theme="4" tint="-0.249977111117893"/>
        <color rgb="FFFF0000"/>
      </colorScale>
    </cfRule>
  </conditionalFormatting>
  <conditionalFormatting sqref="S35:S44">
    <cfRule type="colorScale" priority="623">
      <colorScale>
        <cfvo type="min"/>
        <cfvo type="max"/>
        <color theme="6" tint="0.79998168889431442"/>
        <color rgb="FFFFC000"/>
      </colorScale>
    </cfRule>
    <cfRule type="colorScale" priority="624">
      <colorScale>
        <cfvo type="min"/>
        <cfvo type="max"/>
        <color theme="4" tint="-0.249977111117893"/>
        <color rgb="FFFF0000"/>
      </colorScale>
    </cfRule>
  </conditionalFormatting>
  <conditionalFormatting sqref="T35:T44">
    <cfRule type="colorScale" priority="627">
      <colorScale>
        <cfvo type="min"/>
        <cfvo type="max"/>
        <color theme="6" tint="0.79998168889431442"/>
        <color rgb="FFFFC000"/>
      </colorScale>
    </cfRule>
    <cfRule type="colorScale" priority="628">
      <colorScale>
        <cfvo type="min"/>
        <cfvo type="max"/>
        <color theme="4" tint="-0.249977111117893"/>
        <color rgb="FFFF0000"/>
      </colorScale>
    </cfRule>
  </conditionalFormatting>
  <conditionalFormatting sqref="C23:C34">
    <cfRule type="colorScale" priority="3">
      <colorScale>
        <cfvo type="min"/>
        <cfvo type="max"/>
        <color theme="6" tint="0.79998168889431442"/>
        <color rgb="FFFFC000"/>
      </colorScale>
    </cfRule>
    <cfRule type="colorScale" priority="4">
      <colorScale>
        <cfvo type="min"/>
        <cfvo type="max"/>
        <color theme="4" tint="-0.249977111117893"/>
        <color rgb="FFFF0000"/>
      </colorScale>
    </cfRule>
  </conditionalFormatting>
  <conditionalFormatting sqref="D23:D34">
    <cfRule type="colorScale" priority="1">
      <colorScale>
        <cfvo type="min"/>
        <cfvo type="max"/>
        <color theme="6" tint="0.79998168889431442"/>
        <color rgb="FFFFC000"/>
      </colorScale>
    </cfRule>
    <cfRule type="colorScale" priority="2">
      <colorScale>
        <cfvo type="min"/>
        <cfvo type="max"/>
        <color theme="4" tint="-0.249977111117893"/>
        <color rgb="FFFF0000"/>
      </colorScale>
    </cfRule>
  </conditionalFormatting>
  <conditionalFormatting sqref="C35:C44">
    <cfRule type="colorScale" priority="5">
      <colorScale>
        <cfvo type="min"/>
        <cfvo type="max"/>
        <color theme="6" tint="0.79998168889431442"/>
        <color rgb="FFFFC000"/>
      </colorScale>
    </cfRule>
    <cfRule type="colorScale" priority="6">
      <colorScale>
        <cfvo type="min"/>
        <cfvo type="max"/>
        <color theme="4" tint="-0.249977111117893"/>
        <color rgb="FFFF0000"/>
      </colorScale>
    </cfRule>
  </conditionalFormatting>
  <conditionalFormatting sqref="D35:D44">
    <cfRule type="colorScale" priority="7">
      <colorScale>
        <cfvo type="min"/>
        <cfvo type="max"/>
        <color theme="6" tint="0.79998168889431442"/>
        <color rgb="FFFFC000"/>
      </colorScale>
    </cfRule>
    <cfRule type="colorScale" priority="8">
      <colorScale>
        <cfvo type="min"/>
        <cfvo type="max"/>
        <color theme="4" tint="-0.249977111117893"/>
        <color rgb="FFFF0000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2A0B96-0888-4AF3-8D04-213135EA2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C10:C19</xm:sqref>
        </x14:conditionalFormatting>
        <x14:conditionalFormatting xmlns:xm="http://schemas.microsoft.com/office/excel/2006/main">
          <x14:cfRule type="dataBar" id="{0EDD4F36-194E-4C26-B7D2-E9266CBE9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C8:C9</xm:sqref>
        </x14:conditionalFormatting>
        <x14:conditionalFormatting xmlns:xm="http://schemas.microsoft.com/office/excel/2006/main">
          <x14:cfRule type="dataBar" id="{3DE191A1-0C4E-455F-8DD5-31E961B89E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C8:C19</xm:sqref>
        </x14:conditionalFormatting>
        <x14:conditionalFormatting xmlns:xm="http://schemas.microsoft.com/office/excel/2006/main">
          <x14:cfRule type="dataBar" id="{B91F51E3-3793-4C5D-874C-9DBC8ADE5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C10:C19</xm:sqref>
        </x14:conditionalFormatting>
        <x14:conditionalFormatting xmlns:xm="http://schemas.microsoft.com/office/excel/2006/main">
          <x14:cfRule type="dataBar" id="{3A31238C-6127-49E9-A80B-FD7DF31320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C8:C19</xm:sqref>
        </x14:conditionalFormatting>
        <x14:conditionalFormatting xmlns:xm="http://schemas.microsoft.com/office/excel/2006/main">
          <x14:cfRule type="dataBar" id="{8F2F69FA-1F18-4995-B1E6-B39B73988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C8:C19</xm:sqref>
        </x14:conditionalFormatting>
        <x14:conditionalFormatting xmlns:xm="http://schemas.microsoft.com/office/excel/2006/main">
          <x14:cfRule type="dataBar" id="{F48A7641-A4CC-4AF4-A125-820B27FD23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E11:E19</xm:sqref>
        </x14:conditionalFormatting>
        <x14:conditionalFormatting xmlns:xm="http://schemas.microsoft.com/office/excel/2006/main">
          <x14:cfRule type="dataBar" id="{34F2900F-1171-4389-B69B-CC493AFBE9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E263E952-D1D5-4773-AB9D-215DC7F44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E11:E19 E8</xm:sqref>
        </x14:conditionalFormatting>
        <x14:conditionalFormatting xmlns:xm="http://schemas.microsoft.com/office/excel/2006/main">
          <x14:cfRule type="dataBar" id="{55FF814D-29F2-4B60-BD86-7DE039B0E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E11:E19</xm:sqref>
        </x14:conditionalFormatting>
        <x14:conditionalFormatting xmlns:xm="http://schemas.microsoft.com/office/excel/2006/main">
          <x14:cfRule type="dataBar" id="{DB5DDB53-60D5-4666-B27A-330E28B701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E11:E19</xm:sqref>
        </x14:conditionalFormatting>
        <x14:conditionalFormatting xmlns:xm="http://schemas.microsoft.com/office/excel/2006/main">
          <x14:cfRule type="dataBar" id="{F04EF314-C99D-487A-AB9F-C98922F1D8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E11:E19</xm:sqref>
        </x14:conditionalFormatting>
        <x14:conditionalFormatting xmlns:xm="http://schemas.microsoft.com/office/excel/2006/main">
          <x14:cfRule type="dataBar" id="{104BA564-6DB0-425C-BA60-28DE9F8C52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E11:E19 E8</xm:sqref>
        </x14:conditionalFormatting>
        <x14:conditionalFormatting xmlns:xm="http://schemas.microsoft.com/office/excel/2006/main">
          <x14:cfRule type="dataBar" id="{82776C58-434D-4079-949B-BFA6060C23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G10:G19</xm:sqref>
        </x14:conditionalFormatting>
        <x14:conditionalFormatting xmlns:xm="http://schemas.microsoft.com/office/excel/2006/main">
          <x14:cfRule type="dataBar" id="{A5D3EF4B-060B-406B-BE4B-2254CF4B2B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G8:G19</xm:sqref>
        </x14:conditionalFormatting>
        <x14:conditionalFormatting xmlns:xm="http://schemas.microsoft.com/office/excel/2006/main">
          <x14:cfRule type="dataBar" id="{D48BB0D6-87F8-4204-84F7-F6C272905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G8:G19</xm:sqref>
        </x14:conditionalFormatting>
        <x14:conditionalFormatting xmlns:xm="http://schemas.microsoft.com/office/excel/2006/main">
          <x14:cfRule type="dataBar" id="{BCF745D3-9B4E-4051-BFC0-28A75C792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G8:G19</xm:sqref>
        </x14:conditionalFormatting>
        <x14:conditionalFormatting xmlns:xm="http://schemas.microsoft.com/office/excel/2006/main">
          <x14:cfRule type="dataBar" id="{0F653A27-201C-48F4-9603-98093E0C64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G8:G15</xm:sqref>
        </x14:conditionalFormatting>
        <x14:conditionalFormatting xmlns:xm="http://schemas.microsoft.com/office/excel/2006/main">
          <x14:cfRule type="dataBar" id="{1DB780D8-015E-40EC-AE64-B6459D659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G8:G19</xm:sqref>
        </x14:conditionalFormatting>
        <x14:conditionalFormatting xmlns:xm="http://schemas.microsoft.com/office/excel/2006/main">
          <x14:cfRule type="dataBar" id="{E56E4BFE-D80A-49C5-8FFF-24127D0B56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G10:G18</xm:sqref>
        </x14:conditionalFormatting>
        <x14:conditionalFormatting xmlns:xm="http://schemas.microsoft.com/office/excel/2006/main">
          <x14:cfRule type="dataBar" id="{0FC7A4C9-C0B6-448A-A173-9B48034786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G8:G19</xm:sqref>
        </x14:conditionalFormatting>
        <x14:conditionalFormatting xmlns:xm="http://schemas.microsoft.com/office/excel/2006/main">
          <x14:cfRule type="dataBar" id="{CF271703-11EE-476C-9A36-37FC6B372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I11:I19</xm:sqref>
        </x14:conditionalFormatting>
        <x14:conditionalFormatting xmlns:xm="http://schemas.microsoft.com/office/excel/2006/main">
          <x14:cfRule type="dataBar" id="{D7E0A3DB-D058-4DF2-8282-C0615D6B8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I11:I19 I8</xm:sqref>
        </x14:conditionalFormatting>
        <x14:conditionalFormatting xmlns:xm="http://schemas.microsoft.com/office/excel/2006/main">
          <x14:cfRule type="dataBar" id="{2F7EE4FA-CAC6-4DF6-AE2E-BA39E609D4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I11:I19</xm:sqref>
        </x14:conditionalFormatting>
        <x14:conditionalFormatting xmlns:xm="http://schemas.microsoft.com/office/excel/2006/main">
          <x14:cfRule type="dataBar" id="{D0F45210-B71A-4FE7-8C79-AC1DE66AA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I11:I19</xm:sqref>
        </x14:conditionalFormatting>
        <x14:conditionalFormatting xmlns:xm="http://schemas.microsoft.com/office/excel/2006/main">
          <x14:cfRule type="dataBar" id="{9101C415-DCB8-47D8-81E1-610343C0AF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I11:I15 I8</xm:sqref>
        </x14:conditionalFormatting>
        <x14:conditionalFormatting xmlns:xm="http://schemas.microsoft.com/office/excel/2006/main">
          <x14:cfRule type="dataBar" id="{057B8B16-231F-4C70-8CC6-B446CF13EE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I11:I19</xm:sqref>
        </x14:conditionalFormatting>
        <x14:conditionalFormatting xmlns:xm="http://schemas.microsoft.com/office/excel/2006/main">
          <x14:cfRule type="dataBar" id="{5BC2FB1A-3F17-4EF0-8506-8FB65631F8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I11:I18</xm:sqref>
        </x14:conditionalFormatting>
        <x14:conditionalFormatting xmlns:xm="http://schemas.microsoft.com/office/excel/2006/main">
          <x14:cfRule type="dataBar" id="{0C308A5F-E572-4BBC-B4E6-2EF76AFBA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I11:I19</xm:sqref>
        </x14:conditionalFormatting>
        <x14:conditionalFormatting xmlns:xm="http://schemas.microsoft.com/office/excel/2006/main">
          <x14:cfRule type="dataBar" id="{82F3919E-C731-48BE-AA09-0D2C378BB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I11:I19 I8</xm:sqref>
        </x14:conditionalFormatting>
        <x14:conditionalFormatting xmlns:xm="http://schemas.microsoft.com/office/excel/2006/main">
          <x14:cfRule type="dataBar" id="{F7F4BF9C-EBCB-4973-BD4B-B8E6006E03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I9:I10</xm:sqref>
        </x14:conditionalFormatting>
        <x14:conditionalFormatting xmlns:xm="http://schemas.microsoft.com/office/excel/2006/main">
          <x14:cfRule type="dataBar" id="{A8E95862-92B6-47A7-A49F-4B243DA1B7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I9:I10</xm:sqref>
        </x14:conditionalFormatting>
        <x14:conditionalFormatting xmlns:xm="http://schemas.microsoft.com/office/excel/2006/main">
          <x14:cfRule type="dataBar" id="{C67313C5-2A2C-480D-A72A-6A0D240902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I9:I10</xm:sqref>
        </x14:conditionalFormatting>
        <x14:conditionalFormatting xmlns:xm="http://schemas.microsoft.com/office/excel/2006/main">
          <x14:cfRule type="dataBar" id="{6370C1F7-852D-4074-990E-C55D4A6E3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I9:I10</xm:sqref>
        </x14:conditionalFormatting>
        <x14:conditionalFormatting xmlns:xm="http://schemas.microsoft.com/office/excel/2006/main">
          <x14:cfRule type="dataBar" id="{20355A94-59F0-4651-9AF2-45C8E5AE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I9:I10</xm:sqref>
        </x14:conditionalFormatting>
        <x14:conditionalFormatting xmlns:xm="http://schemas.microsoft.com/office/excel/2006/main">
          <x14:cfRule type="dataBar" id="{9459097F-50FA-423A-87AE-C558B30DA5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I9:I10</xm:sqref>
        </x14:conditionalFormatting>
        <x14:conditionalFormatting xmlns:xm="http://schemas.microsoft.com/office/excel/2006/main">
          <x14:cfRule type="dataBar" id="{67738F94-7D04-4A0E-81DD-F4AAEEE1AB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I9:I10</xm:sqref>
        </x14:conditionalFormatting>
        <x14:conditionalFormatting xmlns:xm="http://schemas.microsoft.com/office/excel/2006/main">
          <x14:cfRule type="dataBar" id="{24818F5A-4849-49C3-A632-1838C5F1E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6AB97E1E-8106-4951-81F5-A40DEFDB5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1EA81B6C-B08C-48F3-BD43-0F5E88208E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1260350F-BB6D-40CE-A113-16C1ADA05E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ADC737D1-8A0E-4073-B8E2-CAFE1FBCB4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96E50DF4-307E-4D90-A5CE-55736AEE36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F5C5D2DA-C7E8-42A0-A142-C7AF50B025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2E08F15E-5AFB-4CDD-8617-36D2C1F3F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I9:I10</xm:sqref>
        </x14:conditionalFormatting>
        <x14:conditionalFormatting xmlns:xm="http://schemas.microsoft.com/office/excel/2006/main">
          <x14:cfRule type="dataBar" id="{88381D7F-A1D1-4AE0-9708-96B771AC9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556F9AC2-0BA9-48BA-A1FF-FC944E4310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EC71145E-2401-41D2-88CC-9144D95FD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5D2B6560-887C-4C1A-B24D-45563FED62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13DA5868-0CA2-4341-9D83-78E3FA9BE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1959704D-8F52-47B8-A0B2-390313AFD9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4CCCF88B-FD79-4EC1-A7A8-3B56E072A3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3B86987E-ABA1-463A-9D8D-DF50D2F139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B20BBD7D-874F-45EB-8E9F-3063617367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76A6CA6B-905E-4CB8-B378-D72409C56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44DEB7F7-AE6D-45BB-8E53-30CBAD06F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93C6715F-D328-4BE8-A390-572123418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22559FBC-615E-4615-A0A4-461473798C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31C8E419-3E05-46E4-8FA1-F9FB598C53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5417121E-9D97-44A3-B7D3-8F77E53013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D1BC4EE6-7BFC-47FC-9C96-3A154F8CFE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K10:K19</xm:sqref>
        </x14:conditionalFormatting>
        <x14:conditionalFormatting xmlns:xm="http://schemas.microsoft.com/office/excel/2006/main">
          <x14:cfRule type="dataBar" id="{553C700E-3E30-4523-862B-DCE285046D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K8:K19</xm:sqref>
        </x14:conditionalFormatting>
        <x14:conditionalFormatting xmlns:xm="http://schemas.microsoft.com/office/excel/2006/main">
          <x14:cfRule type="dataBar" id="{010C3909-B43C-431A-90CB-E51BB5E7F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K8:K19</xm:sqref>
        </x14:conditionalFormatting>
        <x14:conditionalFormatting xmlns:xm="http://schemas.microsoft.com/office/excel/2006/main">
          <x14:cfRule type="dataBar" id="{956A6F3C-33B7-4E49-AEA7-CB89162CD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K8:K19</xm:sqref>
        </x14:conditionalFormatting>
        <x14:conditionalFormatting xmlns:xm="http://schemas.microsoft.com/office/excel/2006/main">
          <x14:cfRule type="dataBar" id="{9B0AFAAE-DDA9-4E60-98F6-8C7E46C0AC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K8:K15</xm:sqref>
        </x14:conditionalFormatting>
        <x14:conditionalFormatting xmlns:xm="http://schemas.microsoft.com/office/excel/2006/main">
          <x14:cfRule type="dataBar" id="{142B5BCB-6C23-47A6-9833-97D13CC651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K8:K19</xm:sqref>
        </x14:conditionalFormatting>
        <x14:conditionalFormatting xmlns:xm="http://schemas.microsoft.com/office/excel/2006/main">
          <x14:cfRule type="dataBar" id="{E46DACCA-8DB9-4C70-B9A3-7D2809D370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K10:K18</xm:sqref>
        </x14:conditionalFormatting>
        <x14:conditionalFormatting xmlns:xm="http://schemas.microsoft.com/office/excel/2006/main">
          <x14:cfRule type="dataBar" id="{D4EFD987-DDF0-4C69-8EBF-E30F25C13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K8:K19</xm:sqref>
        </x14:conditionalFormatting>
        <x14:conditionalFormatting xmlns:xm="http://schemas.microsoft.com/office/excel/2006/main">
          <x14:cfRule type="dataBar" id="{551B903A-9F34-4F49-B0BE-149CEE740A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M11:M19</xm:sqref>
        </x14:conditionalFormatting>
        <x14:conditionalFormatting xmlns:xm="http://schemas.microsoft.com/office/excel/2006/main">
          <x14:cfRule type="dataBar" id="{F973DAA2-256E-4584-8AA1-D45848A3DD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M11:M19 M8</xm:sqref>
        </x14:conditionalFormatting>
        <x14:conditionalFormatting xmlns:xm="http://schemas.microsoft.com/office/excel/2006/main">
          <x14:cfRule type="dataBar" id="{F874D295-E305-42EE-85CB-87E801BA7E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M11:M19</xm:sqref>
        </x14:conditionalFormatting>
        <x14:conditionalFormatting xmlns:xm="http://schemas.microsoft.com/office/excel/2006/main">
          <x14:cfRule type="dataBar" id="{D0877537-3E07-48EA-BB6C-44CF6EEB41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M11:M19</xm:sqref>
        </x14:conditionalFormatting>
        <x14:conditionalFormatting xmlns:xm="http://schemas.microsoft.com/office/excel/2006/main">
          <x14:cfRule type="dataBar" id="{57428DB3-26CB-4A7A-A22C-4FA82B4A1C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M11:M15 M8</xm:sqref>
        </x14:conditionalFormatting>
        <x14:conditionalFormatting xmlns:xm="http://schemas.microsoft.com/office/excel/2006/main">
          <x14:cfRule type="dataBar" id="{2894E877-219C-4CBC-9377-9AE7EE0819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M11:M19</xm:sqref>
        </x14:conditionalFormatting>
        <x14:conditionalFormatting xmlns:xm="http://schemas.microsoft.com/office/excel/2006/main">
          <x14:cfRule type="dataBar" id="{16B60547-13D6-49F8-98A4-61D6619298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M11:M18</xm:sqref>
        </x14:conditionalFormatting>
        <x14:conditionalFormatting xmlns:xm="http://schemas.microsoft.com/office/excel/2006/main">
          <x14:cfRule type="dataBar" id="{EBFC7B78-1E8A-4AC5-8BCD-5C63C9EEF9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M11:M19</xm:sqref>
        </x14:conditionalFormatting>
        <x14:conditionalFormatting xmlns:xm="http://schemas.microsoft.com/office/excel/2006/main">
          <x14:cfRule type="dataBar" id="{6DAB3975-08C4-4B9A-911F-79BD583686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M11:M19 M8</xm:sqref>
        </x14:conditionalFormatting>
        <x14:conditionalFormatting xmlns:xm="http://schemas.microsoft.com/office/excel/2006/main">
          <x14:cfRule type="dataBar" id="{49E78B9F-F85C-4FB2-8D31-7AE4457C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M9:M10</xm:sqref>
        </x14:conditionalFormatting>
        <x14:conditionalFormatting xmlns:xm="http://schemas.microsoft.com/office/excel/2006/main">
          <x14:cfRule type="dataBar" id="{847B2106-E440-4CF8-8529-14C21673CB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M9:M10</xm:sqref>
        </x14:conditionalFormatting>
        <x14:conditionalFormatting xmlns:xm="http://schemas.microsoft.com/office/excel/2006/main">
          <x14:cfRule type="dataBar" id="{3FD3C037-1F40-4B40-89A4-3DDF11A5E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M9:M10</xm:sqref>
        </x14:conditionalFormatting>
        <x14:conditionalFormatting xmlns:xm="http://schemas.microsoft.com/office/excel/2006/main">
          <x14:cfRule type="dataBar" id="{D1A89312-494F-4F0B-A082-6D0E030616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M9:M10</xm:sqref>
        </x14:conditionalFormatting>
        <x14:conditionalFormatting xmlns:xm="http://schemas.microsoft.com/office/excel/2006/main">
          <x14:cfRule type="dataBar" id="{33F6E0C1-9B16-45A7-83C9-6C97538914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M9:M10</xm:sqref>
        </x14:conditionalFormatting>
        <x14:conditionalFormatting xmlns:xm="http://schemas.microsoft.com/office/excel/2006/main">
          <x14:cfRule type="dataBar" id="{51D8D9B4-BA71-4FCD-89A6-5BA19A091A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M9:M10</xm:sqref>
        </x14:conditionalFormatting>
        <x14:conditionalFormatting xmlns:xm="http://schemas.microsoft.com/office/excel/2006/main">
          <x14:cfRule type="dataBar" id="{117B712D-6DCC-4DFB-B24C-D389F4622B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M9:M10</xm:sqref>
        </x14:conditionalFormatting>
        <x14:conditionalFormatting xmlns:xm="http://schemas.microsoft.com/office/excel/2006/main">
          <x14:cfRule type="dataBar" id="{DFAE1EF3-FF10-4C89-8DE9-41F077F7C5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0CDCA053-CE50-49CD-96FF-4737CD4E9B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DBCDB09D-F765-4060-92AE-D9A6E3228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D06A9B52-A376-45C6-9115-70B37E312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77F1F88D-1F81-4CB4-84BD-1AA927A872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06C9E5AD-E4A5-49D8-9C8A-CC28D32AF8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1BFB5561-1722-4EEA-A3AC-9D58C0D27C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M10</xm:sqref>
        </x14:conditionalFormatting>
        <x14:conditionalFormatting xmlns:xm="http://schemas.microsoft.com/office/excel/2006/main">
          <x14:cfRule type="dataBar" id="{65C5A01F-A601-4305-B5B8-F652FAEA94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M9:M10</xm:sqref>
        </x14:conditionalFormatting>
        <x14:conditionalFormatting xmlns:xm="http://schemas.microsoft.com/office/excel/2006/main">
          <x14:cfRule type="dataBar" id="{82389E3C-60A3-42DF-AC7D-8F39F3258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O10:O19</xm:sqref>
        </x14:conditionalFormatting>
        <x14:conditionalFormatting xmlns:xm="http://schemas.microsoft.com/office/excel/2006/main">
          <x14:cfRule type="dataBar" id="{9F2278B5-2A25-4422-8D34-A8B22F2846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O8:O19</xm:sqref>
        </x14:conditionalFormatting>
        <x14:conditionalFormatting xmlns:xm="http://schemas.microsoft.com/office/excel/2006/main">
          <x14:cfRule type="dataBar" id="{6B647DD7-52F9-4E33-8D27-9983E03526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O8:O19</xm:sqref>
        </x14:conditionalFormatting>
        <x14:conditionalFormatting xmlns:xm="http://schemas.microsoft.com/office/excel/2006/main">
          <x14:cfRule type="dataBar" id="{4D449621-9A27-4EB1-9675-A95369D8F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O8:O19</xm:sqref>
        </x14:conditionalFormatting>
        <x14:conditionalFormatting xmlns:xm="http://schemas.microsoft.com/office/excel/2006/main">
          <x14:cfRule type="dataBar" id="{D254C76F-3108-423C-96F1-56CEDFF5B8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O8:O19</xm:sqref>
        </x14:conditionalFormatting>
        <x14:conditionalFormatting xmlns:xm="http://schemas.microsoft.com/office/excel/2006/main">
          <x14:cfRule type="dataBar" id="{BB47E230-BFA7-43C7-8047-3922C8DDE6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O8:O19</xm:sqref>
        </x14:conditionalFormatting>
        <x14:conditionalFormatting xmlns:xm="http://schemas.microsoft.com/office/excel/2006/main">
          <x14:cfRule type="dataBar" id="{93B06D2F-F43F-4082-9ABF-B2D227500A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O10:O19</xm:sqref>
        </x14:conditionalFormatting>
        <x14:conditionalFormatting xmlns:xm="http://schemas.microsoft.com/office/excel/2006/main">
          <x14:cfRule type="dataBar" id="{D2BDEC72-FCD7-42BA-80A3-38958DA6A9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O8:O19</xm:sqref>
        </x14:conditionalFormatting>
        <x14:conditionalFormatting xmlns:xm="http://schemas.microsoft.com/office/excel/2006/main">
          <x14:cfRule type="dataBar" id="{7884B13E-090E-44BA-932B-F58C152A6C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</xm:sqref>
        </x14:conditionalFormatting>
        <x14:conditionalFormatting xmlns:xm="http://schemas.microsoft.com/office/excel/2006/main">
          <x14:cfRule type="dataBar" id="{52887CAF-6D7F-4F0B-8848-FA8AA33533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</xm:sqref>
        </x14:conditionalFormatting>
        <x14:conditionalFormatting xmlns:xm="http://schemas.microsoft.com/office/excel/2006/main">
          <x14:cfRule type="dataBar" id="{738DB4BC-A0B0-4098-999C-3CBEBF6CC2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</xm:sqref>
        </x14:conditionalFormatting>
        <x14:conditionalFormatting xmlns:xm="http://schemas.microsoft.com/office/excel/2006/main">
          <x14:cfRule type="dataBar" id="{BEE3FBA3-57A0-4857-B74A-588BB8FB5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</xm:sqref>
        </x14:conditionalFormatting>
        <x14:conditionalFormatting xmlns:xm="http://schemas.microsoft.com/office/excel/2006/main">
          <x14:cfRule type="dataBar" id="{351F685F-B833-4401-8C6D-C85BFD859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</xm:sqref>
        </x14:conditionalFormatting>
        <x14:conditionalFormatting xmlns:xm="http://schemas.microsoft.com/office/excel/2006/main">
          <x14:cfRule type="dataBar" id="{1552E794-3D04-48BB-8D3F-B624860B9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</xm:sqref>
        </x14:conditionalFormatting>
        <x14:conditionalFormatting xmlns:xm="http://schemas.microsoft.com/office/excel/2006/main">
          <x14:cfRule type="dataBar" id="{F81A7AD2-762A-4647-8823-2CEC2CE9FA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</xm:sqref>
        </x14:conditionalFormatting>
        <x14:conditionalFormatting xmlns:xm="http://schemas.microsoft.com/office/excel/2006/main">
          <x14:cfRule type="dataBar" id="{8DE923A8-4501-40BB-A15F-8BDBD85A2E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Q11:Q19</xm:sqref>
        </x14:conditionalFormatting>
        <x14:conditionalFormatting xmlns:xm="http://schemas.microsoft.com/office/excel/2006/main">
          <x14:cfRule type="dataBar" id="{D5AB345A-EB98-4569-B50F-4A57F7E1B4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Q11:Q19</xm:sqref>
        </x14:conditionalFormatting>
        <x14:conditionalFormatting xmlns:xm="http://schemas.microsoft.com/office/excel/2006/main">
          <x14:cfRule type="dataBar" id="{7A0915DF-9956-418A-8A12-48A76AA73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Q11:Q19</xm:sqref>
        </x14:conditionalFormatting>
        <x14:conditionalFormatting xmlns:xm="http://schemas.microsoft.com/office/excel/2006/main">
          <x14:cfRule type="dataBar" id="{EA61CD0D-FB71-40F3-82CB-F0A2A4F413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Q11:Q19</xm:sqref>
        </x14:conditionalFormatting>
        <x14:conditionalFormatting xmlns:xm="http://schemas.microsoft.com/office/excel/2006/main">
          <x14:cfRule type="dataBar" id="{6527C40D-8CCB-48AE-8577-134FC24C19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Q11:Q19</xm:sqref>
        </x14:conditionalFormatting>
        <x14:conditionalFormatting xmlns:xm="http://schemas.microsoft.com/office/excel/2006/main">
          <x14:cfRule type="dataBar" id="{DBCB5892-BD60-4129-9437-9F701E3AD2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Q11:Q19</xm:sqref>
        </x14:conditionalFormatting>
        <x14:conditionalFormatting xmlns:xm="http://schemas.microsoft.com/office/excel/2006/main">
          <x14:cfRule type="dataBar" id="{58295281-8978-4C60-83AA-446274EEE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Q11:Q19</xm:sqref>
        </x14:conditionalFormatting>
        <x14:conditionalFormatting xmlns:xm="http://schemas.microsoft.com/office/excel/2006/main">
          <x14:cfRule type="dataBar" id="{624F5B88-AD2C-492A-9BF8-D901FDA759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Q9:Q10</xm:sqref>
        </x14:conditionalFormatting>
        <x14:conditionalFormatting xmlns:xm="http://schemas.microsoft.com/office/excel/2006/main">
          <x14:cfRule type="dataBar" id="{6B0325B0-7C30-4840-A047-F444D1975B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Q9:Q10</xm:sqref>
        </x14:conditionalFormatting>
        <x14:conditionalFormatting xmlns:xm="http://schemas.microsoft.com/office/excel/2006/main">
          <x14:cfRule type="dataBar" id="{9DF32AC4-E8E9-4E1C-BED4-3E6B83E206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Q9:Q10</xm:sqref>
        </x14:conditionalFormatting>
        <x14:conditionalFormatting xmlns:xm="http://schemas.microsoft.com/office/excel/2006/main">
          <x14:cfRule type="dataBar" id="{4B6C2E3A-2BC1-4321-BE81-BC8AE7B63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Q9:Q10</xm:sqref>
        </x14:conditionalFormatting>
        <x14:conditionalFormatting xmlns:xm="http://schemas.microsoft.com/office/excel/2006/main">
          <x14:cfRule type="dataBar" id="{0DC76504-66B0-4BDC-94E4-655CB506A8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Q9:Q10</xm:sqref>
        </x14:conditionalFormatting>
        <x14:conditionalFormatting xmlns:xm="http://schemas.microsoft.com/office/excel/2006/main">
          <x14:cfRule type="dataBar" id="{4AC3EC16-4A09-4C60-97B2-27BD3E3A1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Q9:Q10</xm:sqref>
        </x14:conditionalFormatting>
        <x14:conditionalFormatting xmlns:xm="http://schemas.microsoft.com/office/excel/2006/main">
          <x14:cfRule type="dataBar" id="{70EDA4A2-7ED4-408B-9709-24E12935A1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Q9:Q10</xm:sqref>
        </x14:conditionalFormatting>
        <x14:conditionalFormatting xmlns:xm="http://schemas.microsoft.com/office/excel/2006/main">
          <x14:cfRule type="dataBar" id="{95ED6E31-4AFE-4C44-86C8-26CDB4BC88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</xm:sqref>
        </x14:conditionalFormatting>
        <x14:conditionalFormatting xmlns:xm="http://schemas.microsoft.com/office/excel/2006/main">
          <x14:cfRule type="dataBar" id="{3AE627A0-073F-4674-B552-CA86679DF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</xm:sqref>
        </x14:conditionalFormatting>
        <x14:conditionalFormatting xmlns:xm="http://schemas.microsoft.com/office/excel/2006/main">
          <x14:cfRule type="dataBar" id="{0C115AA2-F0FD-4884-A7E8-CD81C0E9C7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</xm:sqref>
        </x14:conditionalFormatting>
        <x14:conditionalFormatting xmlns:xm="http://schemas.microsoft.com/office/excel/2006/main">
          <x14:cfRule type="dataBar" id="{7B3F1F57-FC08-4F2C-8A94-CA79F76BF3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</xm:sqref>
        </x14:conditionalFormatting>
        <x14:conditionalFormatting xmlns:xm="http://schemas.microsoft.com/office/excel/2006/main">
          <x14:cfRule type="dataBar" id="{329B2358-1FCD-4DE6-B8C0-38F47103A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</xm:sqref>
        </x14:conditionalFormatting>
        <x14:conditionalFormatting xmlns:xm="http://schemas.microsoft.com/office/excel/2006/main">
          <x14:cfRule type="dataBar" id="{9341C57B-E6EE-49E5-A803-9F81C12B97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</xm:sqref>
        </x14:conditionalFormatting>
        <x14:conditionalFormatting xmlns:xm="http://schemas.microsoft.com/office/excel/2006/main">
          <x14:cfRule type="dataBar" id="{63E6D4BE-B203-468E-B59B-8560FD5417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</xm:sqref>
        </x14:conditionalFormatting>
        <x14:conditionalFormatting xmlns:xm="http://schemas.microsoft.com/office/excel/2006/main">
          <x14:cfRule type="dataBar" id="{3D0C3B41-CEF2-4DF1-BDE8-F17D647001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Q9:Q10</xm:sqref>
        </x14:conditionalFormatting>
        <x14:conditionalFormatting xmlns:xm="http://schemas.microsoft.com/office/excel/2006/main">
          <x14:cfRule type="dataBar" id="{FB84F677-B086-4CEC-B3B5-33F138D294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Q8:Q19</xm:sqref>
        </x14:conditionalFormatting>
        <x14:conditionalFormatting xmlns:xm="http://schemas.microsoft.com/office/excel/2006/main">
          <x14:cfRule type="dataBar" id="{E64CE98A-470A-4553-9A0B-2D1FF6DB7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S10:S19</xm:sqref>
        </x14:conditionalFormatting>
        <x14:conditionalFormatting xmlns:xm="http://schemas.microsoft.com/office/excel/2006/main">
          <x14:cfRule type="dataBar" id="{7BFC0A42-5EC8-4308-969E-5EAB31ED1D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S8:S19</xm:sqref>
        </x14:conditionalFormatting>
        <x14:conditionalFormatting xmlns:xm="http://schemas.microsoft.com/office/excel/2006/main">
          <x14:cfRule type="dataBar" id="{BD828392-6CFF-4365-B70B-A7F97E84BE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S8:S19</xm:sqref>
        </x14:conditionalFormatting>
        <x14:conditionalFormatting xmlns:xm="http://schemas.microsoft.com/office/excel/2006/main">
          <x14:cfRule type="dataBar" id="{969CFBE4-7566-471B-A582-5C0EBAE2E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S8:S19</xm:sqref>
        </x14:conditionalFormatting>
        <x14:conditionalFormatting xmlns:xm="http://schemas.microsoft.com/office/excel/2006/main">
          <x14:cfRule type="dataBar" id="{11A0B67C-9125-4218-9CE2-3078373BA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S8:S19</xm:sqref>
        </x14:conditionalFormatting>
        <x14:conditionalFormatting xmlns:xm="http://schemas.microsoft.com/office/excel/2006/main">
          <x14:cfRule type="dataBar" id="{C21D2203-FAA2-4147-B1D6-7C38EA7CF7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S8:S19</xm:sqref>
        </x14:conditionalFormatting>
        <x14:conditionalFormatting xmlns:xm="http://schemas.microsoft.com/office/excel/2006/main">
          <x14:cfRule type="dataBar" id="{02D906DB-C5FC-48D9-87F9-B87B54EA4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S10:S19</xm:sqref>
        </x14:conditionalFormatting>
        <x14:conditionalFormatting xmlns:xm="http://schemas.microsoft.com/office/excel/2006/main">
          <x14:cfRule type="dataBar" id="{9CE7C03B-27F7-4770-AEF4-740B826707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S8:S19</xm:sqref>
        </x14:conditionalFormatting>
        <x14:conditionalFormatting xmlns:xm="http://schemas.microsoft.com/office/excel/2006/main">
          <x14:cfRule type="dataBar" id="{BEDE8DAA-00BF-4DCF-817E-E58400B582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8FA8DFCE-FB81-456C-BB00-AF669E8781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F67B320A-6052-48A7-9425-24B8D44E91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C3BD8948-71A1-42AF-A670-C17AD5B8C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B6D3A7C3-C849-49C9-89C9-5B6C97892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6158DE82-C562-46E4-A013-63D863AFE1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2525B69E-2849-431D-A2F0-EBB8F3BF99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11CAD98C-58A4-45B7-8237-107CB31678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U11:U19</xm:sqref>
        </x14:conditionalFormatting>
        <x14:conditionalFormatting xmlns:xm="http://schemas.microsoft.com/office/excel/2006/main">
          <x14:cfRule type="dataBar" id="{D51B6386-CB14-4CE4-9470-FA4BCC271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U11:U19</xm:sqref>
        </x14:conditionalFormatting>
        <x14:conditionalFormatting xmlns:xm="http://schemas.microsoft.com/office/excel/2006/main">
          <x14:cfRule type="dataBar" id="{47F7C01B-4686-467D-BA0B-7D34D8BB3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U11:U19</xm:sqref>
        </x14:conditionalFormatting>
        <x14:conditionalFormatting xmlns:xm="http://schemas.microsoft.com/office/excel/2006/main">
          <x14:cfRule type="dataBar" id="{5D8D4BDC-9966-4450-BBE4-8F7A402FDE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U11:U19</xm:sqref>
        </x14:conditionalFormatting>
        <x14:conditionalFormatting xmlns:xm="http://schemas.microsoft.com/office/excel/2006/main">
          <x14:cfRule type="dataBar" id="{EE53C59A-57BC-4C40-A062-7BE26D69D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U11:U19</xm:sqref>
        </x14:conditionalFormatting>
        <x14:conditionalFormatting xmlns:xm="http://schemas.microsoft.com/office/excel/2006/main">
          <x14:cfRule type="dataBar" id="{8274E712-6AE3-40D5-AF11-9F1491DEB4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U11:U19</xm:sqref>
        </x14:conditionalFormatting>
        <x14:conditionalFormatting xmlns:xm="http://schemas.microsoft.com/office/excel/2006/main">
          <x14:cfRule type="dataBar" id="{4584C1A8-742F-46FB-8D33-E78C70F1A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U11:U19</xm:sqref>
        </x14:conditionalFormatting>
        <x14:conditionalFormatting xmlns:xm="http://schemas.microsoft.com/office/excel/2006/main">
          <x14:cfRule type="dataBar" id="{D6C00AB8-9B2F-4321-9097-AB59385C62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U9:U10</xm:sqref>
        </x14:conditionalFormatting>
        <x14:conditionalFormatting xmlns:xm="http://schemas.microsoft.com/office/excel/2006/main">
          <x14:cfRule type="dataBar" id="{5F74A145-C8E4-4793-9599-946B044333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U9:U10</xm:sqref>
        </x14:conditionalFormatting>
        <x14:conditionalFormatting xmlns:xm="http://schemas.microsoft.com/office/excel/2006/main">
          <x14:cfRule type="dataBar" id="{3C500147-9C76-4797-9E89-E81FC6A827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U9:U10</xm:sqref>
        </x14:conditionalFormatting>
        <x14:conditionalFormatting xmlns:xm="http://schemas.microsoft.com/office/excel/2006/main">
          <x14:cfRule type="dataBar" id="{1ED8E197-2AC6-48E7-80E8-BA21576F5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U9:U10</xm:sqref>
        </x14:conditionalFormatting>
        <x14:conditionalFormatting xmlns:xm="http://schemas.microsoft.com/office/excel/2006/main">
          <x14:cfRule type="dataBar" id="{0F76DE48-EF2F-421A-8B04-C303081002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U9:U10</xm:sqref>
        </x14:conditionalFormatting>
        <x14:conditionalFormatting xmlns:xm="http://schemas.microsoft.com/office/excel/2006/main">
          <x14:cfRule type="dataBar" id="{0094D46E-1351-43C0-B71C-562E428827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U9:U10</xm:sqref>
        </x14:conditionalFormatting>
        <x14:conditionalFormatting xmlns:xm="http://schemas.microsoft.com/office/excel/2006/main">
          <x14:cfRule type="dataBar" id="{DAD24966-A779-4614-A8F4-7C56EE66E9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U9:U10</xm:sqref>
        </x14:conditionalFormatting>
        <x14:conditionalFormatting xmlns:xm="http://schemas.microsoft.com/office/excel/2006/main">
          <x14:cfRule type="dataBar" id="{71792C76-B46E-4509-8740-F213178F4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</xm:sqref>
        </x14:conditionalFormatting>
        <x14:conditionalFormatting xmlns:xm="http://schemas.microsoft.com/office/excel/2006/main">
          <x14:cfRule type="dataBar" id="{B95C2389-BCAC-46A5-B2BC-6BB0995B1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</xm:sqref>
        </x14:conditionalFormatting>
        <x14:conditionalFormatting xmlns:xm="http://schemas.microsoft.com/office/excel/2006/main">
          <x14:cfRule type="dataBar" id="{4D275C49-BC67-4533-9F81-DDF9D3072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</xm:sqref>
        </x14:conditionalFormatting>
        <x14:conditionalFormatting xmlns:xm="http://schemas.microsoft.com/office/excel/2006/main">
          <x14:cfRule type="dataBar" id="{AF8BA4CA-9629-46BF-B876-9359248E1B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</xm:sqref>
        </x14:conditionalFormatting>
        <x14:conditionalFormatting xmlns:xm="http://schemas.microsoft.com/office/excel/2006/main">
          <x14:cfRule type="dataBar" id="{6EF5894A-EB4C-431C-9524-725CBD674B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</xm:sqref>
        </x14:conditionalFormatting>
        <x14:conditionalFormatting xmlns:xm="http://schemas.microsoft.com/office/excel/2006/main">
          <x14:cfRule type="dataBar" id="{BB58EA50-2DD0-4F34-9CF7-95DFA814B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</xm:sqref>
        </x14:conditionalFormatting>
        <x14:conditionalFormatting xmlns:xm="http://schemas.microsoft.com/office/excel/2006/main">
          <x14:cfRule type="dataBar" id="{054B2403-E820-4108-9F5A-8FEF038711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U10</xm:sqref>
        </x14:conditionalFormatting>
        <x14:conditionalFormatting xmlns:xm="http://schemas.microsoft.com/office/excel/2006/main">
          <x14:cfRule type="dataBar" id="{F2E7E610-54B9-4C74-A370-649C96490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U9:U10</xm:sqref>
        </x14:conditionalFormatting>
        <x14:conditionalFormatting xmlns:xm="http://schemas.microsoft.com/office/excel/2006/main">
          <x14:cfRule type="dataBar" id="{EAE7B3B8-B7BE-4E84-84B4-EBA5A1BE69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U8:U19</xm:sqref>
        </x14:conditionalFormatting>
        <x14:conditionalFormatting xmlns:xm="http://schemas.microsoft.com/office/excel/2006/main">
          <x14:cfRule type="dataBar" id="{F823E2E1-397E-4C3D-912A-4729BB3EDA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W10:W19</xm:sqref>
        </x14:conditionalFormatting>
        <x14:conditionalFormatting xmlns:xm="http://schemas.microsoft.com/office/excel/2006/main">
          <x14:cfRule type="dataBar" id="{EA85DF3D-F644-4766-AE65-AD72C89893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W8:W19</xm:sqref>
        </x14:conditionalFormatting>
        <x14:conditionalFormatting xmlns:xm="http://schemas.microsoft.com/office/excel/2006/main">
          <x14:cfRule type="dataBar" id="{396CB470-A1C1-4237-A412-E3253C0BA9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W8:W19</xm:sqref>
        </x14:conditionalFormatting>
        <x14:conditionalFormatting xmlns:xm="http://schemas.microsoft.com/office/excel/2006/main">
          <x14:cfRule type="dataBar" id="{12C0BA4B-4F73-4535-93A0-2186C5F44A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W8:W19</xm:sqref>
        </x14:conditionalFormatting>
        <x14:conditionalFormatting xmlns:xm="http://schemas.microsoft.com/office/excel/2006/main">
          <x14:cfRule type="dataBar" id="{72D65EF9-30F9-44A1-9FA2-F888CF6934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W8:W19</xm:sqref>
        </x14:conditionalFormatting>
        <x14:conditionalFormatting xmlns:xm="http://schemas.microsoft.com/office/excel/2006/main">
          <x14:cfRule type="dataBar" id="{F10C1C2B-FF6D-4DE8-8532-4C7425E4E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W8:W19</xm:sqref>
        </x14:conditionalFormatting>
        <x14:conditionalFormatting xmlns:xm="http://schemas.microsoft.com/office/excel/2006/main">
          <x14:cfRule type="dataBar" id="{9BEFFDD9-9B0F-4339-9CCF-E65405666C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W10:W19</xm:sqref>
        </x14:conditionalFormatting>
        <x14:conditionalFormatting xmlns:xm="http://schemas.microsoft.com/office/excel/2006/main">
          <x14:cfRule type="dataBar" id="{55E2D298-879E-4202-84FE-577C8CA62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W8:W19</xm:sqref>
        </x14:conditionalFormatting>
        <x14:conditionalFormatting xmlns:xm="http://schemas.microsoft.com/office/excel/2006/main">
          <x14:cfRule type="dataBar" id="{08C26912-E52E-4598-B13B-70D6FE986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Y8</xm:sqref>
        </x14:conditionalFormatting>
        <x14:conditionalFormatting xmlns:xm="http://schemas.microsoft.com/office/excel/2006/main">
          <x14:cfRule type="dataBar" id="{E2C1C8A7-AE17-4664-AF1A-CB6F64B70E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Y8</xm:sqref>
        </x14:conditionalFormatting>
        <x14:conditionalFormatting xmlns:xm="http://schemas.microsoft.com/office/excel/2006/main">
          <x14:cfRule type="dataBar" id="{F5DB28E2-3F66-4FA7-9E19-87C5691A0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Y8</xm:sqref>
        </x14:conditionalFormatting>
        <x14:conditionalFormatting xmlns:xm="http://schemas.microsoft.com/office/excel/2006/main">
          <x14:cfRule type="dataBar" id="{37DCF95D-7CBA-42F1-80F7-F22A6E985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Y8</xm:sqref>
        </x14:conditionalFormatting>
        <x14:conditionalFormatting xmlns:xm="http://schemas.microsoft.com/office/excel/2006/main">
          <x14:cfRule type="dataBar" id="{D2925E2B-5071-4785-9AF3-A3F445118B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Y8</xm:sqref>
        </x14:conditionalFormatting>
        <x14:conditionalFormatting xmlns:xm="http://schemas.microsoft.com/office/excel/2006/main">
          <x14:cfRule type="dataBar" id="{5B57C67D-F5B5-4512-85D9-7FBBDEA9D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Y8</xm:sqref>
        </x14:conditionalFormatting>
        <x14:conditionalFormatting xmlns:xm="http://schemas.microsoft.com/office/excel/2006/main">
          <x14:cfRule type="dataBar" id="{104C9867-BFA1-4606-8A0F-D2B7ED153D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Y8</xm:sqref>
        </x14:conditionalFormatting>
        <x14:conditionalFormatting xmlns:xm="http://schemas.microsoft.com/office/excel/2006/main">
          <x14:cfRule type="dataBar" id="{4BD11A1C-6DE5-47E2-BC67-2F73BD57CC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Y11:Y19</xm:sqref>
        </x14:conditionalFormatting>
        <x14:conditionalFormatting xmlns:xm="http://schemas.microsoft.com/office/excel/2006/main">
          <x14:cfRule type="dataBar" id="{1D1253E9-1EB1-4DD3-9501-75E58B986A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Y11:Y19</xm:sqref>
        </x14:conditionalFormatting>
        <x14:conditionalFormatting xmlns:xm="http://schemas.microsoft.com/office/excel/2006/main">
          <x14:cfRule type="dataBar" id="{3527D416-AD2D-41E3-AC4C-42A2D4AB9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Y11:Y19</xm:sqref>
        </x14:conditionalFormatting>
        <x14:conditionalFormatting xmlns:xm="http://schemas.microsoft.com/office/excel/2006/main">
          <x14:cfRule type="dataBar" id="{D173EF73-804B-4F77-89D0-6E45286537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Y11:Y19</xm:sqref>
        </x14:conditionalFormatting>
        <x14:conditionalFormatting xmlns:xm="http://schemas.microsoft.com/office/excel/2006/main">
          <x14:cfRule type="dataBar" id="{7A6FBEED-783C-410F-93BE-E426251CE6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Y11:Y19</xm:sqref>
        </x14:conditionalFormatting>
        <x14:conditionalFormatting xmlns:xm="http://schemas.microsoft.com/office/excel/2006/main">
          <x14:cfRule type="dataBar" id="{13B40799-2D2C-4A34-9959-964E602CFD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Y11:Y19</xm:sqref>
        </x14:conditionalFormatting>
        <x14:conditionalFormatting xmlns:xm="http://schemas.microsoft.com/office/excel/2006/main">
          <x14:cfRule type="dataBar" id="{99BD16A1-A1E8-4811-BF31-690C4E045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Y11:Y19</xm:sqref>
        </x14:conditionalFormatting>
        <x14:conditionalFormatting xmlns:xm="http://schemas.microsoft.com/office/excel/2006/main">
          <x14:cfRule type="dataBar" id="{21D5A2E6-F931-41BF-8208-8BA126D4CD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Y9:Y10</xm:sqref>
        </x14:conditionalFormatting>
        <x14:conditionalFormatting xmlns:xm="http://schemas.microsoft.com/office/excel/2006/main">
          <x14:cfRule type="dataBar" id="{38C5A51C-65E4-4361-8C5C-D2450F2871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Y9:Y10</xm:sqref>
        </x14:conditionalFormatting>
        <x14:conditionalFormatting xmlns:xm="http://schemas.microsoft.com/office/excel/2006/main">
          <x14:cfRule type="dataBar" id="{1EDB490F-A555-4798-9B34-D7FCC9CD28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Y9:Y10</xm:sqref>
        </x14:conditionalFormatting>
        <x14:conditionalFormatting xmlns:xm="http://schemas.microsoft.com/office/excel/2006/main">
          <x14:cfRule type="dataBar" id="{31C93C34-D03A-449A-A411-C4CD24FDD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Y9:Y10</xm:sqref>
        </x14:conditionalFormatting>
        <x14:conditionalFormatting xmlns:xm="http://schemas.microsoft.com/office/excel/2006/main">
          <x14:cfRule type="dataBar" id="{DE62EAE3-7F0C-4F1E-BFE8-455CEAAFAC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Y9:Y10</xm:sqref>
        </x14:conditionalFormatting>
        <x14:conditionalFormatting xmlns:xm="http://schemas.microsoft.com/office/excel/2006/main">
          <x14:cfRule type="dataBar" id="{4D9C0FA8-3625-4646-AF19-5F7B6BF315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Y9:Y10</xm:sqref>
        </x14:conditionalFormatting>
        <x14:conditionalFormatting xmlns:xm="http://schemas.microsoft.com/office/excel/2006/main">
          <x14:cfRule type="dataBar" id="{777D27C0-B809-4365-B337-27ED75C727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Y9:Y10</xm:sqref>
        </x14:conditionalFormatting>
        <x14:conditionalFormatting xmlns:xm="http://schemas.microsoft.com/office/excel/2006/main">
          <x14:cfRule type="dataBar" id="{4FCA4F29-DA43-484F-8155-11CA45250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</xm:sqref>
        </x14:conditionalFormatting>
        <x14:conditionalFormatting xmlns:xm="http://schemas.microsoft.com/office/excel/2006/main">
          <x14:cfRule type="dataBar" id="{A6D1E71D-32A8-4FEF-AC7C-8AEF54BB6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</xm:sqref>
        </x14:conditionalFormatting>
        <x14:conditionalFormatting xmlns:xm="http://schemas.microsoft.com/office/excel/2006/main">
          <x14:cfRule type="dataBar" id="{40553B57-C75B-4A67-980C-F9BE54ABCA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</xm:sqref>
        </x14:conditionalFormatting>
        <x14:conditionalFormatting xmlns:xm="http://schemas.microsoft.com/office/excel/2006/main">
          <x14:cfRule type="dataBar" id="{51C033F4-E7B7-428C-9781-BDBD8A2478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</xm:sqref>
        </x14:conditionalFormatting>
        <x14:conditionalFormatting xmlns:xm="http://schemas.microsoft.com/office/excel/2006/main">
          <x14:cfRule type="dataBar" id="{CF94CB11-0370-4E1C-BCAC-BDB09789C1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</xm:sqref>
        </x14:conditionalFormatting>
        <x14:conditionalFormatting xmlns:xm="http://schemas.microsoft.com/office/excel/2006/main">
          <x14:cfRule type="dataBar" id="{56CCDA8E-FA88-453E-9563-F6CA6974A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</xm:sqref>
        </x14:conditionalFormatting>
        <x14:conditionalFormatting xmlns:xm="http://schemas.microsoft.com/office/excel/2006/main">
          <x14:cfRule type="dataBar" id="{B8A107DF-4A47-4A18-BBC0-A250249851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</xm:sqref>
        </x14:conditionalFormatting>
        <x14:conditionalFormatting xmlns:xm="http://schemas.microsoft.com/office/excel/2006/main">
          <x14:cfRule type="dataBar" id="{9F9890EF-DF89-4F40-9A39-90F3768E44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Y9:Y10</xm:sqref>
        </x14:conditionalFormatting>
        <x14:conditionalFormatting xmlns:xm="http://schemas.microsoft.com/office/excel/2006/main">
          <x14:cfRule type="dataBar" id="{78C128C1-3707-4DEB-92FA-8D03619A1E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Y8:Y19</xm:sqref>
        </x14:conditionalFormatting>
        <x14:conditionalFormatting xmlns:xm="http://schemas.microsoft.com/office/excel/2006/main">
          <x14:cfRule type="dataBar" id="{757CC53C-A3F7-4F52-85CC-836337E53A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</xm:sqref>
        </x14:conditionalFormatting>
        <x14:conditionalFormatting xmlns:xm="http://schemas.microsoft.com/office/excel/2006/main">
          <x14:cfRule type="dataBar" id="{D328693E-974D-457D-826E-DD0A625EAC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</xm:sqref>
        </x14:conditionalFormatting>
        <x14:conditionalFormatting xmlns:xm="http://schemas.microsoft.com/office/excel/2006/main">
          <x14:cfRule type="dataBar" id="{87608E61-8E35-4BA4-9735-0EC95A6D68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</xm:sqref>
        </x14:conditionalFormatting>
        <x14:conditionalFormatting xmlns:xm="http://schemas.microsoft.com/office/excel/2006/main">
          <x14:cfRule type="dataBar" id="{D0D7B4EF-26AF-4F34-9819-27119D3B94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</xm:sqref>
        </x14:conditionalFormatting>
        <x14:conditionalFormatting xmlns:xm="http://schemas.microsoft.com/office/excel/2006/main">
          <x14:cfRule type="dataBar" id="{57D49904-0C5B-4128-BDD7-E20EFD618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</xm:sqref>
        </x14:conditionalFormatting>
        <x14:conditionalFormatting xmlns:xm="http://schemas.microsoft.com/office/excel/2006/main">
          <x14:cfRule type="dataBar" id="{20D0CD5C-410E-486F-BDE7-742882F64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</xm:sqref>
        </x14:conditionalFormatting>
        <x14:conditionalFormatting xmlns:xm="http://schemas.microsoft.com/office/excel/2006/main">
          <x14:cfRule type="dataBar" id="{FE3B6379-0D55-420D-AAE4-C5A64D6FE1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B22" sqref="B22"/>
    </sheetView>
  </sheetViews>
  <sheetFormatPr defaultRowHeight="13.8" x14ac:dyDescent="0.25"/>
  <cols>
    <col min="1" max="1" width="8.44140625" bestFit="1" customWidth="1"/>
    <col min="2" max="2" width="9.5546875" bestFit="1" customWidth="1"/>
    <col min="3" max="4" width="12.5546875" bestFit="1" customWidth="1"/>
  </cols>
  <sheetData>
    <row r="1" spans="1:5" ht="14.4" thickBot="1" x14ac:dyDescent="0.3"/>
    <row r="2" spans="1:5" x14ac:dyDescent="0.25">
      <c r="A2" s="39" t="s">
        <v>50</v>
      </c>
      <c r="B2" s="63" t="s">
        <v>5</v>
      </c>
      <c r="C2" s="109">
        <v>558000000</v>
      </c>
      <c r="D2" s="109"/>
      <c r="E2" s="110"/>
    </row>
    <row r="3" spans="1:5" x14ac:dyDescent="0.25">
      <c r="A3" s="39">
        <f>1-C6*(1/(C5*209/170-1))^C7</f>
        <v>0.48308175595322977</v>
      </c>
      <c r="B3" s="64" t="s">
        <v>46</v>
      </c>
      <c r="C3" s="112">
        <v>1.5</v>
      </c>
      <c r="D3" s="112"/>
      <c r="E3" s="113"/>
    </row>
    <row r="4" spans="1:5" x14ac:dyDescent="0.25">
      <c r="B4" s="65" t="s">
        <v>45</v>
      </c>
      <c r="C4" s="115">
        <f t="shared" ref="C4" si="0">230*C5/2</f>
        <v>122.47499999999999</v>
      </c>
      <c r="D4" s="115"/>
      <c r="E4" s="116"/>
    </row>
    <row r="5" spans="1:5" x14ac:dyDescent="0.25">
      <c r="B5" s="65" t="s">
        <v>1</v>
      </c>
      <c r="C5" s="118">
        <v>1.0649999999999999</v>
      </c>
      <c r="D5" s="118"/>
      <c r="E5" s="119"/>
    </row>
    <row r="6" spans="1:5" x14ac:dyDescent="0.25">
      <c r="B6" s="65" t="s">
        <v>0</v>
      </c>
      <c r="C6" s="121">
        <v>0.1</v>
      </c>
      <c r="D6" s="121"/>
      <c r="E6" s="122"/>
    </row>
    <row r="7" spans="1:5" ht="14.4" thickBot="1" x14ac:dyDescent="0.3">
      <c r="B7" s="66" t="s">
        <v>44</v>
      </c>
      <c r="C7" s="124">
        <v>1.4</v>
      </c>
      <c r="D7" s="124"/>
      <c r="E7" s="125"/>
    </row>
    <row r="8" spans="1:5" x14ac:dyDescent="0.25">
      <c r="B8" s="1" t="s">
        <v>20</v>
      </c>
      <c r="C8" s="11">
        <v>-1.159879003986458E-2</v>
      </c>
      <c r="D8" s="2" t="s">
        <v>32</v>
      </c>
      <c r="E8" s="8">
        <v>-3.525123966941533E-4</v>
      </c>
    </row>
    <row r="9" spans="1:5" x14ac:dyDescent="0.25">
      <c r="B9" s="2" t="s">
        <v>21</v>
      </c>
      <c r="C9" s="11">
        <v>3.7761356531227593E-2</v>
      </c>
      <c r="D9" s="2" t="s">
        <v>33</v>
      </c>
      <c r="E9" s="55" t="s">
        <v>48</v>
      </c>
    </row>
    <row r="10" spans="1:5" x14ac:dyDescent="0.25">
      <c r="B10" s="2" t="s">
        <v>30</v>
      </c>
      <c r="C10" s="11">
        <v>-2.5760867841953094E-2</v>
      </c>
      <c r="D10" s="2" t="s">
        <v>34</v>
      </c>
      <c r="E10" s="55" t="s">
        <v>48</v>
      </c>
    </row>
    <row r="11" spans="1:5" x14ac:dyDescent="0.25">
      <c r="B11" s="2" t="s">
        <v>22</v>
      </c>
      <c r="C11" s="11">
        <v>0.27331195805567743</v>
      </c>
      <c r="D11" s="2" t="s">
        <v>35</v>
      </c>
      <c r="E11" s="8">
        <v>-7.7911743842364517E-2</v>
      </c>
    </row>
    <row r="12" spans="1:5" x14ac:dyDescent="0.25">
      <c r="B12" s="2" t="s">
        <v>23</v>
      </c>
      <c r="C12" s="11">
        <v>0.21068069661015604</v>
      </c>
      <c r="D12" s="2" t="s">
        <v>36</v>
      </c>
      <c r="E12" s="8">
        <v>3.6600000000000001E-2</v>
      </c>
    </row>
    <row r="13" spans="1:5" x14ac:dyDescent="0.25">
      <c r="B13" s="2" t="s">
        <v>24</v>
      </c>
      <c r="C13" s="11">
        <v>-0.29157024928684561</v>
      </c>
      <c r="D13" s="2" t="s">
        <v>37</v>
      </c>
      <c r="E13" s="8">
        <v>0.16201593050193047</v>
      </c>
    </row>
    <row r="14" spans="1:5" x14ac:dyDescent="0.25">
      <c r="B14" s="2" t="s">
        <v>25</v>
      </c>
      <c r="C14" s="11">
        <v>0.42015929586698214</v>
      </c>
      <c r="D14" s="2" t="s">
        <v>38</v>
      </c>
      <c r="E14" s="8">
        <v>0.21703954792043403</v>
      </c>
    </row>
    <row r="15" spans="1:5" x14ac:dyDescent="0.25">
      <c r="B15" s="2" t="s">
        <v>26</v>
      </c>
      <c r="C15" s="11">
        <v>0.44716402479428169</v>
      </c>
      <c r="D15" s="2" t="s">
        <v>39</v>
      </c>
      <c r="E15" s="8">
        <v>0.28237558823529407</v>
      </c>
    </row>
    <row r="16" spans="1:5" x14ac:dyDescent="0.25">
      <c r="B16" s="2" t="s">
        <v>27</v>
      </c>
      <c r="C16" s="11">
        <v>0.20039999999999999</v>
      </c>
      <c r="D16" s="2" t="s">
        <v>40</v>
      </c>
      <c r="E16" s="8">
        <v>0.49629783399209487</v>
      </c>
    </row>
    <row r="17" spans="2:5" x14ac:dyDescent="0.25">
      <c r="B17" s="2" t="s">
        <v>28</v>
      </c>
      <c r="C17" s="11">
        <v>-5.9839756961158716E-2</v>
      </c>
      <c r="D17" s="2" t="s">
        <v>41</v>
      </c>
      <c r="E17" s="8">
        <v>0.32290611224489796</v>
      </c>
    </row>
    <row r="18" spans="2:5" x14ac:dyDescent="0.25">
      <c r="B18" s="2" t="s">
        <v>29</v>
      </c>
      <c r="C18" s="11">
        <v>3.9109388145238587E-2</v>
      </c>
      <c r="D18" s="2" t="s">
        <v>42</v>
      </c>
      <c r="E18" s="8">
        <v>0.28692380898876407</v>
      </c>
    </row>
    <row r="19" spans="2:5" ht="14.4" thickBot="1" x14ac:dyDescent="0.3">
      <c r="B19" s="2" t="s">
        <v>31</v>
      </c>
      <c r="C19" s="11">
        <v>1.98207305297989E-3</v>
      </c>
      <c r="D19" s="2" t="s">
        <v>43</v>
      </c>
      <c r="E19" s="8">
        <v>-4.2599999999999999E-2</v>
      </c>
    </row>
    <row r="20" spans="2:5" ht="14.4" thickBot="1" x14ac:dyDescent="0.3">
      <c r="B20" s="3" t="s">
        <v>47</v>
      </c>
      <c r="C20" s="130">
        <f>STDEVP(C8:C19,E8,E11:E19)</f>
        <v>0.19474822775321371</v>
      </c>
      <c r="D20" s="131"/>
      <c r="E20" s="132"/>
    </row>
    <row r="21" spans="2:5" ht="14.4" thickBot="1" x14ac:dyDescent="0.3">
      <c r="B21" s="74" t="s">
        <v>82</v>
      </c>
      <c r="C21" s="68">
        <f>E16-C10</f>
        <v>0.52205870183404801</v>
      </c>
      <c r="D21" s="69"/>
      <c r="E21" s="75"/>
    </row>
    <row r="23" spans="2:5" x14ac:dyDescent="0.25">
      <c r="C23" s="39" t="s">
        <v>51</v>
      </c>
      <c r="D23" s="73" t="s">
        <v>52</v>
      </c>
    </row>
    <row r="24" spans="2:5" x14ac:dyDescent="0.25">
      <c r="B24" s="129" t="s">
        <v>54</v>
      </c>
      <c r="C24" s="71">
        <v>99800</v>
      </c>
      <c r="D24" s="71">
        <f t="shared" ref="D24:D35" si="1">C24*(1-C8)</f>
        <v>100957.5592459785</v>
      </c>
    </row>
    <row r="25" spans="2:5" x14ac:dyDescent="0.25">
      <c r="B25" s="129"/>
      <c r="C25" s="71">
        <v>414000</v>
      </c>
      <c r="D25" s="71">
        <f t="shared" si="1"/>
        <v>398366.79839607177</v>
      </c>
    </row>
    <row r="26" spans="2:5" x14ac:dyDescent="0.25">
      <c r="B26" s="129"/>
      <c r="C26" s="71">
        <v>2590000</v>
      </c>
      <c r="D26" s="71">
        <f t="shared" si="1"/>
        <v>2656720.6477106586</v>
      </c>
    </row>
    <row r="27" spans="2:5" x14ac:dyDescent="0.25">
      <c r="B27" s="129"/>
      <c r="C27" s="71">
        <v>4220000</v>
      </c>
      <c r="D27" s="71">
        <f t="shared" si="1"/>
        <v>3066623.5370050413</v>
      </c>
    </row>
    <row r="28" spans="2:5" x14ac:dyDescent="0.25">
      <c r="B28" s="129"/>
      <c r="C28" s="71">
        <v>3900000</v>
      </c>
      <c r="D28" s="71">
        <f t="shared" si="1"/>
        <v>3078345.2832203917</v>
      </c>
    </row>
    <row r="29" spans="2:5" x14ac:dyDescent="0.25">
      <c r="B29" s="129"/>
      <c r="C29" s="71">
        <v>2440000</v>
      </c>
      <c r="D29" s="71">
        <f t="shared" si="1"/>
        <v>3151431.4082599031</v>
      </c>
    </row>
    <row r="30" spans="2:5" x14ac:dyDescent="0.25">
      <c r="B30" s="129"/>
      <c r="C30" s="71">
        <v>5230000</v>
      </c>
      <c r="D30" s="71">
        <f t="shared" si="1"/>
        <v>3032566.8826156831</v>
      </c>
    </row>
    <row r="31" spans="2:5" x14ac:dyDescent="0.25">
      <c r="B31" s="129"/>
      <c r="C31" s="71">
        <v>5320000</v>
      </c>
      <c r="D31" s="71">
        <f t="shared" si="1"/>
        <v>2941087.3880944215</v>
      </c>
    </row>
    <row r="32" spans="2:5" x14ac:dyDescent="0.25">
      <c r="B32" s="129"/>
      <c r="C32" s="71">
        <v>13900000</v>
      </c>
      <c r="D32" s="71">
        <f t="shared" si="1"/>
        <v>11114440</v>
      </c>
    </row>
    <row r="33" spans="2:4" x14ac:dyDescent="0.25">
      <c r="B33" s="129"/>
      <c r="C33" s="71">
        <v>10400000</v>
      </c>
      <c r="D33" s="71">
        <f t="shared" si="1"/>
        <v>11022333.47239605</v>
      </c>
    </row>
    <row r="34" spans="2:4" x14ac:dyDescent="0.25">
      <c r="B34" s="129"/>
      <c r="C34" s="71">
        <v>11400000</v>
      </c>
      <c r="D34" s="71">
        <f t="shared" si="1"/>
        <v>10954152.97514428</v>
      </c>
    </row>
    <row r="35" spans="2:4" x14ac:dyDescent="0.25">
      <c r="B35" s="129"/>
      <c r="C35" s="71">
        <v>11000000</v>
      </c>
      <c r="D35" s="71">
        <f t="shared" si="1"/>
        <v>10978197.19641722</v>
      </c>
    </row>
    <row r="36" spans="2:4" x14ac:dyDescent="0.25">
      <c r="B36" s="129" t="s">
        <v>53</v>
      </c>
      <c r="C36" s="72">
        <v>3184210.5263157897</v>
      </c>
      <c r="D36" s="71">
        <f>C36*(1-E8)</f>
        <v>3185333</v>
      </c>
    </row>
    <row r="37" spans="2:4" x14ac:dyDescent="0.25">
      <c r="B37" s="129"/>
      <c r="C37" s="72">
        <v>10684210.52631579</v>
      </c>
      <c r="D37" s="71">
        <f t="shared" ref="D37:D45" si="2">C37*(1-E11)</f>
        <v>11516636</v>
      </c>
    </row>
    <row r="38" spans="2:4" x14ac:dyDescent="0.25">
      <c r="B38" s="129"/>
      <c r="C38" s="72">
        <v>11947368.421052631</v>
      </c>
      <c r="D38" s="71">
        <f t="shared" si="2"/>
        <v>11510094.736842105</v>
      </c>
    </row>
    <row r="39" spans="2:4" x14ac:dyDescent="0.25">
      <c r="B39" s="129"/>
      <c r="C39" s="72">
        <v>13631578.947368421</v>
      </c>
      <c r="D39" s="71">
        <f t="shared" si="2"/>
        <v>11423046</v>
      </c>
    </row>
    <row r="40" spans="2:4" x14ac:dyDescent="0.25">
      <c r="B40" s="129"/>
      <c r="C40" s="72">
        <v>14552631.578947369</v>
      </c>
      <c r="D40" s="71">
        <f t="shared" si="2"/>
        <v>11394135</v>
      </c>
    </row>
    <row r="41" spans="2:4" x14ac:dyDescent="0.25">
      <c r="B41" s="129"/>
      <c r="C41" s="72">
        <v>16105263.157894736</v>
      </c>
      <c r="D41" s="71">
        <f t="shared" si="2"/>
        <v>11557530</v>
      </c>
    </row>
    <row r="42" spans="2:4" x14ac:dyDescent="0.25">
      <c r="B42" s="129"/>
      <c r="C42" s="72">
        <v>6657894.7368421052</v>
      </c>
      <c r="D42" s="71">
        <f t="shared" si="2"/>
        <v>3353595.9999999995</v>
      </c>
    </row>
    <row r="43" spans="2:4" x14ac:dyDescent="0.25">
      <c r="B43" s="129"/>
      <c r="C43" s="72">
        <v>5157894.7368421052</v>
      </c>
      <c r="D43" s="71">
        <f t="shared" si="2"/>
        <v>3492379</v>
      </c>
    </row>
    <row r="44" spans="2:4" x14ac:dyDescent="0.25">
      <c r="B44" s="129"/>
      <c r="C44" s="72">
        <v>4684210.5263157897</v>
      </c>
      <c r="D44" s="71">
        <f t="shared" si="2"/>
        <v>3340199.0000000005</v>
      </c>
    </row>
    <row r="45" spans="2:4" x14ac:dyDescent="0.25">
      <c r="B45" s="129"/>
      <c r="C45" s="72">
        <v>3236842.1052631577</v>
      </c>
      <c r="D45" s="71">
        <f t="shared" si="2"/>
        <v>3374731.5789473681</v>
      </c>
    </row>
  </sheetData>
  <mergeCells count="9">
    <mergeCell ref="B24:B35"/>
    <mergeCell ref="B36:B45"/>
    <mergeCell ref="C7:E7"/>
    <mergeCell ref="C20:E20"/>
    <mergeCell ref="C2:E2"/>
    <mergeCell ref="C3:E3"/>
    <mergeCell ref="C4:E4"/>
    <mergeCell ref="C5:E5"/>
    <mergeCell ref="C6:E6"/>
  </mergeCells>
  <phoneticPr fontId="1" type="noConversion"/>
  <conditionalFormatting sqref="C10:C19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{00CB45E5-F64D-4BF3-A9F7-6B7EE272C407}</x14:id>
        </ext>
      </extLst>
    </cfRule>
  </conditionalFormatting>
  <conditionalFormatting sqref="C8:C19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{B032497B-EB32-4DF3-BD39-DEDA92BD04B7}</x14:id>
        </ext>
      </extLst>
    </cfRule>
  </conditionalFormatting>
  <conditionalFormatting sqref="C8:C19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{860425ED-DAD5-4610-AA22-1C60AECC8D47}</x14:id>
        </ext>
      </extLst>
    </cfRule>
  </conditionalFormatting>
  <conditionalFormatting sqref="C8:C19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{BD5DEF16-2452-4B89-8987-35896BBC9883}</x14:id>
        </ext>
      </extLst>
    </cfRule>
  </conditionalFormatting>
  <conditionalFormatting sqref="C8:C19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{BBDDA5BC-5B9E-4A9A-BE1F-E95D64974B4C}</x14:id>
        </ext>
      </extLst>
    </cfRule>
  </conditionalFormatting>
  <conditionalFormatting sqref="C8:C19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{4C5B3B33-6170-4277-8FC8-9A4C458873D4}</x14:id>
        </ext>
      </extLst>
    </cfRule>
  </conditionalFormatting>
  <conditionalFormatting sqref="C10:C19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{0B55988B-6325-460D-8908-EF13ED83A7E4}</x14:id>
        </ext>
      </extLst>
    </cfRule>
  </conditionalFormatting>
  <conditionalFormatting sqref="C8:C19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{CA76D22D-3ED2-41CF-9D4B-560ADC71E37C}</x14:id>
        </ext>
      </extLst>
    </cfRule>
  </conditionalFormatting>
  <conditionalFormatting sqref="E8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{778B8253-C1E1-4DE7-BA8A-CBC85251D7C5}</x14:id>
        </ext>
      </extLst>
    </cfRule>
  </conditionalFormatting>
  <conditionalFormatting sqref="E8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{BEB90DBE-F196-40EE-AE9F-034DACD1AC62}</x14:id>
        </ext>
      </extLst>
    </cfRule>
  </conditionalFormatting>
  <conditionalFormatting sqref="E8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{51F73D9D-800E-4A66-A6BB-5443414825F2}</x14:id>
        </ext>
      </extLst>
    </cfRule>
  </conditionalFormatting>
  <conditionalFormatting sqref="E8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{6445854B-2746-485E-AB57-21140D19F09E}</x14:id>
        </ext>
      </extLst>
    </cfRule>
  </conditionalFormatting>
  <conditionalFormatting sqref="E8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{217E6EC2-9E64-4920-B76B-4F3C0796E51D}</x14:id>
        </ext>
      </extLst>
    </cfRule>
  </conditionalFormatting>
  <conditionalFormatting sqref="E8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{E3559689-0C56-4F3A-AF84-D1A0E6AE25FD}</x14:id>
        </ext>
      </extLst>
    </cfRule>
  </conditionalFormatting>
  <conditionalFormatting sqref="E8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{C62D05BE-883D-44D5-B250-F2087512876F}</x14:id>
        </ext>
      </extLst>
    </cfRule>
  </conditionalFormatting>
  <conditionalFormatting sqref="E11:E19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{4613D04C-4986-4E21-AC01-04442707856F}</x14:id>
        </ext>
      </extLst>
    </cfRule>
  </conditionalFormatting>
  <conditionalFormatting sqref="E11:E19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{57718B3F-AA71-4222-9111-4BA7FC775C74}</x14:id>
        </ext>
      </extLst>
    </cfRule>
  </conditionalFormatting>
  <conditionalFormatting sqref="E11:E19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{28C03148-5A13-406F-8185-DC5605CAA191}</x14:id>
        </ext>
      </extLst>
    </cfRule>
  </conditionalFormatting>
  <conditionalFormatting sqref="E11:E19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{33815A54-785A-43FA-8175-6CB74C547552}</x14:id>
        </ext>
      </extLst>
    </cfRule>
  </conditionalFormatting>
  <conditionalFormatting sqref="E11:E19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{4900CACF-9101-4769-994D-A370DD86E96D}</x14:id>
        </ext>
      </extLst>
    </cfRule>
  </conditionalFormatting>
  <conditionalFormatting sqref="E11:E19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{B0052CC3-87DD-473E-82BC-D9AD9D5075C0}</x14:id>
        </ext>
      </extLst>
    </cfRule>
  </conditionalFormatting>
  <conditionalFormatting sqref="E11:E19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{781AA9E0-850B-4CCA-8114-37074CDFE056}</x14:id>
        </ext>
      </extLst>
    </cfRule>
  </conditionalFormatting>
  <conditionalFormatting sqref="E11:E19 E8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{95AA6869-842A-4B18-B68E-9B7199CEBDC4}</x14:id>
        </ext>
      </extLst>
    </cfRule>
  </conditionalFormatting>
  <conditionalFormatting sqref="E9:E10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{D79A0EE8-C8D4-47C4-9191-E73B06017496}</x14:id>
        </ext>
      </extLst>
    </cfRule>
  </conditionalFormatting>
  <conditionalFormatting sqref="E9:E10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{BCCD7B09-E765-46AE-90A8-3601995893BA}</x14:id>
        </ext>
      </extLst>
    </cfRule>
  </conditionalFormatting>
  <conditionalFormatting sqref="E9:E10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{6AFFE2A9-CE9A-4ED4-8E11-33EEF68D0773}</x14:id>
        </ext>
      </extLst>
    </cfRule>
  </conditionalFormatting>
  <conditionalFormatting sqref="E9:E10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{BB5A1ABE-7F79-4C3E-820A-80D499578CFE}</x14:id>
        </ext>
      </extLst>
    </cfRule>
  </conditionalFormatting>
  <conditionalFormatting sqref="E9:E10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{839486B9-CA4D-49ED-B21B-6DB9DEA7768E}</x14:id>
        </ext>
      </extLst>
    </cfRule>
  </conditionalFormatting>
  <conditionalFormatting sqref="E9:E10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{EBD769DF-EBDA-40F4-A920-5B12326AF86A}</x14:id>
        </ext>
      </extLst>
    </cfRule>
  </conditionalFormatting>
  <conditionalFormatting sqref="E9:E10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{C70D6DE0-196F-4753-BA98-6901BA481AAF}</x14:id>
        </ext>
      </extLst>
    </cfRule>
  </conditionalFormatting>
  <conditionalFormatting sqref="E10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{CBA9F500-F9D3-4FA0-8B1B-914B26806030}</x14:id>
        </ext>
      </extLst>
    </cfRule>
  </conditionalFormatting>
  <conditionalFormatting sqref="E10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{CCEA7883-1136-45CC-BEE8-4E28F12F4B3B}</x14:id>
        </ext>
      </extLst>
    </cfRule>
  </conditionalFormatting>
  <conditionalFormatting sqref="E10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{676DC811-71A1-4801-82E8-DA3BE207C3C1}</x14:id>
        </ext>
      </extLst>
    </cfRule>
  </conditionalFormatting>
  <conditionalFormatting sqref="E10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{61E3D82C-010E-469B-80C8-19477572D9C9}</x14:id>
        </ext>
      </extLst>
    </cfRule>
  </conditionalFormatting>
  <conditionalFormatting sqref="E10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{6D8C8CED-56A4-4A40-8FDF-CE78838E9484}</x14:id>
        </ext>
      </extLst>
    </cfRule>
  </conditionalFormatting>
  <conditionalFormatting sqref="E10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{18779BFD-C6AE-4DD1-9527-43EB4EA3435E}</x14:id>
        </ext>
      </extLst>
    </cfRule>
  </conditionalFormatting>
  <conditionalFormatting sqref="E10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{9A1AEBC3-5234-4CE3-AA12-0CD626AABD20}</x14:id>
        </ext>
      </extLst>
    </cfRule>
  </conditionalFormatting>
  <conditionalFormatting sqref="E9:E10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{430DAD99-B3C1-40B8-AC05-4017BAFA6377}</x14:id>
        </ext>
      </extLst>
    </cfRule>
  </conditionalFormatting>
  <conditionalFormatting sqref="E9:E10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{840DF04C-6361-4A98-8FED-611DA5349898}</x14:id>
        </ext>
      </extLst>
    </cfRule>
  </conditionalFormatting>
  <conditionalFormatting sqref="C24:C35">
    <cfRule type="colorScale" priority="42">
      <colorScale>
        <cfvo type="min"/>
        <cfvo type="max"/>
        <color theme="6" tint="0.79998168889431442"/>
        <color rgb="FFFFC000"/>
      </colorScale>
    </cfRule>
    <cfRule type="colorScale" priority="43">
      <colorScale>
        <cfvo type="min"/>
        <cfvo type="max"/>
        <color theme="4" tint="-0.249977111117893"/>
        <color rgb="FFFF0000"/>
      </colorScale>
    </cfRule>
  </conditionalFormatting>
  <conditionalFormatting sqref="D24:D35">
    <cfRule type="colorScale" priority="40">
      <colorScale>
        <cfvo type="min"/>
        <cfvo type="max"/>
        <color theme="6" tint="0.79998168889431442"/>
        <color rgb="FFFFC000"/>
      </colorScale>
    </cfRule>
    <cfRule type="colorScale" priority="41">
      <colorScale>
        <cfvo type="min"/>
        <cfvo type="max"/>
        <color theme="4" tint="-0.249977111117893"/>
        <color rgb="FFFF0000"/>
      </colorScale>
    </cfRule>
  </conditionalFormatting>
  <conditionalFormatting sqref="C36:C45">
    <cfRule type="colorScale" priority="44">
      <colorScale>
        <cfvo type="min"/>
        <cfvo type="max"/>
        <color theme="6" tint="0.79998168889431442"/>
        <color rgb="FFFFC000"/>
      </colorScale>
    </cfRule>
    <cfRule type="colorScale" priority="45">
      <colorScale>
        <cfvo type="min"/>
        <cfvo type="max"/>
        <color theme="4" tint="-0.249977111117893"/>
        <color rgb="FFFF0000"/>
      </colorScale>
    </cfRule>
  </conditionalFormatting>
  <conditionalFormatting sqref="D36:D45">
    <cfRule type="colorScale" priority="46">
      <colorScale>
        <cfvo type="min"/>
        <cfvo type="max"/>
        <color theme="6" tint="0.79998168889431442"/>
        <color rgb="FFFFC000"/>
      </colorScale>
    </cfRule>
    <cfRule type="colorScale" priority="47">
      <colorScale>
        <cfvo type="min"/>
        <cfvo type="max"/>
        <color theme="4" tint="-0.249977111117893"/>
        <color rgb="FFFF0000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CB45E5-F64D-4BF3-A9F7-6B7EE272C4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C10:C19</xm:sqref>
        </x14:conditionalFormatting>
        <x14:conditionalFormatting xmlns:xm="http://schemas.microsoft.com/office/excel/2006/main">
          <x14:cfRule type="dataBar" id="{B032497B-EB32-4DF3-BD39-DEDA92BD04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C8:C19</xm:sqref>
        </x14:conditionalFormatting>
        <x14:conditionalFormatting xmlns:xm="http://schemas.microsoft.com/office/excel/2006/main">
          <x14:cfRule type="dataBar" id="{860425ED-DAD5-4610-AA22-1C60AECC8D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C8:C19</xm:sqref>
        </x14:conditionalFormatting>
        <x14:conditionalFormatting xmlns:xm="http://schemas.microsoft.com/office/excel/2006/main">
          <x14:cfRule type="dataBar" id="{BD5DEF16-2452-4B89-8987-35896BBC9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C8:C19</xm:sqref>
        </x14:conditionalFormatting>
        <x14:conditionalFormatting xmlns:xm="http://schemas.microsoft.com/office/excel/2006/main">
          <x14:cfRule type="dataBar" id="{BBDDA5BC-5B9E-4A9A-BE1F-E95D64974B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C8:C19</xm:sqref>
        </x14:conditionalFormatting>
        <x14:conditionalFormatting xmlns:xm="http://schemas.microsoft.com/office/excel/2006/main">
          <x14:cfRule type="dataBar" id="{4C5B3B33-6170-4277-8FC8-9A4C458873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C8:C19</xm:sqref>
        </x14:conditionalFormatting>
        <x14:conditionalFormatting xmlns:xm="http://schemas.microsoft.com/office/excel/2006/main">
          <x14:cfRule type="dataBar" id="{0B55988B-6325-460D-8908-EF13ED83A7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C10:C19</xm:sqref>
        </x14:conditionalFormatting>
        <x14:conditionalFormatting xmlns:xm="http://schemas.microsoft.com/office/excel/2006/main">
          <x14:cfRule type="dataBar" id="{CA76D22D-3ED2-41CF-9D4B-560ADC71E3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C8:C19</xm:sqref>
        </x14:conditionalFormatting>
        <x14:conditionalFormatting xmlns:xm="http://schemas.microsoft.com/office/excel/2006/main">
          <x14:cfRule type="dataBar" id="{778B8253-C1E1-4DE7-BA8A-CBC85251D7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BEB90DBE-F196-40EE-AE9F-034DACD1A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51F73D9D-800E-4A66-A6BB-5443414825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6445854B-2746-485E-AB57-21140D19F0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217E6EC2-9E64-4920-B76B-4F3C0796E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E3559689-0C56-4F3A-AF84-D1A0E6AE25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C62D05BE-883D-44D5-B250-F208751287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4613D04C-4986-4E21-AC01-0444270785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E11:E19</xm:sqref>
        </x14:conditionalFormatting>
        <x14:conditionalFormatting xmlns:xm="http://schemas.microsoft.com/office/excel/2006/main">
          <x14:cfRule type="dataBar" id="{57718B3F-AA71-4222-9111-4BA7FC775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E11:E19</xm:sqref>
        </x14:conditionalFormatting>
        <x14:conditionalFormatting xmlns:xm="http://schemas.microsoft.com/office/excel/2006/main">
          <x14:cfRule type="dataBar" id="{28C03148-5A13-406F-8185-DC5605C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E11:E19</xm:sqref>
        </x14:conditionalFormatting>
        <x14:conditionalFormatting xmlns:xm="http://schemas.microsoft.com/office/excel/2006/main">
          <x14:cfRule type="dataBar" id="{33815A54-785A-43FA-8175-6CB74C5475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E11:E19</xm:sqref>
        </x14:conditionalFormatting>
        <x14:conditionalFormatting xmlns:xm="http://schemas.microsoft.com/office/excel/2006/main">
          <x14:cfRule type="dataBar" id="{4900CACF-9101-4769-994D-A370DD86E9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E11:E19</xm:sqref>
        </x14:conditionalFormatting>
        <x14:conditionalFormatting xmlns:xm="http://schemas.microsoft.com/office/excel/2006/main">
          <x14:cfRule type="dataBar" id="{B0052CC3-87DD-473E-82BC-D9AD9D5075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E11:E19</xm:sqref>
        </x14:conditionalFormatting>
        <x14:conditionalFormatting xmlns:xm="http://schemas.microsoft.com/office/excel/2006/main">
          <x14:cfRule type="dataBar" id="{781AA9E0-850B-4CCA-8114-37074CDFE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E11:E19</xm:sqref>
        </x14:conditionalFormatting>
        <x14:conditionalFormatting xmlns:xm="http://schemas.microsoft.com/office/excel/2006/main">
          <x14:cfRule type="dataBar" id="{95AA6869-842A-4B18-B68E-9B7199CEB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E11:E19 E8</xm:sqref>
        </x14:conditionalFormatting>
        <x14:conditionalFormatting xmlns:xm="http://schemas.microsoft.com/office/excel/2006/main">
          <x14:cfRule type="dataBar" id="{D79A0EE8-C8D4-47C4-9191-E73B060174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BCCD7B09-E765-46AE-90A8-3601995893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6AFFE2A9-CE9A-4ED4-8E11-33EEF68D0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BB5A1ABE-7F79-4C3E-820A-80D499578C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839486B9-CA4D-49ED-B21B-6DB9DEA776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EBD769DF-EBDA-40F4-A920-5B12326AF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C70D6DE0-196F-4753-BA98-6901BA481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CBA9F500-F9D3-4FA0-8B1B-914B268060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CCEA7883-1136-45CC-BEE8-4E28F12F4B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676DC811-71A1-4801-82E8-DA3BE207C3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61E3D82C-010E-469B-80C8-19477572D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6D8C8CED-56A4-4A40-8FDF-CE78838E94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18779BFD-C6AE-4DD1-9527-43EB4EA343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9A1AEBC3-5234-4CE3-AA12-0CD626AABD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430DAD99-B3C1-40B8-AC05-4017BAFA63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  <x14:conditionalFormatting xmlns:xm="http://schemas.microsoft.com/office/excel/2006/main">
          <x14:cfRule type="dataBar" id="{840DF04C-6361-4A98-8FED-611DA53498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new_alp</vt:lpstr>
      <vt:lpstr>Smax_th</vt:lpstr>
      <vt:lpstr>only_random</vt:lpstr>
      <vt:lpstr>ep_b</vt:lpstr>
      <vt:lpstr>gam=7</vt:lpstr>
      <vt:lpstr>gam=0.1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2017-03-28T10:45:28Z</dcterms:modified>
</cp:coreProperties>
</file>