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Git\MATLAB\anew\"/>
    </mc:Choice>
  </mc:AlternateContent>
  <bookViews>
    <workbookView xWindow="0" yWindow="0" windowWidth="16380" windowHeight="8196" tabRatio="261"/>
  </bookViews>
  <sheets>
    <sheet name="n_0 sensitivity" sheetId="1" r:id="rId1"/>
    <sheet name="other sensitivity" sheetId="2" r:id="rId2"/>
  </sheets>
  <calcPr calcId="162913" iterateDelta="1E-4"/>
</workbook>
</file>

<file path=xl/calcChain.xml><?xml version="1.0" encoding="utf-8"?>
<calcChain xmlns="http://schemas.openxmlformats.org/spreadsheetml/2006/main">
  <c r="G6" i="2" l="1"/>
  <c r="H6" i="2" s="1"/>
  <c r="D6" i="2"/>
  <c r="G5" i="2"/>
  <c r="H5" i="2" s="1"/>
  <c r="D5" i="2"/>
  <c r="G4" i="2"/>
  <c r="H4" i="2" s="1"/>
  <c r="D4" i="2"/>
  <c r="G3" i="2"/>
  <c r="H3" i="2" s="1"/>
  <c r="D3" i="2"/>
  <c r="H2" i="2"/>
  <c r="G2" i="2"/>
  <c r="D2" i="2"/>
  <c r="E6" i="1" l="1"/>
  <c r="G6" i="1" l="1"/>
  <c r="H16" i="1" l="1"/>
  <c r="E29" i="1" l="1"/>
  <c r="E28" i="1"/>
  <c r="E27" i="1"/>
  <c r="G15" i="1"/>
  <c r="E15" i="1"/>
  <c r="G14" i="1"/>
  <c r="E14" i="1"/>
  <c r="G13" i="1"/>
  <c r="E13" i="1"/>
  <c r="G12" i="1"/>
  <c r="E12" i="1"/>
  <c r="G11" i="1"/>
  <c r="E11" i="1"/>
  <c r="G10" i="1"/>
  <c r="E10" i="1"/>
  <c r="G9" i="1"/>
  <c r="E9" i="1"/>
  <c r="G8" i="1"/>
  <c r="E8" i="1"/>
  <c r="G7" i="1"/>
  <c r="E7" i="1"/>
  <c r="E3" i="1"/>
  <c r="E2" i="1"/>
</calcChain>
</file>

<file path=xl/sharedStrings.xml><?xml version="1.0" encoding="utf-8"?>
<sst xmlns="http://schemas.openxmlformats.org/spreadsheetml/2006/main" count="74" uniqueCount="58">
  <si>
    <t>Samples_a</t>
  </si>
  <si>
    <t>Points to failure</t>
  </si>
  <si>
    <t>n_0</t>
  </si>
  <si>
    <t>Points numerical</t>
  </si>
  <si>
    <t>error</t>
  </si>
  <si>
    <t>Repetition to failure</t>
  </si>
  <si>
    <t>Points per repetition</t>
  </si>
  <si>
    <t>ep1</t>
  </si>
  <si>
    <t>ep2</t>
  </si>
  <si>
    <t>ep3</t>
  </si>
  <si>
    <t>ep4_1</t>
  </si>
  <si>
    <t>ep4_2</t>
  </si>
  <si>
    <t>ep5</t>
  </si>
  <si>
    <t>ep6</t>
  </si>
  <si>
    <t>ep7</t>
  </si>
  <si>
    <t>ep8</t>
  </si>
  <si>
    <t>ep9</t>
  </si>
  <si>
    <t>ep10</t>
  </si>
  <si>
    <t>ep11</t>
  </si>
  <si>
    <t>ep12</t>
  </si>
  <si>
    <t>ep13</t>
  </si>
  <si>
    <t>beta</t>
  </si>
  <si>
    <t>WF</t>
  </si>
  <si>
    <t>lam</t>
  </si>
  <si>
    <t>(fixed from ep1 and ep2)</t>
  </si>
  <si>
    <t>(hydrostatic stress sensitivity)</t>
  </si>
  <si>
    <t>a</t>
  </si>
  <si>
    <t>gam</t>
  </si>
  <si>
    <t>(sequence)</t>
  </si>
  <si>
    <r>
      <t>（</t>
    </r>
    <r>
      <rPr>
        <b/>
        <sz val="11"/>
        <color rgb="FF000000"/>
        <rFont val="等线"/>
        <family val="3"/>
        <charset val="134"/>
      </rPr>
      <t>wholer curve exponent)</t>
    </r>
  </si>
  <si>
    <t>Samples_b</t>
  </si>
  <si>
    <t>WF/n_0</t>
    <phoneticPr fontId="4" type="noConversion"/>
  </si>
  <si>
    <t>BATCH_B_01</t>
    <phoneticPr fontId="4" type="noConversion"/>
  </si>
  <si>
    <t>BATCH_B_02</t>
  </si>
  <si>
    <t>BATCH_B_03</t>
  </si>
  <si>
    <t>BATCH_B_04</t>
  </si>
  <si>
    <t>BATCH_B_05</t>
  </si>
  <si>
    <t>BATCH_B_06</t>
  </si>
  <si>
    <t>BATCH_B_07</t>
  </si>
  <si>
    <t>BATCH_B_08</t>
  </si>
  <si>
    <t>BATCH_B_09</t>
  </si>
  <si>
    <t>BATCH_B_10</t>
  </si>
  <si>
    <t>BATCH_B_11</t>
  </si>
  <si>
    <t>BATCH_B_12</t>
  </si>
  <si>
    <t>alp</t>
    <phoneticPr fontId="4" type="noConversion"/>
  </si>
  <si>
    <t>Parameter</t>
  </si>
  <si>
    <t>Min</t>
  </si>
  <si>
    <t>Max</t>
  </si>
  <si>
    <t>Sensitivity</t>
  </si>
  <si>
    <t>Min_repetition</t>
    <phoneticPr fontId="5" type="noConversion"/>
  </si>
  <si>
    <t>Mean</t>
    <phoneticPr fontId="5" type="noConversion"/>
  </si>
  <si>
    <t>Max_repetition</t>
    <phoneticPr fontId="5" type="noConversion"/>
  </si>
  <si>
    <t>Mean_repetition</t>
    <phoneticPr fontId="5" type="noConversion"/>
  </si>
  <si>
    <t>$\alpha$</t>
    <phoneticPr fontId="5" type="noConversion"/>
  </si>
  <si>
    <t>$\beta$</t>
    <phoneticPr fontId="5" type="noConversion"/>
  </si>
  <si>
    <t>$\gamma$</t>
    <phoneticPr fontId="5" type="noConversion"/>
  </si>
  <si>
    <t>$\lambda$</t>
    <phoneticPr fontId="5" type="noConversion"/>
  </si>
  <si>
    <t>$W_F/n_0$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</si>
</sst>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_);[Red]\(0.00\)"/>
    <numFmt numFmtId="177" formatCode="0.00_ "/>
  </numFmts>
  <fonts count="6">
    <font>
      <sz val="11"/>
      <color rgb="FF000000"/>
      <name val="等线"/>
      <family val="2"/>
      <charset val="1"/>
    </font>
    <font>
      <b/>
      <sz val="11"/>
      <color rgb="FF000000"/>
      <name val="等线"/>
      <family val="3"/>
      <charset val="134"/>
    </font>
    <font>
      <b/>
      <sz val="11"/>
      <color rgb="FFC00000"/>
      <name val="等线"/>
      <family val="3"/>
      <charset val="134"/>
    </font>
    <font>
      <b/>
      <sz val="11"/>
      <color rgb="FF000000"/>
      <name val="AR PL UMing HK"/>
      <family val="2"/>
      <charset val="1"/>
    </font>
    <font>
      <sz val="9"/>
      <name val="DengXian"/>
      <family val="3"/>
      <charset val="134"/>
    </font>
    <font>
      <sz val="9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BFBFBF"/>
        <bgColor rgb="FFB3B3B3"/>
      </patternFill>
    </fill>
    <fill>
      <patternFill patternType="solid">
        <fgColor rgb="FFFFFFFF"/>
        <bgColor rgb="FFFFFF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horizontal="right"/>
    </xf>
    <xf numFmtId="0" fontId="1" fillId="2" borderId="0" xfId="0" applyFont="1" applyFill="1" applyAlignment="1">
      <alignment horizontal="right"/>
    </xf>
    <xf numFmtId="0" fontId="1" fillId="3" borderId="0" xfId="0" applyFont="1" applyFill="1"/>
    <xf numFmtId="11" fontId="0" fillId="0" borderId="0" xfId="0" applyNumberFormat="1"/>
    <xf numFmtId="0" fontId="0" fillId="3" borderId="0" xfId="0" applyFill="1"/>
    <xf numFmtId="10" fontId="0" fillId="0" borderId="0" xfId="0" applyNumberFormat="1"/>
    <xf numFmtId="0" fontId="1" fillId="0" borderId="0" xfId="0" applyFont="1"/>
    <xf numFmtId="0" fontId="0" fillId="0" borderId="0" xfId="0" applyAlignment="1">
      <alignment horizontal="center"/>
    </xf>
    <xf numFmtId="3" fontId="0" fillId="0" borderId="0" xfId="0" applyNumberFormat="1" applyBorder="1" applyAlignment="1">
      <alignment horizontal="center" vertical="center"/>
    </xf>
    <xf numFmtId="3" fontId="0" fillId="0" borderId="0" xfId="0" applyNumberFormat="1" applyBorder="1" applyAlignment="1">
      <alignment horizontal="center"/>
    </xf>
    <xf numFmtId="0" fontId="2" fillId="0" borderId="0" xfId="0" applyFont="1"/>
    <xf numFmtId="11" fontId="0" fillId="3" borderId="0" xfId="0" applyNumberFormat="1" applyFill="1"/>
    <xf numFmtId="0" fontId="3" fillId="0" borderId="0" xfId="0" applyFont="1"/>
    <xf numFmtId="0" fontId="0" fillId="4" borderId="0" xfId="0" applyFill="1"/>
    <xf numFmtId="0" fontId="1" fillId="0" borderId="0" xfId="0" applyFont="1" applyAlignment="1">
      <alignment horizontal="left" vertical="center"/>
    </xf>
    <xf numFmtId="176" fontId="0" fillId="0" borderId="0" xfId="0" applyNumberFormat="1" applyAlignment="1">
      <alignment horizontal="right"/>
    </xf>
    <xf numFmtId="177" fontId="0" fillId="0" borderId="0" xfId="0" applyNumberFormat="1" applyAlignment="1">
      <alignment horizontal="right"/>
    </xf>
    <xf numFmtId="11" fontId="0" fillId="0" borderId="0" xfId="0" applyNumberFormat="1" applyAlignment="1">
      <alignment horizontal="right"/>
    </xf>
    <xf numFmtId="0" fontId="1" fillId="3" borderId="0" xfId="0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B3B3B3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1"/>
  <c:style val="2"/>
  <c:chart>
    <c:autoTitleDeleted val="1"/>
    <c:plotArea>
      <c:layout>
        <c:manualLayout>
          <c:layoutTarget val="inner"/>
          <c:xMode val="edge"/>
          <c:yMode val="edge"/>
          <c:x val="0.11372319120102495"/>
          <c:y val="6.3217410120869275E-2"/>
          <c:w val="0.68325817387966159"/>
          <c:h val="0.91282450771275769"/>
        </c:manualLayout>
      </c:layout>
      <c:barChart>
        <c:barDir val="col"/>
        <c:grouping val="clustered"/>
        <c:varyColors val="1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1"/>
          <c:val>
            <c:numRef>
              <c:f>'n_0 sensitivity'!$E$2:$E$15</c:f>
              <c:numCache>
                <c:formatCode>0.00%</c:formatCode>
                <c:ptCount val="14"/>
                <c:pt idx="0">
                  <c:v>-6.5105470862797735E-4</c:v>
                </c:pt>
                <c:pt idx="1">
                  <c:v>7.9665309137610954E-5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6316-4DEC-A0BD-EBAB5145C609}"/>
            </c:ext>
          </c:extLst>
        </c:ser>
        <c:ser>
          <c:idx val="1"/>
          <c:order val="1"/>
          <c:spPr>
            <a:noFill/>
            <a:ln>
              <a:noFill/>
            </a:ln>
          </c:spPr>
          <c:invertIfNegative val="1"/>
          <c:extLst>
            <c:ext xmlns:c16="http://schemas.microsoft.com/office/drawing/2014/chart" uri="{C3380CC4-5D6E-409C-BE32-E72D297353CC}">
              <c16:uniqueId val="{00000001-6316-4DEC-A0BD-EBAB5145C609}"/>
            </c:ext>
          </c:extLst>
        </c:ser>
        <c:ser>
          <c:idx val="2"/>
          <c:order val="2"/>
          <c:spPr>
            <a:noFill/>
            <a:ln>
              <a:noFill/>
            </a:ln>
          </c:spPr>
          <c:invertIfNegative val="1"/>
          <c:extLst>
            <c:ext xmlns:c16="http://schemas.microsoft.com/office/drawing/2014/chart" uri="{C3380CC4-5D6E-409C-BE32-E72D297353CC}">
              <c16:uniqueId val="{00000002-6316-4DEC-A0BD-EBAB5145C609}"/>
            </c:ext>
          </c:extLst>
        </c:ser>
        <c:ser>
          <c:idx val="3"/>
          <c:order val="3"/>
          <c:spPr>
            <a:noFill/>
            <a:ln>
              <a:noFill/>
            </a:ln>
          </c:spPr>
          <c:invertIfNegative val="1"/>
          <c:extLst>
            <c:ext xmlns:c16="http://schemas.microsoft.com/office/drawing/2014/chart" uri="{C3380CC4-5D6E-409C-BE32-E72D297353CC}">
              <c16:uniqueId val="{00000003-6316-4DEC-A0BD-EBAB5145C609}"/>
            </c:ext>
          </c:extLst>
        </c:ser>
        <c:ser>
          <c:idx val="4"/>
          <c:order val="4"/>
          <c:spPr>
            <a:noFill/>
            <a:ln>
              <a:noFill/>
            </a:ln>
          </c:spPr>
          <c:invertIfNegative val="1"/>
          <c:extLst>
            <c:ext xmlns:c16="http://schemas.microsoft.com/office/drawing/2014/chart" uri="{C3380CC4-5D6E-409C-BE32-E72D297353CC}">
              <c16:uniqueId val="{00000004-6316-4DEC-A0BD-EBAB5145C609}"/>
            </c:ext>
          </c:extLst>
        </c:ser>
        <c:ser>
          <c:idx val="5"/>
          <c:order val="5"/>
          <c:spPr>
            <a:noFill/>
            <a:ln>
              <a:noFill/>
            </a:ln>
          </c:spPr>
          <c:invertIfNegative val="1"/>
          <c:extLst>
            <c:ext xmlns:c16="http://schemas.microsoft.com/office/drawing/2014/chart" uri="{C3380CC4-5D6E-409C-BE32-E72D297353CC}">
              <c16:uniqueId val="{00000005-6316-4DEC-A0BD-EBAB5145C609}"/>
            </c:ext>
          </c:extLst>
        </c:ser>
        <c:ser>
          <c:idx val="6"/>
          <c:order val="6"/>
          <c:spPr>
            <a:noFill/>
            <a:ln>
              <a:noFill/>
            </a:ln>
          </c:spPr>
          <c:invertIfNegative val="1"/>
          <c:extLst>
            <c:ext xmlns:c16="http://schemas.microsoft.com/office/drawing/2014/chart" uri="{C3380CC4-5D6E-409C-BE32-E72D297353CC}">
              <c16:uniqueId val="{00000006-6316-4DEC-A0BD-EBAB5145C609}"/>
            </c:ext>
          </c:extLst>
        </c:ser>
        <c:ser>
          <c:idx val="7"/>
          <c:order val="7"/>
          <c:spPr>
            <a:noFill/>
            <a:ln>
              <a:noFill/>
            </a:ln>
          </c:spPr>
          <c:invertIfNegative val="1"/>
          <c:extLst>
            <c:ext xmlns:c16="http://schemas.microsoft.com/office/drawing/2014/chart" uri="{C3380CC4-5D6E-409C-BE32-E72D297353CC}">
              <c16:uniqueId val="{00000007-6316-4DEC-A0BD-EBAB5145C609}"/>
            </c:ext>
          </c:extLst>
        </c:ser>
        <c:ser>
          <c:idx val="8"/>
          <c:order val="8"/>
          <c:spPr>
            <a:noFill/>
            <a:ln>
              <a:noFill/>
            </a:ln>
          </c:spPr>
          <c:invertIfNegative val="1"/>
          <c:extLst>
            <c:ext xmlns:c16="http://schemas.microsoft.com/office/drawing/2014/chart" uri="{C3380CC4-5D6E-409C-BE32-E72D297353CC}">
              <c16:uniqueId val="{00000008-6316-4DEC-A0BD-EBAB5145C609}"/>
            </c:ext>
          </c:extLst>
        </c:ser>
        <c:ser>
          <c:idx val="9"/>
          <c:order val="9"/>
          <c:spPr>
            <a:noFill/>
            <a:ln>
              <a:noFill/>
            </a:ln>
          </c:spPr>
          <c:invertIfNegative val="1"/>
          <c:extLst>
            <c:ext xmlns:c16="http://schemas.microsoft.com/office/drawing/2014/chart" uri="{C3380CC4-5D6E-409C-BE32-E72D297353CC}">
              <c16:uniqueId val="{00000009-6316-4DEC-A0BD-EBAB5145C609}"/>
            </c:ext>
          </c:extLst>
        </c:ser>
        <c:ser>
          <c:idx val="10"/>
          <c:order val="10"/>
          <c:spPr>
            <a:noFill/>
            <a:ln>
              <a:noFill/>
            </a:ln>
          </c:spPr>
          <c:invertIfNegative val="1"/>
          <c:extLst>
            <c:ext xmlns:c16="http://schemas.microsoft.com/office/drawing/2014/chart" uri="{C3380CC4-5D6E-409C-BE32-E72D297353CC}">
              <c16:uniqueId val="{0000000A-6316-4DEC-A0BD-EBAB5145C609}"/>
            </c:ext>
          </c:extLst>
        </c:ser>
        <c:ser>
          <c:idx val="11"/>
          <c:order val="11"/>
          <c:spPr>
            <a:noFill/>
            <a:ln>
              <a:noFill/>
            </a:ln>
          </c:spPr>
          <c:invertIfNegative val="1"/>
          <c:extLst>
            <c:ext xmlns:c16="http://schemas.microsoft.com/office/drawing/2014/chart" uri="{C3380CC4-5D6E-409C-BE32-E72D297353CC}">
              <c16:uniqueId val="{0000000B-6316-4DEC-A0BD-EBAB5145C609}"/>
            </c:ext>
          </c:extLst>
        </c:ser>
        <c:ser>
          <c:idx val="12"/>
          <c:order val="12"/>
          <c:spPr>
            <a:noFill/>
            <a:ln>
              <a:noFill/>
            </a:ln>
          </c:spPr>
          <c:invertIfNegative val="1"/>
          <c:extLst>
            <c:ext xmlns:c16="http://schemas.microsoft.com/office/drawing/2014/chart" uri="{C3380CC4-5D6E-409C-BE32-E72D297353CC}">
              <c16:uniqueId val="{0000000C-6316-4DEC-A0BD-EBAB5145C609}"/>
            </c:ext>
          </c:extLst>
        </c:ser>
        <c:ser>
          <c:idx val="13"/>
          <c:order val="13"/>
          <c:spPr>
            <a:noFill/>
            <a:ln>
              <a:noFill/>
            </a:ln>
          </c:spPr>
          <c:invertIfNegative val="1"/>
          <c:extLst>
            <c:ext xmlns:c16="http://schemas.microsoft.com/office/drawing/2014/chart" uri="{C3380CC4-5D6E-409C-BE32-E72D297353CC}">
              <c16:uniqueId val="{0000000D-6316-4DEC-A0BD-EBAB5145C609}"/>
            </c:ext>
          </c:extLst>
        </c:ser>
        <c:ser>
          <c:idx val="14"/>
          <c:order val="14"/>
          <c:spPr>
            <a:noFill/>
            <a:ln>
              <a:noFill/>
            </a:ln>
          </c:spPr>
          <c:invertIfNegative val="1"/>
          <c:extLst>
            <c:ext xmlns:c16="http://schemas.microsoft.com/office/drawing/2014/chart" uri="{C3380CC4-5D6E-409C-BE32-E72D297353CC}">
              <c16:uniqueId val="{0000000E-6316-4DEC-A0BD-EBAB5145C609}"/>
            </c:ext>
          </c:extLst>
        </c:ser>
        <c:ser>
          <c:idx val="15"/>
          <c:order val="15"/>
          <c:spPr>
            <a:noFill/>
            <a:ln>
              <a:noFill/>
            </a:ln>
          </c:spPr>
          <c:invertIfNegative val="1"/>
          <c:extLst>
            <c:ext xmlns:c16="http://schemas.microsoft.com/office/drawing/2014/chart" uri="{C3380CC4-5D6E-409C-BE32-E72D297353CC}">
              <c16:uniqueId val="{0000000F-6316-4DEC-A0BD-EBAB5145C609}"/>
            </c:ext>
          </c:extLst>
        </c:ser>
        <c:ser>
          <c:idx val="16"/>
          <c:order val="16"/>
          <c:spPr>
            <a:noFill/>
            <a:ln>
              <a:noFill/>
            </a:ln>
          </c:spPr>
          <c:invertIfNegative val="1"/>
          <c:extLst>
            <c:ext xmlns:c16="http://schemas.microsoft.com/office/drawing/2014/chart" uri="{C3380CC4-5D6E-409C-BE32-E72D297353CC}">
              <c16:uniqueId val="{00000010-6316-4DEC-A0BD-EBAB5145C609}"/>
            </c:ext>
          </c:extLst>
        </c:ser>
        <c:ser>
          <c:idx val="17"/>
          <c:order val="17"/>
          <c:spPr>
            <a:noFill/>
            <a:ln>
              <a:noFill/>
            </a:ln>
          </c:spPr>
          <c:invertIfNegative val="1"/>
          <c:extLst>
            <c:ext xmlns:c16="http://schemas.microsoft.com/office/drawing/2014/chart" uri="{C3380CC4-5D6E-409C-BE32-E72D297353CC}">
              <c16:uniqueId val="{00000011-6316-4DEC-A0BD-EBAB5145C609}"/>
            </c:ext>
          </c:extLst>
        </c:ser>
        <c:ser>
          <c:idx val="18"/>
          <c:order val="18"/>
          <c:spPr>
            <a:noFill/>
            <a:ln>
              <a:noFill/>
            </a:ln>
          </c:spPr>
          <c:invertIfNegative val="1"/>
          <c:extLst>
            <c:ext xmlns:c16="http://schemas.microsoft.com/office/drawing/2014/chart" uri="{C3380CC4-5D6E-409C-BE32-E72D297353CC}">
              <c16:uniqueId val="{00000012-6316-4DEC-A0BD-EBAB5145C609}"/>
            </c:ext>
          </c:extLst>
        </c:ser>
        <c:ser>
          <c:idx val="19"/>
          <c:order val="19"/>
          <c:spPr>
            <a:noFill/>
            <a:ln>
              <a:noFill/>
            </a:ln>
          </c:spPr>
          <c:invertIfNegative val="1"/>
          <c:extLst>
            <c:ext xmlns:c16="http://schemas.microsoft.com/office/drawing/2014/chart" uri="{C3380CC4-5D6E-409C-BE32-E72D297353CC}">
              <c16:uniqueId val="{00000013-6316-4DEC-A0BD-EBAB5145C609}"/>
            </c:ext>
          </c:extLst>
        </c:ser>
        <c:ser>
          <c:idx val="20"/>
          <c:order val="20"/>
          <c:spPr>
            <a:noFill/>
            <a:ln>
              <a:noFill/>
            </a:ln>
          </c:spPr>
          <c:invertIfNegative val="1"/>
          <c:extLst>
            <c:ext xmlns:c16="http://schemas.microsoft.com/office/drawing/2014/chart" uri="{C3380CC4-5D6E-409C-BE32-E72D297353CC}">
              <c16:uniqueId val="{00000014-6316-4DEC-A0BD-EBAB5145C609}"/>
            </c:ext>
          </c:extLst>
        </c:ser>
        <c:ser>
          <c:idx val="21"/>
          <c:order val="21"/>
          <c:spPr>
            <a:noFill/>
            <a:ln>
              <a:noFill/>
            </a:ln>
          </c:spPr>
          <c:invertIfNegative val="1"/>
          <c:extLst>
            <c:ext xmlns:c16="http://schemas.microsoft.com/office/drawing/2014/chart" uri="{C3380CC4-5D6E-409C-BE32-E72D297353CC}">
              <c16:uniqueId val="{00000015-6316-4DEC-A0BD-EBAB5145C6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23579168"/>
        <c:axId val="61905998"/>
      </c:barChart>
      <c:catAx>
        <c:axId val="2357916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61905998"/>
        <c:crosses val="autoZero"/>
        <c:auto val="1"/>
        <c:lblAlgn val="ctr"/>
        <c:lblOffset val="100"/>
        <c:noMultiLvlLbl val="1"/>
      </c:catAx>
      <c:valAx>
        <c:axId val="6190599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3579168"/>
        <c:crossesAt val="0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86159536925261426"/>
          <c:y val="4.2638721444248663E-2"/>
          <c:w val="0.1384046307473856"/>
          <c:h val="0.85190763238430867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426720</xdr:colOff>
      <xdr:row>25</xdr:row>
      <xdr:rowOff>115920</xdr:rowOff>
    </xdr:from>
    <xdr:to>
      <xdr:col>8</xdr:col>
      <xdr:colOff>559860</xdr:colOff>
      <xdr:row>44</xdr:row>
      <xdr:rowOff>20880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"/>
  <sheetViews>
    <sheetView tabSelected="1" zoomScaleNormal="100" workbookViewId="0">
      <selection activeCell="D3" sqref="D3"/>
    </sheetView>
  </sheetViews>
  <sheetFormatPr defaultRowHeight="13.8"/>
  <cols>
    <col min="1" max="1" width="11.77734375"/>
    <col min="2" max="2" width="27.109375"/>
    <col min="3" max="3" width="27.44140625"/>
    <col min="4" max="4" width="17.77734375"/>
    <col min="5" max="5" width="11.5546875"/>
    <col min="6" max="6" width="21.33203125"/>
    <col min="7" max="7" width="22.109375"/>
    <col min="8" max="8" width="17.6640625"/>
    <col min="9" max="9" width="8.5546875"/>
    <col min="10" max="10" width="17.77734375"/>
    <col min="11" max="1025" width="8.5546875"/>
  </cols>
  <sheetData>
    <row r="1" spans="1:11">
      <c r="A1" s="1" t="s">
        <v>0</v>
      </c>
      <c r="B1" s="1" t="s">
        <v>1</v>
      </c>
      <c r="C1" s="2" t="s">
        <v>44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31</v>
      </c>
      <c r="I1" s="1"/>
      <c r="J1" s="1"/>
      <c r="K1" s="1"/>
    </row>
    <row r="2" spans="1:11">
      <c r="A2" s="3" t="s">
        <v>7</v>
      </c>
      <c r="B2" s="4">
        <v>99838</v>
      </c>
      <c r="C2" s="5">
        <v>0.96196832050793779</v>
      </c>
      <c r="D2" s="4">
        <v>99903</v>
      </c>
      <c r="E2" s="6">
        <f t="shared" ref="E2:E15" si="0">(B2-D2)/B2</f>
        <v>-6.5105470862797735E-4</v>
      </c>
      <c r="H2" s="4">
        <v>613510112.03060985</v>
      </c>
    </row>
    <row r="3" spans="1:11">
      <c r="A3" s="3" t="s">
        <v>8</v>
      </c>
      <c r="B3" s="4">
        <v>414233</v>
      </c>
      <c r="C3" s="5">
        <v>0.96201358577615625</v>
      </c>
      <c r="D3" s="4">
        <v>414200</v>
      </c>
      <c r="E3" s="6">
        <f t="shared" si="0"/>
        <v>7.9665309137610954E-5</v>
      </c>
      <c r="H3" s="4">
        <v>613510112.03060985</v>
      </c>
      <c r="I3" t="s">
        <v>32</v>
      </c>
    </row>
    <row r="4" spans="1:11">
      <c r="A4" s="7" t="s">
        <v>9</v>
      </c>
      <c r="B4" s="4">
        <v>14535</v>
      </c>
      <c r="C4" s="5"/>
      <c r="D4" s="4"/>
      <c r="E4" s="6"/>
      <c r="H4" s="4">
        <v>613510112.03060985</v>
      </c>
      <c r="I4" t="s">
        <v>33</v>
      </c>
    </row>
    <row r="5" spans="1:11">
      <c r="A5" s="7" t="s">
        <v>10</v>
      </c>
      <c r="B5" s="4">
        <v>1376256</v>
      </c>
      <c r="C5" s="5"/>
      <c r="D5" s="4"/>
      <c r="H5" s="4">
        <v>613510112.03060985</v>
      </c>
      <c r="I5" t="s">
        <v>34</v>
      </c>
    </row>
    <row r="6" spans="1:11">
      <c r="A6" s="7" t="s">
        <v>11</v>
      </c>
      <c r="B6" s="4">
        <v>1209837</v>
      </c>
      <c r="C6" s="5"/>
      <c r="D6" s="4"/>
      <c r="E6" s="6">
        <f>(B6-D6)/B6</f>
        <v>1</v>
      </c>
      <c r="F6" s="8">
        <v>95</v>
      </c>
      <c r="G6">
        <f>ROUND(($B5+$B6)/$F6,0)</f>
        <v>27222</v>
      </c>
      <c r="H6" s="4">
        <v>613510112.03060985</v>
      </c>
      <c r="I6" t="s">
        <v>35</v>
      </c>
    </row>
    <row r="7" spans="1:11">
      <c r="A7" s="7" t="s">
        <v>12</v>
      </c>
      <c r="B7" s="4">
        <v>4220452</v>
      </c>
      <c r="C7" s="5"/>
      <c r="D7" s="4"/>
      <c r="E7" s="6">
        <f t="shared" si="0"/>
        <v>1</v>
      </c>
      <c r="F7" s="9">
        <v>156</v>
      </c>
      <c r="G7">
        <f t="shared" ref="G7:G15" si="1">ROUND($B7/$F7,0)</f>
        <v>27054</v>
      </c>
      <c r="H7" s="4">
        <v>613510112.03060985</v>
      </c>
      <c r="I7" t="s">
        <v>36</v>
      </c>
    </row>
    <row r="8" spans="1:11">
      <c r="A8" s="7" t="s">
        <v>13</v>
      </c>
      <c r="B8" s="4">
        <v>3904221</v>
      </c>
      <c r="C8" s="5"/>
      <c r="D8" s="4"/>
      <c r="E8" s="6">
        <f t="shared" si="0"/>
        <v>1</v>
      </c>
      <c r="F8" s="9">
        <v>145</v>
      </c>
      <c r="G8">
        <f t="shared" si="1"/>
        <v>26926</v>
      </c>
      <c r="H8" s="4">
        <v>613510112.03060985</v>
      </c>
      <c r="I8" t="s">
        <v>37</v>
      </c>
    </row>
    <row r="9" spans="1:11">
      <c r="A9" s="7" t="s">
        <v>14</v>
      </c>
      <c r="B9" s="4">
        <v>2443370</v>
      </c>
      <c r="C9" s="5"/>
      <c r="D9" s="4"/>
      <c r="E9" s="6">
        <f t="shared" si="0"/>
        <v>1</v>
      </c>
      <c r="F9" s="9">
        <v>90</v>
      </c>
      <c r="G9">
        <f t="shared" si="1"/>
        <v>27149</v>
      </c>
      <c r="H9" s="4">
        <v>613510112.03060985</v>
      </c>
      <c r="I9" t="s">
        <v>38</v>
      </c>
    </row>
    <row r="10" spans="1:11">
      <c r="A10" s="7" t="s">
        <v>15</v>
      </c>
      <c r="B10" s="4">
        <v>5229012</v>
      </c>
      <c r="C10" s="5"/>
      <c r="D10" s="4"/>
      <c r="E10" s="6">
        <f t="shared" si="0"/>
        <v>1</v>
      </c>
      <c r="F10" s="10">
        <v>194</v>
      </c>
      <c r="G10">
        <f t="shared" si="1"/>
        <v>26954</v>
      </c>
      <c r="H10" s="4">
        <v>613510112.03060985</v>
      </c>
      <c r="I10" t="s">
        <v>39</v>
      </c>
    </row>
    <row r="11" spans="1:11">
      <c r="A11" s="7" t="s">
        <v>16</v>
      </c>
      <c r="B11" s="4">
        <v>5319775</v>
      </c>
      <c r="C11" s="5"/>
      <c r="D11" s="4"/>
      <c r="E11" s="6">
        <f t="shared" si="0"/>
        <v>1</v>
      </c>
      <c r="F11" s="10">
        <v>197</v>
      </c>
      <c r="G11">
        <f t="shared" si="1"/>
        <v>27004</v>
      </c>
      <c r="H11" s="4">
        <v>613510112.03060985</v>
      </c>
      <c r="I11" t="s">
        <v>40</v>
      </c>
    </row>
    <row r="12" spans="1:11">
      <c r="A12" s="7" t="s">
        <v>17</v>
      </c>
      <c r="B12" s="4">
        <v>13872381</v>
      </c>
      <c r="C12" s="5"/>
      <c r="D12" s="4"/>
      <c r="E12" s="6">
        <f t="shared" si="0"/>
        <v>1</v>
      </c>
      <c r="F12" s="10">
        <v>515</v>
      </c>
      <c r="G12">
        <f t="shared" si="1"/>
        <v>26937</v>
      </c>
      <c r="H12" s="4">
        <v>613510112.03060985</v>
      </c>
      <c r="I12" t="s">
        <v>41</v>
      </c>
    </row>
    <row r="13" spans="1:11">
      <c r="A13" s="7" t="s">
        <v>18</v>
      </c>
      <c r="B13" s="4">
        <v>10376613</v>
      </c>
      <c r="C13" s="5"/>
      <c r="D13" s="4"/>
      <c r="E13" s="6">
        <f t="shared" si="0"/>
        <v>1</v>
      </c>
      <c r="F13" s="10">
        <v>385</v>
      </c>
      <c r="G13">
        <f t="shared" si="1"/>
        <v>26952</v>
      </c>
      <c r="H13" s="4">
        <v>613510112.03060985</v>
      </c>
      <c r="I13" t="s">
        <v>42</v>
      </c>
    </row>
    <row r="14" spans="1:11">
      <c r="A14" s="7" t="s">
        <v>19</v>
      </c>
      <c r="B14" s="4">
        <v>11437126</v>
      </c>
      <c r="C14" s="5"/>
      <c r="D14" s="4"/>
      <c r="E14" s="6">
        <f t="shared" si="0"/>
        <v>1</v>
      </c>
      <c r="F14" s="10">
        <v>424</v>
      </c>
      <c r="G14">
        <f t="shared" si="1"/>
        <v>26974</v>
      </c>
      <c r="H14" s="4">
        <v>613510112.03060985</v>
      </c>
      <c r="I14" t="s">
        <v>43</v>
      </c>
    </row>
    <row r="15" spans="1:11">
      <c r="A15" s="7" t="s">
        <v>20</v>
      </c>
      <c r="B15" s="4">
        <v>11031884</v>
      </c>
      <c r="C15" s="5"/>
      <c r="D15" s="4"/>
      <c r="E15" s="6">
        <f t="shared" si="0"/>
        <v>1</v>
      </c>
      <c r="F15" s="10">
        <v>409</v>
      </c>
      <c r="G15">
        <f t="shared" si="1"/>
        <v>26973</v>
      </c>
      <c r="H15" s="4">
        <v>613510112.03060985</v>
      </c>
    </row>
    <row r="16" spans="1:11">
      <c r="H16" s="4">
        <f>AVERAGE(H2:H15)</f>
        <v>613510112.03060997</v>
      </c>
    </row>
    <row r="17" spans="1:5">
      <c r="A17" s="11" t="s">
        <v>21</v>
      </c>
      <c r="B17" s="11" t="s">
        <v>22</v>
      </c>
      <c r="C17" s="11" t="s">
        <v>23</v>
      </c>
    </row>
    <row r="18" spans="1:5">
      <c r="A18" s="5">
        <v>4.4249999999999998</v>
      </c>
      <c r="B18" s="12">
        <v>1325000000</v>
      </c>
      <c r="C18">
        <v>0.3</v>
      </c>
    </row>
    <row r="19" spans="1:5">
      <c r="A19" s="19" t="s">
        <v>24</v>
      </c>
      <c r="B19" s="19"/>
      <c r="C19" t="s">
        <v>25</v>
      </c>
    </row>
    <row r="22" spans="1:5">
      <c r="A22" s="11" t="s">
        <v>26</v>
      </c>
      <c r="B22" s="11" t="s">
        <v>27</v>
      </c>
    </row>
    <row r="23" spans="1:5">
      <c r="A23">
        <v>0.5</v>
      </c>
      <c r="B23">
        <v>6</v>
      </c>
    </row>
    <row r="24" spans="1:5" ht="14.4">
      <c r="A24" s="7" t="s">
        <v>28</v>
      </c>
      <c r="B24" s="13" t="s">
        <v>29</v>
      </c>
    </row>
    <row r="26" spans="1:5">
      <c r="A26" s="1" t="s">
        <v>30</v>
      </c>
      <c r="B26" s="1" t="s">
        <v>1</v>
      </c>
      <c r="C26" s="1" t="s">
        <v>2</v>
      </c>
      <c r="D26" s="1" t="s">
        <v>3</v>
      </c>
      <c r="E26" s="1" t="s">
        <v>4</v>
      </c>
    </row>
    <row r="27" spans="1:5">
      <c r="A27" s="7" t="s">
        <v>7</v>
      </c>
      <c r="B27" s="4">
        <v>3282749</v>
      </c>
      <c r="C27">
        <v>1</v>
      </c>
      <c r="D27" s="4">
        <v>3271100</v>
      </c>
      <c r="E27" s="6">
        <f>($B27-$D27)/$B27</f>
        <v>3.5485503156043913E-3</v>
      </c>
    </row>
    <row r="28" spans="1:5">
      <c r="A28" s="7" t="s">
        <v>8</v>
      </c>
      <c r="B28" s="4">
        <v>10226566</v>
      </c>
      <c r="C28">
        <v>10</v>
      </c>
      <c r="D28" s="4">
        <v>792857</v>
      </c>
      <c r="E28" s="6">
        <f>($B28-$D28)/$B28</f>
        <v>0.92247084700768567</v>
      </c>
    </row>
    <row r="29" spans="1:5">
      <c r="A29" s="7" t="s">
        <v>9</v>
      </c>
      <c r="B29" s="4">
        <v>10226562</v>
      </c>
      <c r="C29">
        <v>10</v>
      </c>
      <c r="D29" s="4">
        <v>792746</v>
      </c>
      <c r="E29" s="6">
        <f>($B29-$D29)/$B29</f>
        <v>0.92248167077068521</v>
      </c>
    </row>
    <row r="30" spans="1:5">
      <c r="A30" s="7" t="s">
        <v>10</v>
      </c>
      <c r="B30" s="4"/>
      <c r="D30" s="4"/>
      <c r="E30" s="6"/>
    </row>
    <row r="31" spans="1:5">
      <c r="A31" s="7" t="s">
        <v>11</v>
      </c>
      <c r="B31" s="4"/>
      <c r="D31" s="4"/>
      <c r="E31" s="6"/>
    </row>
    <row r="32" spans="1:5">
      <c r="A32" s="7" t="s">
        <v>12</v>
      </c>
      <c r="B32" s="4"/>
      <c r="D32" s="4"/>
      <c r="E32" s="6"/>
    </row>
    <row r="33" spans="1:5">
      <c r="A33" s="7" t="s">
        <v>13</v>
      </c>
      <c r="B33" s="4"/>
      <c r="D33" s="4"/>
      <c r="E33" s="6"/>
    </row>
    <row r="34" spans="1:5">
      <c r="A34" s="7" t="s">
        <v>14</v>
      </c>
      <c r="B34" s="4"/>
      <c r="D34" s="4"/>
      <c r="E34" s="6"/>
    </row>
    <row r="35" spans="1:5">
      <c r="A35" s="7" t="s">
        <v>15</v>
      </c>
      <c r="B35" s="4"/>
      <c r="D35" s="4"/>
      <c r="E35" s="6"/>
    </row>
    <row r="36" spans="1:5">
      <c r="A36" s="7" t="s">
        <v>16</v>
      </c>
      <c r="B36" s="4"/>
      <c r="D36" s="4"/>
      <c r="E36" s="6"/>
    </row>
    <row r="37" spans="1:5">
      <c r="A37" s="7" t="s">
        <v>17</v>
      </c>
      <c r="B37" s="4"/>
      <c r="D37" s="4"/>
      <c r="E37" s="6"/>
    </row>
    <row r="38" spans="1:5">
      <c r="A38" s="7" t="s">
        <v>18</v>
      </c>
      <c r="B38" s="4"/>
      <c r="D38" s="4"/>
      <c r="E38" s="6"/>
    </row>
    <row r="39" spans="1:5">
      <c r="A39" s="7" t="s">
        <v>19</v>
      </c>
      <c r="B39" s="4"/>
      <c r="D39" s="4"/>
      <c r="E39" s="6"/>
    </row>
    <row r="40" spans="1:5">
      <c r="A40" s="7"/>
      <c r="B40" s="4"/>
      <c r="C40" s="14"/>
      <c r="D40" s="4"/>
      <c r="E40" s="6"/>
    </row>
  </sheetData>
  <mergeCells count="1">
    <mergeCell ref="A19:B19"/>
  </mergeCells>
  <phoneticPr fontId="4" type="noConversion"/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zoomScale="115" zoomScaleNormal="115" workbookViewId="0">
      <selection sqref="A1:H6"/>
    </sheetView>
  </sheetViews>
  <sheetFormatPr defaultRowHeight="13.8"/>
  <cols>
    <col min="1" max="1" width="11.6640625" bestFit="1" customWidth="1"/>
    <col min="2" max="3" width="9.5546875" bestFit="1" customWidth="1"/>
    <col min="4" max="4" width="10.88671875" bestFit="1" customWidth="1"/>
    <col min="5" max="5" width="15.88671875" bestFit="1" customWidth="1"/>
    <col min="6" max="6" width="16.109375" bestFit="1" customWidth="1"/>
    <col min="7" max="7" width="17.5546875" bestFit="1" customWidth="1"/>
    <col min="8" max="8" width="11.21875" bestFit="1" customWidth="1"/>
    <col min="9" max="1025" width="8.5546875"/>
  </cols>
  <sheetData>
    <row r="1" spans="1:8">
      <c r="A1" s="15" t="s">
        <v>45</v>
      </c>
      <c r="B1" s="1" t="s">
        <v>46</v>
      </c>
      <c r="C1" s="1" t="s">
        <v>47</v>
      </c>
      <c r="D1" s="1" t="s">
        <v>50</v>
      </c>
      <c r="E1" s="1" t="s">
        <v>49</v>
      </c>
      <c r="F1" s="1" t="s">
        <v>51</v>
      </c>
      <c r="G1" s="1" t="s">
        <v>52</v>
      </c>
      <c r="H1" s="1" t="s">
        <v>48</v>
      </c>
    </row>
    <row r="2" spans="1:8">
      <c r="A2" s="15" t="s">
        <v>53</v>
      </c>
      <c r="B2" s="16">
        <v>0</v>
      </c>
      <c r="C2" s="16">
        <v>0.95</v>
      </c>
      <c r="D2" s="16">
        <f>(B2+C2)/2</f>
        <v>0.47499999999999998</v>
      </c>
      <c r="E2" s="16">
        <v>25.417000000000002</v>
      </c>
      <c r="F2" s="16">
        <v>507.48</v>
      </c>
      <c r="G2" s="16">
        <f>(E2+F2)/2</f>
        <v>266.44850000000002</v>
      </c>
      <c r="H2" s="17">
        <f>($F2-$E2)/G2/(($C2-$B2)/D2)</f>
        <v>0.90460820758983429</v>
      </c>
    </row>
    <row r="3" spans="1:8">
      <c r="A3" s="15" t="s">
        <v>54</v>
      </c>
      <c r="B3" s="16">
        <v>1.01</v>
      </c>
      <c r="C3" s="16">
        <v>6</v>
      </c>
      <c r="D3" s="16">
        <f t="shared" ref="D3:D6" si="0">(B3+C3)/2</f>
        <v>3.5049999999999999</v>
      </c>
      <c r="E3" s="16">
        <v>2.0516999999999999</v>
      </c>
      <c r="F3" s="16">
        <v>558</v>
      </c>
      <c r="G3" s="16">
        <f t="shared" ref="G3:G6" si="1">(E3+F3)/2</f>
        <v>280.02584999999999</v>
      </c>
      <c r="H3" s="17">
        <f t="shared" ref="H3:H6" si="2">($F3-$E3)/G3/(($C3-$B3)/D3)</f>
        <v>1.3945168269987904</v>
      </c>
    </row>
    <row r="4" spans="1:8">
      <c r="A4" s="15" t="s">
        <v>55</v>
      </c>
      <c r="B4" s="16">
        <v>1</v>
      </c>
      <c r="C4" s="16">
        <v>20</v>
      </c>
      <c r="D4" s="16">
        <f t="shared" si="0"/>
        <v>10.5</v>
      </c>
      <c r="E4" s="16">
        <v>272.97000000000003</v>
      </c>
      <c r="F4" s="16">
        <v>25.997</v>
      </c>
      <c r="G4" s="16">
        <f t="shared" si="1"/>
        <v>149.48350000000002</v>
      </c>
      <c r="H4" s="17">
        <f t="shared" si="2"/>
        <v>-0.91304444268008444</v>
      </c>
    </row>
    <row r="5" spans="1:8">
      <c r="A5" s="15" t="s">
        <v>56</v>
      </c>
      <c r="B5" s="16">
        <v>0</v>
      </c>
      <c r="C5" s="16">
        <v>1</v>
      </c>
      <c r="D5" s="16">
        <f t="shared" si="0"/>
        <v>0.5</v>
      </c>
      <c r="E5" s="16">
        <v>79.352999999999994</v>
      </c>
      <c r="F5" s="16">
        <v>74.968999999999994</v>
      </c>
      <c r="G5" s="16">
        <f t="shared" si="1"/>
        <v>77.161000000000001</v>
      </c>
      <c r="H5" s="17">
        <f t="shared" si="2"/>
        <v>-2.8408133642643305E-2</v>
      </c>
    </row>
    <row r="6" spans="1:8">
      <c r="A6" s="15" t="s">
        <v>57</v>
      </c>
      <c r="B6" s="18">
        <v>10000000</v>
      </c>
      <c r="C6" s="18">
        <v>1000000000</v>
      </c>
      <c r="D6" s="18">
        <f t="shared" si="0"/>
        <v>505000000</v>
      </c>
      <c r="E6" s="16">
        <v>2.7023000000000001</v>
      </c>
      <c r="F6" s="16">
        <v>52.9</v>
      </c>
      <c r="G6" s="16">
        <f t="shared" si="1"/>
        <v>27.80115</v>
      </c>
      <c r="H6" s="16">
        <f t="shared" si="2"/>
        <v>0.92103734826607797</v>
      </c>
    </row>
  </sheetData>
  <phoneticPr fontId="4" type="noConversion"/>
  <pageMargins left="0.7" right="0.7" top="0.75" bottom="0.75" header="0.51180555555555496" footer="0.51180555555555496"/>
  <pageSetup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n_0 sensitivity</vt:lpstr>
      <vt:lpstr>other sensitivity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Zepeng Ma</cp:lastModifiedBy>
  <cp:revision>0</cp:revision>
  <dcterms:created xsi:type="dcterms:W3CDTF">2015-06-05T18:19:34Z</dcterms:created>
  <dcterms:modified xsi:type="dcterms:W3CDTF">2017-03-20T15:54:04Z</dcterms:modified>
  <dc:language>en-US</dc:language>
</cp:coreProperties>
</file>