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\MATLAB\anew\m-file on Linux\a_b1.1_a0.1_lam0.1\"/>
    </mc:Choice>
  </mc:AlternateContent>
  <bookViews>
    <workbookView xWindow="0" yWindow="0" windowWidth="16380" windowHeight="8196" tabRatio="192"/>
  </bookViews>
  <sheets>
    <sheet name="n_0 sensitivity" sheetId="1" r:id="rId1"/>
    <sheet name="other sensitivity" sheetId="2" r:id="rId2"/>
  </sheets>
  <calcPr calcId="162913" iterateDelta="1E-4"/>
</workbook>
</file>

<file path=xl/calcChain.xml><?xml version="1.0" encoding="utf-8"?>
<calcChain xmlns="http://schemas.openxmlformats.org/spreadsheetml/2006/main">
  <c r="H3" i="2" l="1"/>
  <c r="H4" i="2"/>
  <c r="H5" i="2"/>
  <c r="H6" i="2"/>
  <c r="H2" i="2"/>
  <c r="G3" i="2"/>
  <c r="G4" i="2"/>
  <c r="G5" i="2"/>
  <c r="G6" i="2"/>
  <c r="G2" i="2"/>
  <c r="D3" i="2"/>
  <c r="D4" i="2"/>
  <c r="D5" i="2"/>
  <c r="D6" i="2"/>
  <c r="D2" i="2"/>
  <c r="G15" i="1" l="1"/>
  <c r="E15" i="1"/>
  <c r="H14" i="1"/>
  <c r="G14" i="1"/>
  <c r="E14" i="1"/>
  <c r="H13" i="1"/>
  <c r="G13" i="1"/>
  <c r="E13" i="1"/>
  <c r="H12" i="1"/>
  <c r="G12" i="1"/>
  <c r="E12" i="1"/>
  <c r="H11" i="1"/>
  <c r="G11" i="1"/>
  <c r="E11" i="1"/>
  <c r="H10" i="1"/>
  <c r="G10" i="1"/>
  <c r="E10" i="1"/>
  <c r="H9" i="1"/>
  <c r="G9" i="1"/>
  <c r="E9" i="1"/>
  <c r="H8" i="1"/>
  <c r="G8" i="1"/>
  <c r="E8" i="1"/>
  <c r="H7" i="1"/>
  <c r="G7" i="1"/>
  <c r="E7" i="1"/>
  <c r="H6" i="1"/>
  <c r="G6" i="1"/>
  <c r="E6" i="1"/>
  <c r="B6" i="1"/>
  <c r="E3" i="1"/>
  <c r="E2" i="1"/>
</calcChain>
</file>

<file path=xl/sharedStrings.xml><?xml version="1.0" encoding="utf-8"?>
<sst xmlns="http://schemas.openxmlformats.org/spreadsheetml/2006/main" count="41" uniqueCount="41">
  <si>
    <t>Samples_a</t>
  </si>
  <si>
    <t>Points to failure</t>
  </si>
  <si>
    <t>max(stress11)</t>
  </si>
  <si>
    <t>Points numerical</t>
  </si>
  <si>
    <t>error</t>
  </si>
  <si>
    <t>Repetition to failure</t>
  </si>
  <si>
    <t>Points per repetition</t>
  </si>
  <si>
    <t>portion above 0.7*Sig_y</t>
  </si>
  <si>
    <t>ep1</t>
  </si>
  <si>
    <t>ep2</t>
  </si>
  <si>
    <t>ep4</t>
  </si>
  <si>
    <t>ep5</t>
  </si>
  <si>
    <t>ep6</t>
  </si>
  <si>
    <t>ep7</t>
  </si>
  <si>
    <t>ep8</t>
  </si>
  <si>
    <t>ep9</t>
  </si>
  <si>
    <t>ep10</t>
  </si>
  <si>
    <t>ep11</t>
  </si>
  <si>
    <t>ep12</t>
  </si>
  <si>
    <t>ep13</t>
  </si>
  <si>
    <t>beta</t>
  </si>
  <si>
    <t>WF</t>
  </si>
  <si>
    <t>lam</t>
  </si>
  <si>
    <t>mag</t>
  </si>
  <si>
    <t>(hydro-static)</t>
  </si>
  <si>
    <t>alpha</t>
  </si>
  <si>
    <t>gam</t>
  </si>
  <si>
    <t>(sequence)</t>
  </si>
  <si>
    <t>Parameter</t>
  </si>
  <si>
    <t>Min</t>
  </si>
  <si>
    <t>Max</t>
  </si>
  <si>
    <t>Sensitivity</t>
  </si>
  <si>
    <t>Max_repetition</t>
    <phoneticPr fontId="5" type="noConversion"/>
  </si>
  <si>
    <t>Min_repetition</t>
    <phoneticPr fontId="5" type="noConversion"/>
  </si>
  <si>
    <t>Mean_repetition</t>
    <phoneticPr fontId="5" type="noConversion"/>
  </si>
  <si>
    <t>Mean</t>
    <phoneticPr fontId="5" type="noConversion"/>
  </si>
  <si>
    <t>$\alpha$</t>
    <phoneticPr fontId="5" type="noConversion"/>
  </si>
  <si>
    <t>$\beta$</t>
    <phoneticPr fontId="5" type="noConversion"/>
  </si>
  <si>
    <t>$\gamma$</t>
    <phoneticPr fontId="5" type="noConversion"/>
  </si>
  <si>
    <t>$\lambda$</t>
    <phoneticPr fontId="5" type="noConversion"/>
  </si>
  <si>
    <t>$W_F/n_0$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</si>
</sst>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5" formatCode="0.00_ "/>
  </numFmts>
  <fonts count="6">
    <font>
      <sz val="11"/>
      <color rgb="FF000000"/>
      <name val="等线"/>
      <family val="2"/>
      <charset val="1"/>
    </font>
    <font>
      <b/>
      <sz val="11"/>
      <color rgb="FF000000"/>
      <name val="等线"/>
      <family val="3"/>
      <charset val="134"/>
    </font>
    <font>
      <sz val="11"/>
      <color rgb="FFFFFFFF"/>
      <name val="等线"/>
      <family val="2"/>
      <charset val="1"/>
    </font>
    <font>
      <b/>
      <sz val="11"/>
      <color rgb="FFC00000"/>
      <name val="等线"/>
      <family val="3"/>
      <charset val="134"/>
    </font>
    <font>
      <b/>
      <sz val="11"/>
      <color rgb="FF000000"/>
      <name val="AR PL UMing HK"/>
      <family val="2"/>
      <charset val="1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3B3B3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right"/>
    </xf>
    <xf numFmtId="0" fontId="1" fillId="2" borderId="0" xfId="0" applyFont="1" applyFill="1"/>
    <xf numFmtId="11" fontId="0" fillId="0" borderId="0" xfId="0" applyNumberFormat="1"/>
    <xf numFmtId="10" fontId="0" fillId="0" borderId="0" xfId="0" applyNumberFormat="1"/>
    <xf numFmtId="0" fontId="1" fillId="0" borderId="0" xfId="0" applyFont="1"/>
    <xf numFmtId="11" fontId="2" fillId="0" borderId="0" xfId="0" applyNumberFormat="1" applyFont="1" applyBorder="1"/>
    <xf numFmtId="11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/>
    </xf>
    <xf numFmtId="0" fontId="3" fillId="0" borderId="0" xfId="0" applyFont="1"/>
    <xf numFmtId="0" fontId="0" fillId="2" borderId="0" xfId="0" applyFill="1"/>
    <xf numFmtId="11" fontId="0" fillId="2" borderId="0" xfId="0" applyNumberFormat="1" applyFill="1"/>
    <xf numFmtId="0" fontId="0" fillId="0" borderId="0" xfId="0" applyFont="1"/>
    <xf numFmtId="0" fontId="4" fillId="0" borderId="0" xfId="0" applyFont="1"/>
    <xf numFmtId="0" fontId="0" fillId="3" borderId="0" xfId="0" applyFill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val>
            <c:numRef>
              <c:f>'n_0 sensitivity'!$E$2:$E$15</c:f>
              <c:numCache>
                <c:formatCode>0.00%</c:formatCode>
                <c:ptCount val="14"/>
                <c:pt idx="0">
                  <c:v>1</c:v>
                </c:pt>
                <c:pt idx="1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443-452F-83DA-A0C45AE752A3}"/>
            </c:ext>
          </c:extLst>
        </c:ser>
        <c:ser>
          <c:idx val="1"/>
          <c:order val="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1-0443-452F-83DA-A0C45AE752A3}"/>
            </c:ext>
          </c:extLst>
        </c:ser>
        <c:ser>
          <c:idx val="2"/>
          <c:order val="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2-0443-452F-83DA-A0C45AE752A3}"/>
            </c:ext>
          </c:extLst>
        </c:ser>
        <c:ser>
          <c:idx val="3"/>
          <c:order val="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3-0443-452F-83DA-A0C45AE752A3}"/>
            </c:ext>
          </c:extLst>
        </c:ser>
        <c:ser>
          <c:idx val="4"/>
          <c:order val="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4-0443-452F-83DA-A0C45AE752A3}"/>
            </c:ext>
          </c:extLst>
        </c:ser>
        <c:ser>
          <c:idx val="5"/>
          <c:order val="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5-0443-452F-83DA-A0C45AE752A3}"/>
            </c:ext>
          </c:extLst>
        </c:ser>
        <c:ser>
          <c:idx val="6"/>
          <c:order val="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6-0443-452F-83DA-A0C45AE752A3}"/>
            </c:ext>
          </c:extLst>
        </c:ser>
        <c:ser>
          <c:idx val="7"/>
          <c:order val="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7-0443-452F-83DA-A0C45AE752A3}"/>
            </c:ext>
          </c:extLst>
        </c:ser>
        <c:ser>
          <c:idx val="8"/>
          <c:order val="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8-0443-452F-83DA-A0C45AE752A3}"/>
            </c:ext>
          </c:extLst>
        </c:ser>
        <c:ser>
          <c:idx val="9"/>
          <c:order val="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9-0443-452F-83DA-A0C45AE752A3}"/>
            </c:ext>
          </c:extLst>
        </c:ser>
        <c:ser>
          <c:idx val="10"/>
          <c:order val="1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A-0443-452F-83DA-A0C45AE752A3}"/>
            </c:ext>
          </c:extLst>
        </c:ser>
        <c:ser>
          <c:idx val="11"/>
          <c:order val="1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B-0443-452F-83DA-A0C45AE752A3}"/>
            </c:ext>
          </c:extLst>
        </c:ser>
        <c:ser>
          <c:idx val="12"/>
          <c:order val="1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C-0443-452F-83DA-A0C45AE752A3}"/>
            </c:ext>
          </c:extLst>
        </c:ser>
        <c:ser>
          <c:idx val="13"/>
          <c:order val="1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D-0443-452F-83DA-A0C45AE752A3}"/>
            </c:ext>
          </c:extLst>
        </c:ser>
        <c:ser>
          <c:idx val="14"/>
          <c:order val="1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E-0443-452F-83DA-A0C45AE752A3}"/>
            </c:ext>
          </c:extLst>
        </c:ser>
        <c:ser>
          <c:idx val="15"/>
          <c:order val="1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F-0443-452F-83DA-A0C45AE752A3}"/>
            </c:ext>
          </c:extLst>
        </c:ser>
        <c:ser>
          <c:idx val="16"/>
          <c:order val="1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0-0443-452F-83DA-A0C45AE752A3}"/>
            </c:ext>
          </c:extLst>
        </c:ser>
        <c:ser>
          <c:idx val="17"/>
          <c:order val="1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1-0443-452F-83DA-A0C45AE752A3}"/>
            </c:ext>
          </c:extLst>
        </c:ser>
        <c:ser>
          <c:idx val="18"/>
          <c:order val="1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2-0443-452F-83DA-A0C45AE752A3}"/>
            </c:ext>
          </c:extLst>
        </c:ser>
        <c:ser>
          <c:idx val="19"/>
          <c:order val="1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3-0443-452F-83DA-A0C45AE752A3}"/>
            </c:ext>
          </c:extLst>
        </c:ser>
        <c:ser>
          <c:idx val="20"/>
          <c:order val="2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4-0443-452F-83DA-A0C45AE752A3}"/>
            </c:ext>
          </c:extLst>
        </c:ser>
        <c:ser>
          <c:idx val="21"/>
          <c:order val="2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5-0443-452F-83DA-A0C45AE752A3}"/>
            </c:ext>
          </c:extLst>
        </c:ser>
        <c:ser>
          <c:idx val="22"/>
          <c:order val="2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6-0443-452F-83DA-A0C45AE752A3}"/>
            </c:ext>
          </c:extLst>
        </c:ser>
        <c:ser>
          <c:idx val="23"/>
          <c:order val="2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7-0443-452F-83DA-A0C45AE752A3}"/>
            </c:ext>
          </c:extLst>
        </c:ser>
        <c:ser>
          <c:idx val="24"/>
          <c:order val="2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8-0443-452F-83DA-A0C45AE752A3}"/>
            </c:ext>
          </c:extLst>
        </c:ser>
        <c:ser>
          <c:idx val="25"/>
          <c:order val="2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9-0443-452F-83DA-A0C45AE752A3}"/>
            </c:ext>
          </c:extLst>
        </c:ser>
        <c:ser>
          <c:idx val="26"/>
          <c:order val="2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A-0443-452F-83DA-A0C45AE752A3}"/>
            </c:ext>
          </c:extLst>
        </c:ser>
        <c:ser>
          <c:idx val="27"/>
          <c:order val="2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B-0443-452F-83DA-A0C45AE752A3}"/>
            </c:ext>
          </c:extLst>
        </c:ser>
        <c:ser>
          <c:idx val="28"/>
          <c:order val="2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C-0443-452F-83DA-A0C45AE752A3}"/>
            </c:ext>
          </c:extLst>
        </c:ser>
        <c:ser>
          <c:idx val="29"/>
          <c:order val="2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D-0443-452F-83DA-A0C45AE752A3}"/>
            </c:ext>
          </c:extLst>
        </c:ser>
        <c:ser>
          <c:idx val="30"/>
          <c:order val="3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E-0443-452F-83DA-A0C45AE752A3}"/>
            </c:ext>
          </c:extLst>
        </c:ser>
        <c:ser>
          <c:idx val="31"/>
          <c:order val="3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F-0443-452F-83DA-A0C45AE752A3}"/>
            </c:ext>
          </c:extLst>
        </c:ser>
        <c:ser>
          <c:idx val="32"/>
          <c:order val="3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0-0443-452F-83DA-A0C45AE752A3}"/>
            </c:ext>
          </c:extLst>
        </c:ser>
        <c:ser>
          <c:idx val="33"/>
          <c:order val="3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1-0443-452F-83DA-A0C45AE752A3}"/>
            </c:ext>
          </c:extLst>
        </c:ser>
        <c:ser>
          <c:idx val="34"/>
          <c:order val="3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2-0443-452F-83DA-A0C45AE752A3}"/>
            </c:ext>
          </c:extLst>
        </c:ser>
        <c:ser>
          <c:idx val="35"/>
          <c:order val="3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3-0443-452F-83DA-A0C45AE752A3}"/>
            </c:ext>
          </c:extLst>
        </c:ser>
        <c:ser>
          <c:idx val="36"/>
          <c:order val="3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4-0443-452F-83DA-A0C45AE752A3}"/>
            </c:ext>
          </c:extLst>
        </c:ser>
        <c:ser>
          <c:idx val="37"/>
          <c:order val="3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5-0443-452F-83DA-A0C45AE752A3}"/>
            </c:ext>
          </c:extLst>
        </c:ser>
        <c:ser>
          <c:idx val="38"/>
          <c:order val="3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6-0443-452F-83DA-A0C45AE752A3}"/>
            </c:ext>
          </c:extLst>
        </c:ser>
        <c:ser>
          <c:idx val="39"/>
          <c:order val="3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7-0443-452F-83DA-A0C45AE752A3}"/>
            </c:ext>
          </c:extLst>
        </c:ser>
        <c:ser>
          <c:idx val="40"/>
          <c:order val="4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8-0443-452F-83DA-A0C45AE752A3}"/>
            </c:ext>
          </c:extLst>
        </c:ser>
        <c:ser>
          <c:idx val="41"/>
          <c:order val="4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9-0443-452F-83DA-A0C45AE752A3}"/>
            </c:ext>
          </c:extLst>
        </c:ser>
        <c:ser>
          <c:idx val="42"/>
          <c:order val="4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A-0443-452F-83DA-A0C45AE752A3}"/>
            </c:ext>
          </c:extLst>
        </c:ser>
        <c:ser>
          <c:idx val="43"/>
          <c:order val="4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B-0443-452F-83DA-A0C45AE752A3}"/>
            </c:ext>
          </c:extLst>
        </c:ser>
        <c:ser>
          <c:idx val="44"/>
          <c:order val="4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C-0443-452F-83DA-A0C45AE752A3}"/>
            </c:ext>
          </c:extLst>
        </c:ser>
        <c:ser>
          <c:idx val="45"/>
          <c:order val="4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D-0443-452F-83DA-A0C45AE752A3}"/>
            </c:ext>
          </c:extLst>
        </c:ser>
        <c:ser>
          <c:idx val="46"/>
          <c:order val="4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E-0443-452F-83DA-A0C45AE752A3}"/>
            </c:ext>
          </c:extLst>
        </c:ser>
        <c:ser>
          <c:idx val="47"/>
          <c:order val="4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F-0443-452F-83DA-A0C45AE752A3}"/>
            </c:ext>
          </c:extLst>
        </c:ser>
        <c:ser>
          <c:idx val="48"/>
          <c:order val="4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0-0443-452F-83DA-A0C45AE752A3}"/>
            </c:ext>
          </c:extLst>
        </c:ser>
        <c:ser>
          <c:idx val="49"/>
          <c:order val="4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1-0443-452F-83DA-A0C45AE752A3}"/>
            </c:ext>
          </c:extLst>
        </c:ser>
        <c:ser>
          <c:idx val="50"/>
          <c:order val="5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2-0443-452F-83DA-A0C45AE752A3}"/>
            </c:ext>
          </c:extLst>
        </c:ser>
        <c:ser>
          <c:idx val="51"/>
          <c:order val="5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3-0443-452F-83DA-A0C45AE752A3}"/>
            </c:ext>
          </c:extLst>
        </c:ser>
        <c:ser>
          <c:idx val="52"/>
          <c:order val="5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4-0443-452F-83DA-A0C45AE752A3}"/>
            </c:ext>
          </c:extLst>
        </c:ser>
        <c:ser>
          <c:idx val="53"/>
          <c:order val="5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5-0443-452F-83DA-A0C45AE752A3}"/>
            </c:ext>
          </c:extLst>
        </c:ser>
        <c:ser>
          <c:idx val="54"/>
          <c:order val="5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6-0443-452F-83DA-A0C45AE752A3}"/>
            </c:ext>
          </c:extLst>
        </c:ser>
        <c:ser>
          <c:idx val="55"/>
          <c:order val="5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7-0443-452F-83DA-A0C45AE752A3}"/>
            </c:ext>
          </c:extLst>
        </c:ser>
        <c:ser>
          <c:idx val="56"/>
          <c:order val="5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8-0443-452F-83DA-A0C45AE752A3}"/>
            </c:ext>
          </c:extLst>
        </c:ser>
        <c:ser>
          <c:idx val="57"/>
          <c:order val="5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9-0443-452F-83DA-A0C45AE752A3}"/>
            </c:ext>
          </c:extLst>
        </c:ser>
        <c:ser>
          <c:idx val="58"/>
          <c:order val="5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A-0443-452F-83DA-A0C45AE752A3}"/>
            </c:ext>
          </c:extLst>
        </c:ser>
        <c:ser>
          <c:idx val="59"/>
          <c:order val="5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B-0443-452F-83DA-A0C45AE752A3}"/>
            </c:ext>
          </c:extLst>
        </c:ser>
        <c:ser>
          <c:idx val="60"/>
          <c:order val="6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C-0443-452F-83DA-A0C45AE752A3}"/>
            </c:ext>
          </c:extLst>
        </c:ser>
        <c:ser>
          <c:idx val="61"/>
          <c:order val="6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D-0443-452F-83DA-A0C45AE752A3}"/>
            </c:ext>
          </c:extLst>
        </c:ser>
        <c:ser>
          <c:idx val="62"/>
          <c:order val="6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E-0443-452F-83DA-A0C45AE752A3}"/>
            </c:ext>
          </c:extLst>
        </c:ser>
        <c:ser>
          <c:idx val="63"/>
          <c:order val="6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F-0443-452F-83DA-A0C45AE752A3}"/>
            </c:ext>
          </c:extLst>
        </c:ser>
        <c:ser>
          <c:idx val="64"/>
          <c:order val="6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40-0443-452F-83DA-A0C45AE752A3}"/>
            </c:ext>
          </c:extLst>
        </c:ser>
        <c:ser>
          <c:idx val="65"/>
          <c:order val="6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41-0443-452F-83DA-A0C45AE752A3}"/>
            </c:ext>
          </c:extLst>
        </c:ser>
        <c:ser>
          <c:idx val="66"/>
          <c:order val="66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42-0443-452F-83DA-A0C45AE75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2552447"/>
        <c:axId val="64407997"/>
      </c:barChart>
      <c:catAx>
        <c:axId val="325524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64407997"/>
        <c:crosses val="autoZero"/>
        <c:auto val="1"/>
        <c:lblAlgn val="ctr"/>
        <c:lblOffset val="100"/>
        <c:noMultiLvlLbl val="1"/>
      </c:catAx>
      <c:valAx>
        <c:axId val="6440799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32552447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232920</xdr:colOff>
      <xdr:row>20</xdr:row>
      <xdr:rowOff>138960</xdr:rowOff>
    </xdr:from>
    <xdr:to>
      <xdr:col>7</xdr:col>
      <xdr:colOff>79920</xdr:colOff>
      <xdr:row>39</xdr:row>
      <xdr:rowOff>27720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0"/>
  <sheetViews>
    <sheetView tabSelected="1" zoomScale="145" zoomScaleNormal="145" workbookViewId="0">
      <selection activeCell="B3" sqref="B3"/>
    </sheetView>
  </sheetViews>
  <sheetFormatPr defaultRowHeight="13.8"/>
  <cols>
    <col min="1" max="1" width="11.77734375" collapsed="1"/>
    <col min="2" max="2" width="16.109375" collapsed="1"/>
    <col min="3" max="3" width="14.21875" collapsed="1"/>
    <col min="4" max="4" width="16.6640625" collapsed="1"/>
    <col min="5" max="5" width="11.5546875" collapsed="1"/>
    <col min="6" max="6" width="20.109375" collapsed="1"/>
    <col min="7" max="7" width="20.5546875" collapsed="1"/>
    <col min="8" max="8" width="23.109375" collapsed="1"/>
    <col min="9" max="9" width="8.5546875" collapsed="1"/>
    <col min="10" max="10" width="17.77734375" collapsed="1"/>
    <col min="11" max="1025" width="8.5546875" collapsed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</row>
    <row r="2" spans="1:11">
      <c r="A2" s="2" t="s">
        <v>8</v>
      </c>
      <c r="B2" s="3">
        <v>99838</v>
      </c>
      <c r="C2" s="3">
        <v>149594820.96069872</v>
      </c>
      <c r="D2" s="3"/>
      <c r="E2" s="4">
        <f t="shared" ref="E2:E15" si="0">(B2-D2)/B2</f>
        <v>1</v>
      </c>
    </row>
    <row r="3" spans="1:11">
      <c r="A3" s="2" t="s">
        <v>9</v>
      </c>
      <c r="B3" s="3">
        <v>414233</v>
      </c>
      <c r="C3" s="3">
        <v>109997515.28384282</v>
      </c>
      <c r="D3" s="3"/>
      <c r="E3" s="4">
        <f t="shared" si="0"/>
        <v>1</v>
      </c>
    </row>
    <row r="4" spans="1:11">
      <c r="A4" s="5"/>
      <c r="B4" s="3"/>
      <c r="C4" s="6"/>
      <c r="D4" s="3"/>
      <c r="E4" s="4"/>
    </row>
    <row r="5" spans="1:11">
      <c r="A5" s="5"/>
      <c r="B5" s="3"/>
      <c r="C5" s="7"/>
      <c r="D5" s="3"/>
      <c r="E5" s="4"/>
      <c r="F5" s="8"/>
    </row>
    <row r="6" spans="1:11">
      <c r="A6" s="5" t="s">
        <v>10</v>
      </c>
      <c r="B6" s="3">
        <f>1209837+1376256</f>
        <v>2586093</v>
      </c>
      <c r="C6" s="3">
        <v>208091829.19000292</v>
      </c>
      <c r="D6" s="3"/>
      <c r="E6" s="4">
        <f t="shared" si="0"/>
        <v>1</v>
      </c>
      <c r="F6" s="9">
        <v>95</v>
      </c>
      <c r="G6">
        <f t="shared" ref="G6:G15" si="1">ROUND($B6/$F6,0)</f>
        <v>27222</v>
      </c>
      <c r="H6">
        <f>11130/B6</f>
        <v>4.3037895388912924E-3</v>
      </c>
    </row>
    <row r="7" spans="1:11">
      <c r="A7" s="5" t="s">
        <v>11</v>
      </c>
      <c r="B7" s="3">
        <v>4220452</v>
      </c>
      <c r="C7" s="3">
        <v>208505397.37991267</v>
      </c>
      <c r="D7" s="3"/>
      <c r="E7" s="4">
        <f t="shared" si="0"/>
        <v>1</v>
      </c>
      <c r="F7" s="9">
        <v>156</v>
      </c>
      <c r="G7">
        <f t="shared" si="1"/>
        <v>27054</v>
      </c>
      <c r="H7">
        <f>8560/B7</f>
        <v>2.0282187784625913E-3</v>
      </c>
    </row>
    <row r="8" spans="1:11">
      <c r="A8" s="5" t="s">
        <v>12</v>
      </c>
      <c r="B8" s="3">
        <v>3904221</v>
      </c>
      <c r="C8" s="3">
        <v>207246650.65502188</v>
      </c>
      <c r="D8" s="3"/>
      <c r="E8" s="4">
        <f t="shared" si="0"/>
        <v>1</v>
      </c>
      <c r="F8" s="9">
        <v>145</v>
      </c>
      <c r="G8">
        <f t="shared" si="1"/>
        <v>26926</v>
      </c>
      <c r="H8">
        <f>8450/B8</f>
        <v>2.1643242019342653E-3</v>
      </c>
    </row>
    <row r="9" spans="1:11">
      <c r="A9" s="5" t="s">
        <v>13</v>
      </c>
      <c r="B9" s="3">
        <v>2443370</v>
      </c>
      <c r="C9" s="3">
        <v>206756988.20699221</v>
      </c>
      <c r="D9" s="3"/>
      <c r="E9" s="4">
        <f t="shared" si="0"/>
        <v>1</v>
      </c>
      <c r="F9" s="9">
        <v>90</v>
      </c>
      <c r="G9">
        <f t="shared" si="1"/>
        <v>27149</v>
      </c>
      <c r="H9">
        <f>7900/B9</f>
        <v>3.2332393374724252E-3</v>
      </c>
    </row>
    <row r="10" spans="1:11">
      <c r="A10" s="5" t="s">
        <v>14</v>
      </c>
      <c r="B10" s="3">
        <v>5229012</v>
      </c>
      <c r="C10" s="3">
        <v>208002998.3700721</v>
      </c>
      <c r="D10" s="3"/>
      <c r="E10" s="4">
        <f t="shared" si="0"/>
        <v>1</v>
      </c>
      <c r="F10" s="10">
        <v>194</v>
      </c>
      <c r="G10">
        <f t="shared" si="1"/>
        <v>26954</v>
      </c>
      <c r="H10">
        <f>7900/B10</f>
        <v>1.510801658133506E-3</v>
      </c>
    </row>
    <row r="11" spans="1:11">
      <c r="A11" s="5" t="s">
        <v>15</v>
      </c>
      <c r="B11" s="3">
        <v>5319775</v>
      </c>
      <c r="C11" s="3">
        <v>209157379.7381658</v>
      </c>
      <c r="D11" s="3"/>
      <c r="E11" s="4">
        <f t="shared" si="0"/>
        <v>1</v>
      </c>
      <c r="F11" s="10">
        <v>197</v>
      </c>
      <c r="G11">
        <f t="shared" si="1"/>
        <v>27004</v>
      </c>
      <c r="H11">
        <f>11130/B11</f>
        <v>2.0921937487957667E-3</v>
      </c>
    </row>
    <row r="12" spans="1:11">
      <c r="A12" s="5" t="s">
        <v>16</v>
      </c>
      <c r="B12" s="3">
        <v>13872381</v>
      </c>
      <c r="C12" s="3">
        <v>166690079.352961</v>
      </c>
      <c r="D12" s="3"/>
      <c r="E12" s="4">
        <f t="shared" si="0"/>
        <v>1</v>
      </c>
      <c r="F12" s="10">
        <v>515</v>
      </c>
      <c r="G12">
        <f t="shared" si="1"/>
        <v>26937</v>
      </c>
      <c r="H12">
        <f>11130/B12</f>
        <v>8.0231360427600708E-4</v>
      </c>
    </row>
    <row r="13" spans="1:11">
      <c r="A13" s="5" t="s">
        <v>17</v>
      </c>
      <c r="B13" s="3">
        <v>10376613</v>
      </c>
      <c r="C13" s="3">
        <v>167912993.99290699</v>
      </c>
      <c r="D13" s="3"/>
      <c r="E13" s="4">
        <f t="shared" si="0"/>
        <v>1</v>
      </c>
      <c r="F13" s="10">
        <v>385</v>
      </c>
      <c r="G13">
        <f t="shared" si="1"/>
        <v>26952</v>
      </c>
      <c r="H13">
        <f>11130/B13</f>
        <v>1.0726043266719111E-3</v>
      </c>
    </row>
    <row r="14" spans="1:11">
      <c r="A14" s="5" t="s">
        <v>18</v>
      </c>
      <c r="B14" s="3">
        <v>11437126</v>
      </c>
      <c r="C14" s="3">
        <v>168113112.302131</v>
      </c>
      <c r="D14" s="3"/>
      <c r="E14" s="4">
        <f t="shared" si="0"/>
        <v>1</v>
      </c>
      <c r="F14" s="10">
        <v>424</v>
      </c>
      <c r="G14">
        <f t="shared" si="1"/>
        <v>26974</v>
      </c>
      <c r="H14">
        <f>11130/B14</f>
        <v>9.7314657545960405E-4</v>
      </c>
    </row>
    <row r="15" spans="1:11">
      <c r="A15" s="5" t="s">
        <v>19</v>
      </c>
      <c r="B15" s="3">
        <v>11031884</v>
      </c>
      <c r="C15" s="3">
        <v>168058910.226015</v>
      </c>
      <c r="D15" s="3"/>
      <c r="E15" s="4">
        <f t="shared" si="0"/>
        <v>1</v>
      </c>
      <c r="F15" s="10">
        <v>409</v>
      </c>
      <c r="G15">
        <f t="shared" si="1"/>
        <v>26973</v>
      </c>
    </row>
    <row r="17" spans="1:5">
      <c r="A17" s="11" t="s">
        <v>20</v>
      </c>
      <c r="B17" s="11" t="s">
        <v>21</v>
      </c>
      <c r="C17" s="11" t="s">
        <v>22</v>
      </c>
      <c r="D17" s="11" t="s">
        <v>23</v>
      </c>
    </row>
    <row r="18" spans="1:5">
      <c r="A18" s="12">
        <v>6</v>
      </c>
      <c r="B18" s="13">
        <v>500000000</v>
      </c>
      <c r="C18">
        <v>0.3</v>
      </c>
      <c r="D18">
        <v>1</v>
      </c>
    </row>
    <row r="19" spans="1:5">
      <c r="A19" s="22"/>
      <c r="B19" s="22"/>
      <c r="C19" s="14" t="s">
        <v>24</v>
      </c>
    </row>
    <row r="22" spans="1:5">
      <c r="A22" s="11" t="s">
        <v>25</v>
      </c>
      <c r="B22" s="11" t="s">
        <v>26</v>
      </c>
    </row>
    <row r="23" spans="1:5">
      <c r="A23">
        <v>0.65461999999999998</v>
      </c>
      <c r="B23">
        <v>6</v>
      </c>
    </row>
    <row r="24" spans="1:5">
      <c r="A24" s="5" t="s">
        <v>27</v>
      </c>
      <c r="B24" s="15"/>
    </row>
    <row r="26" spans="1:5">
      <c r="A26" s="1"/>
      <c r="B26" s="1"/>
      <c r="C26" s="1"/>
      <c r="D26" s="1"/>
      <c r="E26" s="1"/>
    </row>
    <row r="27" spans="1:5">
      <c r="A27" s="5"/>
      <c r="B27" s="3"/>
      <c r="D27" s="3"/>
      <c r="E27" s="4"/>
    </row>
    <row r="28" spans="1:5">
      <c r="A28" s="5"/>
      <c r="B28" s="3"/>
      <c r="D28" s="3"/>
      <c r="E28" s="4"/>
    </row>
    <row r="29" spans="1:5">
      <c r="A29" s="5"/>
      <c r="B29" s="3"/>
      <c r="D29" s="3"/>
      <c r="E29" s="4"/>
    </row>
    <row r="30" spans="1:5">
      <c r="A30" s="5"/>
      <c r="B30" s="3"/>
      <c r="D30" s="3"/>
      <c r="E30" s="4"/>
    </row>
    <row r="31" spans="1:5">
      <c r="A31" s="5"/>
      <c r="B31" s="3"/>
      <c r="D31" s="3"/>
      <c r="E31" s="4"/>
    </row>
    <row r="32" spans="1:5">
      <c r="A32" s="5"/>
      <c r="B32" s="3"/>
      <c r="D32" s="3"/>
      <c r="E32" s="4"/>
    </row>
    <row r="33" spans="1:5">
      <c r="A33" s="5"/>
      <c r="B33" s="3"/>
      <c r="D33" s="3"/>
      <c r="E33" s="4"/>
    </row>
    <row r="34" spans="1:5">
      <c r="A34" s="5"/>
      <c r="B34" s="3"/>
      <c r="D34" s="3"/>
      <c r="E34" s="4"/>
    </row>
    <row r="35" spans="1:5">
      <c r="A35" s="5"/>
      <c r="B35" s="3"/>
      <c r="D35" s="3"/>
      <c r="E35" s="4"/>
    </row>
    <row r="36" spans="1:5">
      <c r="A36" s="5"/>
      <c r="B36" s="3"/>
      <c r="D36" s="3"/>
      <c r="E36" s="4"/>
    </row>
    <row r="37" spans="1:5">
      <c r="A37" s="5"/>
      <c r="B37" s="3"/>
      <c r="D37" s="3"/>
      <c r="E37" s="4"/>
    </row>
    <row r="38" spans="1:5">
      <c r="A38" s="5"/>
      <c r="B38" s="3"/>
      <c r="D38" s="3"/>
      <c r="E38" s="4"/>
    </row>
    <row r="39" spans="1:5">
      <c r="A39" s="5"/>
      <c r="B39" s="3"/>
      <c r="D39" s="3"/>
      <c r="E39" s="4"/>
    </row>
    <row r="40" spans="1:5">
      <c r="A40" s="5"/>
      <c r="B40" s="3"/>
      <c r="C40" s="16"/>
      <c r="D40" s="3"/>
      <c r="E40" s="4"/>
    </row>
  </sheetData>
  <mergeCells count="1">
    <mergeCell ref="A19:B19"/>
  </mergeCells>
  <phoneticPr fontId="5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6"/>
  <sheetViews>
    <sheetView zoomScale="160" zoomScaleNormal="160" workbookViewId="0">
      <selection activeCell="B2" sqref="B2:H6"/>
    </sheetView>
  </sheetViews>
  <sheetFormatPr defaultRowHeight="13.8"/>
  <cols>
    <col min="1" max="1" width="11.44140625" bestFit="1" customWidth="1" collapsed="1"/>
    <col min="2" max="3" width="9.33203125" bestFit="1" customWidth="1" collapsed="1"/>
    <col min="4" max="4" width="10.88671875" bestFit="1" customWidth="1"/>
    <col min="5" max="5" width="15.88671875" bestFit="1" customWidth="1" collapsed="1"/>
    <col min="6" max="6" width="16.109375" bestFit="1" customWidth="1" collapsed="1"/>
    <col min="7" max="7" width="16.109375" customWidth="1"/>
    <col min="8" max="8" width="11.21875" collapsed="1"/>
    <col min="9" max="1027" width="8.5546875" collapsed="1"/>
  </cols>
  <sheetData>
    <row r="1" spans="1:8">
      <c r="A1" s="17" t="s">
        <v>28</v>
      </c>
      <c r="B1" s="1" t="s">
        <v>29</v>
      </c>
      <c r="C1" s="1" t="s">
        <v>30</v>
      </c>
      <c r="D1" s="1" t="s">
        <v>35</v>
      </c>
      <c r="E1" s="1" t="s">
        <v>33</v>
      </c>
      <c r="F1" s="1" t="s">
        <v>32</v>
      </c>
      <c r="G1" s="1" t="s">
        <v>34</v>
      </c>
      <c r="H1" s="1" t="s">
        <v>31</v>
      </c>
    </row>
    <row r="2" spans="1:8">
      <c r="A2" s="17" t="s">
        <v>36</v>
      </c>
      <c r="B2" s="19">
        <v>0</v>
      </c>
      <c r="C2" s="19">
        <v>0.95</v>
      </c>
      <c r="D2" s="19">
        <f>(B2+C2)/2</f>
        <v>0.47499999999999998</v>
      </c>
      <c r="E2" s="19">
        <v>25.417000000000002</v>
      </c>
      <c r="F2" s="19">
        <v>507.48</v>
      </c>
      <c r="G2" s="19">
        <f>(E2+F2)/2</f>
        <v>266.44850000000002</v>
      </c>
      <c r="H2" s="20">
        <f>($F2-$E2)/G2/(($C2-$B2)/D2)</f>
        <v>0.90460820758983429</v>
      </c>
    </row>
    <row r="3" spans="1:8">
      <c r="A3" s="17" t="s">
        <v>37</v>
      </c>
      <c r="B3" s="19">
        <v>1.01</v>
      </c>
      <c r="C3" s="19">
        <v>6</v>
      </c>
      <c r="D3" s="19">
        <f t="shared" ref="D3:D6" si="0">(B3+C3)/2</f>
        <v>3.5049999999999999</v>
      </c>
      <c r="E3" s="19">
        <v>2.0516999999999999</v>
      </c>
      <c r="F3" s="19">
        <v>558</v>
      </c>
      <c r="G3" s="19">
        <f t="shared" ref="G3:G6" si="1">(E3+F3)/2</f>
        <v>280.02584999999999</v>
      </c>
      <c r="H3" s="20">
        <f t="shared" ref="H3:H6" si="2">($F3-$E3)/G3/(($C3-$B3)/D3)</f>
        <v>1.3945168269987904</v>
      </c>
    </row>
    <row r="4" spans="1:8">
      <c r="A4" s="17" t="s">
        <v>38</v>
      </c>
      <c r="B4" s="19">
        <v>1</v>
      </c>
      <c r="C4" s="19">
        <v>20</v>
      </c>
      <c r="D4" s="19">
        <f t="shared" si="0"/>
        <v>10.5</v>
      </c>
      <c r="E4" s="19">
        <v>272.97000000000003</v>
      </c>
      <c r="F4" s="19">
        <v>25.997</v>
      </c>
      <c r="G4" s="19">
        <f t="shared" si="1"/>
        <v>149.48350000000002</v>
      </c>
      <c r="H4" s="20">
        <f t="shared" si="2"/>
        <v>-0.91304444268008444</v>
      </c>
    </row>
    <row r="5" spans="1:8">
      <c r="A5" s="17" t="s">
        <v>39</v>
      </c>
      <c r="B5" s="19">
        <v>0</v>
      </c>
      <c r="C5" s="19">
        <v>1</v>
      </c>
      <c r="D5" s="19">
        <f t="shared" si="0"/>
        <v>0.5</v>
      </c>
      <c r="E5" s="19">
        <v>79.352999999999994</v>
      </c>
      <c r="F5" s="19">
        <v>74.968999999999994</v>
      </c>
      <c r="G5" s="19">
        <f t="shared" si="1"/>
        <v>77.161000000000001</v>
      </c>
      <c r="H5" s="20">
        <f t="shared" si="2"/>
        <v>-2.8408133642643305E-2</v>
      </c>
    </row>
    <row r="6" spans="1:8">
      <c r="A6" s="17" t="s">
        <v>40</v>
      </c>
      <c r="B6" s="21">
        <v>10000000</v>
      </c>
      <c r="C6" s="21">
        <v>1000000000</v>
      </c>
      <c r="D6" s="21">
        <f t="shared" si="0"/>
        <v>505000000</v>
      </c>
      <c r="E6" s="19">
        <v>2.7023000000000001</v>
      </c>
      <c r="F6" s="18">
        <v>52.9</v>
      </c>
      <c r="G6" s="18">
        <f t="shared" si="1"/>
        <v>27.80115</v>
      </c>
      <c r="H6" s="20">
        <f t="shared" si="2"/>
        <v>0.92103734826607797</v>
      </c>
    </row>
  </sheetData>
  <phoneticPr fontId="5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n_0 sensitivity</vt:lpstr>
      <vt:lpstr>other 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Zepeng Ma</cp:lastModifiedBy>
  <cp:revision>0</cp:revision>
  <dcterms:created xsi:type="dcterms:W3CDTF">2015-06-05T18:19:34Z</dcterms:created>
  <dcterms:modified xsi:type="dcterms:W3CDTF">2017-04-16T17:39:32Z</dcterms:modified>
  <dc:language>en-US</dc:language>
</cp:coreProperties>
</file>