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64011"/>
  <bookViews>
    <workbookView xWindow="0" yWindow="0" windowWidth="22260" windowHeight="12648" tabRatio="592" activeTab="6"/>
  </bookViews>
  <sheets>
    <sheet name="new_alp" sheetId="4" r:id="rId1"/>
    <sheet name="Smax_th" sheetId="6" r:id="rId2"/>
    <sheet name="only_random" sheetId="5" r:id="rId3"/>
    <sheet name="ep_b" sheetId="7" r:id="rId4"/>
    <sheet name="gam=7" sheetId="8" r:id="rId5"/>
    <sheet name="gam=0.1" sheetId="9" r:id="rId6"/>
    <sheet name="nogam" sheetId="10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8" i="10" l="1"/>
  <c r="AE8" i="10"/>
  <c r="AD9" i="10"/>
  <c r="AD10" i="10"/>
  <c r="AD11" i="10"/>
  <c r="AE11" i="10"/>
  <c r="AD12" i="10"/>
  <c r="AE12" i="10"/>
  <c r="AD13" i="10"/>
  <c r="AE13" i="10"/>
  <c r="AD14" i="10"/>
  <c r="AE14" i="10"/>
  <c r="AD15" i="10"/>
  <c r="AE15" i="10"/>
  <c r="AD16" i="10"/>
  <c r="AE16" i="10"/>
  <c r="AD17" i="10"/>
  <c r="AE17" i="10"/>
  <c r="AD18" i="10"/>
  <c r="AE18" i="10"/>
  <c r="AD19" i="10"/>
  <c r="AE19" i="10"/>
  <c r="AD20" i="10"/>
  <c r="AD37" i="10"/>
  <c r="AD38" i="10"/>
  <c r="AD39" i="10"/>
  <c r="J6" i="6" l="1"/>
  <c r="J7" i="6"/>
  <c r="J8" i="6"/>
  <c r="J9" i="6"/>
  <c r="J10" i="6"/>
  <c r="J11" i="6"/>
  <c r="J12" i="6"/>
  <c r="J13" i="6"/>
  <c r="J14" i="6"/>
  <c r="J15" i="6"/>
  <c r="J16" i="6"/>
  <c r="J5" i="6"/>
  <c r="F37" i="10" l="1"/>
  <c r="J37" i="10"/>
  <c r="F38" i="10"/>
  <c r="J38" i="10"/>
  <c r="F39" i="10"/>
  <c r="J39" i="10"/>
  <c r="T24" i="10" l="1"/>
  <c r="V39" i="10"/>
  <c r="V38" i="10"/>
  <c r="V37" i="10"/>
  <c r="B1" i="10"/>
  <c r="F1" i="10"/>
  <c r="Z39" i="10"/>
  <c r="C21" i="9"/>
  <c r="T34" i="10" l="1"/>
  <c r="T35" i="10"/>
  <c r="T36" i="10"/>
  <c r="T37" i="10"/>
  <c r="T38" i="10"/>
  <c r="T39" i="10"/>
  <c r="T40" i="10"/>
  <c r="T41" i="10"/>
  <c r="T33" i="10"/>
  <c r="T32" i="10"/>
  <c r="T21" i="10"/>
  <c r="T22" i="10"/>
  <c r="T23" i="10"/>
  <c r="T25" i="10"/>
  <c r="T26" i="10"/>
  <c r="T27" i="10"/>
  <c r="T28" i="10"/>
  <c r="T29" i="10"/>
  <c r="T30" i="10"/>
  <c r="T31" i="10"/>
  <c r="T20" i="10"/>
  <c r="Z37" i="10"/>
  <c r="Z38" i="10" l="1"/>
  <c r="Z18" i="10"/>
  <c r="V18" i="10"/>
  <c r="R18" i="10"/>
  <c r="N18" i="10"/>
  <c r="J18" i="10"/>
  <c r="F18" i="10"/>
  <c r="B18" i="10"/>
  <c r="C35" i="10"/>
  <c r="C36" i="10"/>
  <c r="C37" i="10"/>
  <c r="C38" i="10"/>
  <c r="C39" i="10"/>
  <c r="C40" i="10"/>
  <c r="C41" i="10"/>
  <c r="C42" i="10"/>
  <c r="C34" i="10"/>
  <c r="C33" i="10"/>
  <c r="C22" i="10"/>
  <c r="C23" i="10"/>
  <c r="C24" i="10"/>
  <c r="C25" i="10"/>
  <c r="C26" i="10"/>
  <c r="C27" i="10"/>
  <c r="C28" i="10"/>
  <c r="C29" i="10"/>
  <c r="C30" i="10"/>
  <c r="C31" i="10"/>
  <c r="C32" i="10"/>
  <c r="C21" i="10"/>
  <c r="B17" i="10" l="1"/>
  <c r="C20" i="9" l="1"/>
  <c r="F19" i="10"/>
  <c r="F17" i="10"/>
  <c r="B19" i="10" l="1"/>
  <c r="J19" i="10"/>
  <c r="N19" i="10"/>
  <c r="R19" i="10"/>
  <c r="V19" i="10"/>
  <c r="J17" i="10" l="1"/>
  <c r="N17" i="10"/>
  <c r="R17" i="10"/>
  <c r="V17" i="10"/>
  <c r="Z19" i="10" l="1"/>
  <c r="Z17" i="10"/>
  <c r="A3" i="9" l="1"/>
  <c r="D44" i="8" l="1"/>
  <c r="D43" i="8"/>
  <c r="D42" i="8"/>
  <c r="D41" i="8"/>
  <c r="D40" i="8"/>
  <c r="D39" i="8"/>
  <c r="D38" i="8"/>
  <c r="D37" i="8"/>
  <c r="D36" i="8"/>
  <c r="D35" i="8"/>
  <c r="D34" i="8"/>
  <c r="D33" i="8"/>
  <c r="D32" i="8"/>
  <c r="D31" i="8"/>
  <c r="D30" i="8"/>
  <c r="D29" i="8"/>
  <c r="D28" i="8"/>
  <c r="D27" i="8"/>
  <c r="D26" i="8"/>
  <c r="D25" i="8"/>
  <c r="D24" i="8"/>
  <c r="D23" i="8"/>
  <c r="B4" i="6" l="1"/>
  <c r="B3" i="6"/>
  <c r="D38" i="9" l="1"/>
  <c r="D39" i="9"/>
  <c r="D40" i="9"/>
  <c r="D41" i="9"/>
  <c r="D42" i="9"/>
  <c r="D43" i="9"/>
  <c r="D44" i="9"/>
  <c r="D45" i="9"/>
  <c r="D37" i="9"/>
  <c r="D36" i="9"/>
  <c r="D25" i="9"/>
  <c r="D26" i="9"/>
  <c r="D27" i="9"/>
  <c r="D28" i="9"/>
  <c r="D29" i="9"/>
  <c r="D30" i="9"/>
  <c r="D31" i="9"/>
  <c r="D32" i="9"/>
  <c r="D33" i="9"/>
  <c r="D34" i="9"/>
  <c r="D35" i="9"/>
  <c r="D24" i="9"/>
  <c r="C4" i="9" l="1"/>
  <c r="W20" i="8" l="1"/>
  <c r="S20" i="8"/>
  <c r="O20" i="8"/>
  <c r="K20" i="8"/>
  <c r="G20" i="8"/>
  <c r="C20" i="8"/>
  <c r="S7" i="8"/>
  <c r="A3" i="8" s="1"/>
  <c r="T37" i="8"/>
  <c r="T38" i="8"/>
  <c r="T39" i="8"/>
  <c r="T40" i="8"/>
  <c r="T41" i="8"/>
  <c r="T42" i="8"/>
  <c r="T43" i="8"/>
  <c r="T44" i="8"/>
  <c r="T36" i="8"/>
  <c r="T35" i="8"/>
  <c r="T24" i="8"/>
  <c r="T25" i="8"/>
  <c r="T26" i="8"/>
  <c r="T27" i="8"/>
  <c r="T28" i="8"/>
  <c r="T29" i="8"/>
  <c r="T30" i="8"/>
  <c r="T31" i="8"/>
  <c r="T32" i="8"/>
  <c r="T33" i="8"/>
  <c r="T34" i="8"/>
  <c r="T23" i="8"/>
  <c r="W4" i="8" l="1"/>
  <c r="W21" i="8"/>
  <c r="S21" i="8" l="1"/>
  <c r="S4" i="8"/>
  <c r="O21" i="8" l="1"/>
  <c r="O4" i="8"/>
  <c r="K21" i="8" l="1"/>
  <c r="C21" i="8"/>
  <c r="G21" i="8"/>
  <c r="K4" i="8" l="1"/>
  <c r="G4" i="8" l="1"/>
  <c r="C5" i="8"/>
  <c r="C4" i="8" s="1"/>
  <c r="G19" i="7" l="1"/>
  <c r="I19" i="7"/>
  <c r="K19" i="7"/>
  <c r="M19" i="7"/>
  <c r="E19" i="7"/>
  <c r="C19" i="7"/>
  <c r="N3" i="7" l="1"/>
  <c r="M3" i="7"/>
  <c r="L3" i="7" l="1"/>
  <c r="K3" i="7"/>
  <c r="J3" i="7" l="1"/>
  <c r="I3" i="7"/>
  <c r="H4" i="7" l="1"/>
  <c r="H3" i="7" s="1"/>
  <c r="G4" i="7"/>
  <c r="G3" i="7" s="1"/>
  <c r="F4" i="7" l="1"/>
  <c r="F3" i="7" s="1"/>
  <c r="D4" i="7"/>
  <c r="D3" i="7" s="1"/>
  <c r="E4" i="7"/>
  <c r="E3" i="7" s="1"/>
  <c r="C4" i="7"/>
  <c r="C3" i="7"/>
  <c r="C19" i="5" l="1"/>
  <c r="D19" i="5"/>
  <c r="E19" i="5"/>
  <c r="F19" i="5"/>
  <c r="G19" i="5"/>
  <c r="B19" i="5"/>
  <c r="L20" i="4"/>
  <c r="N20" i="4"/>
  <c r="C19" i="4"/>
  <c r="D19" i="4"/>
  <c r="E19" i="4"/>
  <c r="F19" i="4"/>
  <c r="G19" i="4"/>
  <c r="H19" i="4"/>
  <c r="I19" i="4"/>
  <c r="J19" i="4"/>
  <c r="K19" i="4"/>
  <c r="B19" i="4"/>
  <c r="N8" i="4"/>
  <c r="N9" i="4"/>
  <c r="N10" i="4"/>
  <c r="N11" i="4"/>
  <c r="N19" i="4" s="1"/>
  <c r="N12" i="4"/>
  <c r="N13" i="4"/>
  <c r="N14" i="4"/>
  <c r="N15" i="4"/>
  <c r="N16" i="4"/>
  <c r="N17" i="4"/>
  <c r="N18" i="4"/>
  <c r="N7" i="4"/>
  <c r="G4" i="5"/>
  <c r="G3" i="5"/>
  <c r="F4" i="5" l="1"/>
  <c r="F3" i="5" s="1"/>
  <c r="H3" i="4"/>
  <c r="D3" i="6" l="1"/>
  <c r="D4" i="6" s="1"/>
  <c r="E3" i="6"/>
  <c r="E4" i="6" s="1"/>
  <c r="F3" i="6"/>
  <c r="F4" i="6" s="1"/>
  <c r="G3" i="6"/>
  <c r="G4" i="6" s="1"/>
  <c r="H3" i="6"/>
  <c r="H4" i="6" s="1"/>
  <c r="C3" i="6"/>
  <c r="C4" i="6" s="1"/>
  <c r="G3" i="4" l="1"/>
  <c r="E4" i="5" l="1"/>
  <c r="E3" i="5" s="1"/>
  <c r="I3" i="4" l="1"/>
  <c r="D4" i="5"/>
  <c r="D3" i="5"/>
  <c r="C4" i="5" l="1"/>
  <c r="C3" i="5" s="1"/>
  <c r="B4" i="5"/>
  <c r="B3" i="5" s="1"/>
  <c r="L8" i="4" l="1"/>
  <c r="L9" i="4"/>
  <c r="L10" i="4"/>
  <c r="L11" i="4"/>
  <c r="L12" i="4"/>
  <c r="L13" i="4"/>
  <c r="L14" i="4"/>
  <c r="L15" i="4"/>
  <c r="L16" i="4"/>
  <c r="L17" i="4"/>
  <c r="L18" i="4"/>
  <c r="L7" i="4"/>
  <c r="O8" i="4"/>
  <c r="O9" i="4"/>
  <c r="O10" i="4"/>
  <c r="O11" i="4"/>
  <c r="O12" i="4"/>
  <c r="O13" i="4"/>
  <c r="O14" i="4"/>
  <c r="O15" i="4"/>
  <c r="O16" i="4"/>
  <c r="O17" i="4"/>
  <c r="O18" i="4"/>
  <c r="M8" i="4"/>
  <c r="M9" i="4"/>
  <c r="M10" i="4"/>
  <c r="M11" i="4"/>
  <c r="M12" i="4"/>
  <c r="M13" i="4"/>
  <c r="M14" i="4"/>
  <c r="M15" i="4"/>
  <c r="M16" i="4"/>
  <c r="M17" i="4"/>
  <c r="M18" i="4"/>
  <c r="O7" i="4"/>
  <c r="M7" i="4"/>
  <c r="K1" i="4"/>
  <c r="L19" i="4" l="1"/>
  <c r="M19" i="4"/>
  <c r="O19" i="4"/>
  <c r="M20" i="4"/>
  <c r="O20" i="4"/>
  <c r="F4" i="4"/>
  <c r="F3" i="4" s="1"/>
  <c r="K3" i="4" l="1"/>
  <c r="J3" i="4" l="1"/>
  <c r="E4" i="4" l="1"/>
  <c r="E3" i="4" s="1"/>
  <c r="D4" i="4"/>
  <c r="D3" i="4" s="1"/>
  <c r="C4" i="4"/>
  <c r="C3" i="4" s="1"/>
  <c r="B4" i="4"/>
  <c r="B3" i="4" s="1"/>
</calcChain>
</file>

<file path=xl/sharedStrings.xml><?xml version="1.0" encoding="utf-8"?>
<sst xmlns="http://schemas.openxmlformats.org/spreadsheetml/2006/main" count="758" uniqueCount="91">
  <si>
    <t>a</t>
    <phoneticPr fontId="1" type="noConversion"/>
  </si>
  <si>
    <t>X</t>
    <phoneticPr fontId="1" type="noConversion"/>
  </si>
  <si>
    <t>Smaxth&gt;</t>
    <phoneticPr fontId="1" type="noConversion"/>
  </si>
  <si>
    <t>pb</t>
    <phoneticPr fontId="1" type="noConversion"/>
  </si>
  <si>
    <t>b</t>
    <phoneticPr fontId="1" type="noConversion"/>
  </si>
  <si>
    <t>WF</t>
    <phoneticPr fontId="1" type="noConversion"/>
  </si>
  <si>
    <t>neglect ep1 ep2 (make them -30% to fit random loading), then Pb and X to deal with ep4 ep7</t>
    <phoneticPr fontId="1" type="noConversion"/>
  </si>
  <si>
    <t>pb1.5-1</t>
    <phoneticPr fontId="1" type="noConversion"/>
  </si>
  <si>
    <t>X1.13-1</t>
    <phoneticPr fontId="1" type="noConversion"/>
  </si>
  <si>
    <t>a0.29-1</t>
    <phoneticPr fontId="1" type="noConversion"/>
  </si>
  <si>
    <t>then try to make X/2=Smax/230 when stress11=150 or 170 and make pb bigger</t>
    <phoneticPr fontId="1" type="noConversion"/>
  </si>
  <si>
    <t>best</t>
    <phoneticPr fontId="1" type="noConversion"/>
  </si>
  <si>
    <t>best2</t>
    <phoneticPr fontId="1" type="noConversion"/>
  </si>
  <si>
    <t>pb2-1.5</t>
    <phoneticPr fontId="1" type="noConversion"/>
  </si>
  <si>
    <t>standard deviation</t>
    <phoneticPr fontId="1" type="noConversion"/>
  </si>
  <si>
    <t>standard deviation</t>
    <phoneticPr fontId="1" type="noConversion"/>
  </si>
  <si>
    <t>0.8nom</t>
    <phoneticPr fontId="1" type="noConversion"/>
  </si>
  <si>
    <t>Points to failure</t>
  </si>
  <si>
    <t>best</t>
    <phoneticPr fontId="1" type="noConversion"/>
  </si>
  <si>
    <t>0.8nom</t>
    <phoneticPr fontId="1" type="noConversion"/>
  </si>
  <si>
    <t>ep_a_01</t>
    <phoneticPr fontId="1" type="noConversion"/>
  </si>
  <si>
    <t>ep_a_02</t>
  </si>
  <si>
    <t>ep_a_05</t>
  </si>
  <si>
    <t>ep_a_06</t>
  </si>
  <si>
    <t>ep_a_07</t>
  </si>
  <si>
    <t>ep_a_08</t>
  </si>
  <si>
    <t>ep_a_09</t>
  </si>
  <si>
    <t>ep_a_10</t>
  </si>
  <si>
    <t>ep_a_11</t>
  </si>
  <si>
    <t>ep_a_12</t>
  </si>
  <si>
    <t>ep_a_04</t>
    <phoneticPr fontId="1" type="noConversion"/>
  </si>
  <si>
    <t>ep_a_13</t>
  </si>
  <si>
    <t>ep_b_01</t>
    <phoneticPr fontId="1" type="noConversion"/>
  </si>
  <si>
    <t>ep_b_02</t>
  </si>
  <si>
    <t>ep_b_03</t>
  </si>
  <si>
    <t>ep_b_04</t>
  </si>
  <si>
    <t>ep_b_05</t>
  </si>
  <si>
    <t>ep_b_06</t>
  </si>
  <si>
    <t>ep_b_07</t>
  </si>
  <si>
    <t>ep_b_08</t>
  </si>
  <si>
    <t>ep_b_09</t>
  </si>
  <si>
    <t>ep_b_10</t>
  </si>
  <si>
    <t>ep_b_11</t>
  </si>
  <si>
    <t>ep_b_12</t>
  </si>
  <si>
    <r>
      <t>f(</t>
    </r>
    <r>
      <rPr>
        <b/>
        <sz val="11"/>
        <color theme="1"/>
        <rFont val="等线"/>
        <family val="3"/>
        <charset val="134"/>
      </rPr>
      <t>β</t>
    </r>
    <r>
      <rPr>
        <b/>
        <sz val="11"/>
        <color theme="1"/>
        <rFont val="Calibri"/>
        <family val="3"/>
        <charset val="134"/>
        <scheme val="minor"/>
      </rPr>
      <t>)</t>
    </r>
    <phoneticPr fontId="1" type="noConversion"/>
  </si>
  <si>
    <t>Smaxth</t>
    <phoneticPr fontId="1" type="noConversion"/>
  </si>
  <si>
    <t>β</t>
  </si>
  <si>
    <t>Deviation</t>
    <phoneticPr fontId="1" type="noConversion"/>
  </si>
  <si>
    <t>infinite</t>
    <phoneticPr fontId="1" type="noConversion"/>
  </si>
  <si>
    <t>Diff_max</t>
    <phoneticPr fontId="1" type="noConversion"/>
  </si>
  <si>
    <t>min alp</t>
    <phoneticPr fontId="1" type="noConversion"/>
  </si>
  <si>
    <t>exp</t>
    <phoneticPr fontId="1" type="noConversion"/>
  </si>
  <si>
    <t>num</t>
    <phoneticPr fontId="1" type="noConversion"/>
  </si>
  <si>
    <t>ep_b</t>
    <phoneticPr fontId="1" type="noConversion"/>
  </si>
  <si>
    <t>ep_a</t>
    <phoneticPr fontId="1" type="noConversion"/>
  </si>
  <si>
    <t>max(stress)</t>
    <phoneticPr fontId="5" type="noConversion"/>
  </si>
  <si>
    <t>Proportion of major stress in Cetime random 1D loading history(MPa)</t>
    <phoneticPr fontId="1" type="noConversion"/>
  </si>
  <si>
    <t>Stress&gt;</t>
    <phoneticPr fontId="1" type="noConversion"/>
  </si>
  <si>
    <t>ep\_a\_01</t>
    <phoneticPr fontId="1" type="noConversion"/>
  </si>
  <si>
    <t>ep\_a\_02</t>
    <phoneticPr fontId="1" type="noConversion"/>
  </si>
  <si>
    <t>ep\_a\_04</t>
    <phoneticPr fontId="1" type="noConversion"/>
  </si>
  <si>
    <t>ep\_a\_05</t>
  </si>
  <si>
    <t>ep\_a\_06</t>
  </si>
  <si>
    <t>ep\_a\_07</t>
  </si>
  <si>
    <t>ep\_a\_08</t>
  </si>
  <si>
    <t>ep\_a\_09</t>
  </si>
  <si>
    <t>ep\_a\_10</t>
  </si>
  <si>
    <t>ep\_a\_11</t>
  </si>
  <si>
    <t>ep\_a\_12</t>
  </si>
  <si>
    <t>ep\_a\_13</t>
  </si>
  <si>
    <t>ep\_b\_01</t>
    <phoneticPr fontId="1" type="noConversion"/>
  </si>
  <si>
    <t>ep\_b\_04</t>
    <phoneticPr fontId="1" type="noConversion"/>
  </si>
  <si>
    <t>ep\_b\_05</t>
  </si>
  <si>
    <t>ep\_b\_06</t>
  </si>
  <si>
    <t>ep\_b\_07</t>
  </si>
  <si>
    <t>ep\_b\_08</t>
  </si>
  <si>
    <t>ep\_b\_09</t>
  </si>
  <si>
    <t>ep\_b\_10</t>
  </si>
  <si>
    <t>ep\_b\_11</t>
  </si>
  <si>
    <t>ep\_b\_12</t>
  </si>
  <si>
    <t>$X$</t>
    <phoneticPr fontId="1" type="noConversion"/>
  </si>
  <si>
    <t>$S_{max}$&gt;</t>
    <phoneticPr fontId="1" type="noConversion"/>
  </si>
  <si>
    <t>max_diff</t>
    <phoneticPr fontId="1" type="noConversion"/>
  </si>
  <si>
    <t>β</t>
    <phoneticPr fontId="1" type="noConversion"/>
  </si>
  <si>
    <t>lam</t>
    <phoneticPr fontId="1" type="noConversion"/>
  </si>
  <si>
    <t>pb</t>
    <phoneticPr fontId="1" type="noConversion"/>
  </si>
  <si>
    <t>mean</t>
    <phoneticPr fontId="1" type="noConversion"/>
  </si>
  <si>
    <t>0..3</t>
    <phoneticPr fontId="1" type="noConversion"/>
  </si>
  <si>
    <t>b=1.5
lam=0.3</t>
    <phoneticPr fontId="1" type="noConversion"/>
  </si>
  <si>
    <t>b=1.1
lam=0.1</t>
    <phoneticPr fontId="1" type="noConversion"/>
  </si>
  <si>
    <t>max(Smax)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</si>
</sst>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0.00_ "/>
    <numFmt numFmtId="165" formatCode="0_ "/>
    <numFmt numFmtId="166" formatCode="0.000%"/>
    <numFmt numFmtId="167" formatCode="0.000_ "/>
    <numFmt numFmtId="168" formatCode="0.00000E+00"/>
    <numFmt numFmtId="169" formatCode="0.000E+00"/>
    <numFmt numFmtId="170" formatCode="0.0_ "/>
  </numFmts>
  <fonts count="10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b/>
      <sz val="11"/>
      <color theme="1"/>
      <name val="Calibri"/>
      <family val="3"/>
      <charset val="134"/>
      <scheme val="minor"/>
    </font>
    <font>
      <sz val="11"/>
      <color theme="1"/>
      <name val="Calibri"/>
      <family val="3"/>
      <charset val="134"/>
      <scheme val="minor"/>
    </font>
    <font>
      <b/>
      <sz val="10"/>
      <name val="Arial"/>
      <family val="2"/>
    </font>
    <font>
      <sz val="9"/>
      <name val="宋体"/>
      <family val="3"/>
      <charset val="134"/>
    </font>
    <font>
      <b/>
      <sz val="11"/>
      <color rgb="FF000000"/>
      <name val="等线"/>
      <family val="3"/>
      <charset val="134"/>
    </font>
    <font>
      <b/>
      <sz val="11"/>
      <color theme="1"/>
      <name val="等线"/>
      <family val="3"/>
      <charset val="134"/>
    </font>
    <font>
      <sz val="11"/>
      <color rgb="FF9C0006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7CE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/>
      </patternFill>
    </fill>
  </fills>
  <borders count="2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8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</cellStyleXfs>
  <cellXfs count="183">
    <xf numFmtId="0" fontId="0" fillId="0" borderId="0" xfId="0"/>
    <xf numFmtId="0" fontId="0" fillId="0" borderId="8" xfId="0" applyBorder="1"/>
    <xf numFmtId="0" fontId="0" fillId="0" borderId="9" xfId="0" applyBorder="1"/>
    <xf numFmtId="0" fontId="0" fillId="0" borderId="1" xfId="0" applyBorder="1"/>
    <xf numFmtId="10" fontId="0" fillId="0" borderId="1" xfId="0" applyNumberFormat="1" applyBorder="1" applyAlignment="1">
      <alignment horizontal="right"/>
    </xf>
    <xf numFmtId="10" fontId="0" fillId="0" borderId="0" xfId="0" applyNumberFormat="1" applyBorder="1" applyAlignment="1"/>
    <xf numFmtId="0" fontId="2" fillId="0" borderId="8" xfId="0" applyFont="1" applyBorder="1"/>
    <xf numFmtId="0" fontId="2" fillId="0" borderId="9" xfId="0" applyFont="1" applyBorder="1"/>
    <xf numFmtId="10" fontId="0" fillId="0" borderId="9" xfId="0" applyNumberFormat="1" applyBorder="1"/>
    <xf numFmtId="10" fontId="0" fillId="0" borderId="13" xfId="0" applyNumberFormat="1" applyBorder="1"/>
    <xf numFmtId="10" fontId="0" fillId="0" borderId="1" xfId="0" applyNumberFormat="1" applyBorder="1"/>
    <xf numFmtId="10" fontId="0" fillId="0" borderId="0" xfId="0" applyNumberFormat="1"/>
    <xf numFmtId="10" fontId="0" fillId="0" borderId="8" xfId="0" applyNumberFormat="1" applyBorder="1"/>
    <xf numFmtId="165" fontId="2" fillId="0" borderId="8" xfId="0" applyNumberFormat="1" applyFont="1" applyBorder="1" applyAlignment="1">
      <alignment horizontal="right"/>
    </xf>
    <xf numFmtId="164" fontId="2" fillId="0" borderId="13" xfId="0" applyNumberFormat="1" applyFont="1" applyBorder="1" applyAlignment="1">
      <alignment horizontal="right"/>
    </xf>
    <xf numFmtId="11" fontId="2" fillId="0" borderId="5" xfId="0" applyNumberFormat="1" applyFont="1" applyBorder="1" applyAlignment="1">
      <alignment vertical="center"/>
    </xf>
    <xf numFmtId="0" fontId="0" fillId="2" borderId="12" xfId="0" applyFill="1" applyBorder="1" applyAlignment="1">
      <alignment horizontal="right"/>
    </xf>
    <xf numFmtId="0" fontId="2" fillId="0" borderId="1" xfId="0" applyFont="1" applyBorder="1"/>
    <xf numFmtId="11" fontId="2" fillId="0" borderId="1" xfId="0" applyNumberFormat="1" applyFont="1" applyBorder="1" applyAlignment="1">
      <alignment horizontal="center" vertical="center"/>
    </xf>
    <xf numFmtId="0" fontId="2" fillId="3" borderId="5" xfId="0" applyFont="1" applyFill="1" applyBorder="1" applyAlignment="1"/>
    <xf numFmtId="164" fontId="2" fillId="4" borderId="1" xfId="0" applyNumberFormat="1" applyFont="1" applyFill="1" applyBorder="1" applyAlignment="1">
      <alignment horizontal="right"/>
    </xf>
    <xf numFmtId="164" fontId="2" fillId="4" borderId="8" xfId="0" applyNumberFormat="1" applyFont="1" applyFill="1" applyBorder="1" applyAlignment="1">
      <alignment horizontal="right"/>
    </xf>
    <xf numFmtId="0" fontId="2" fillId="0" borderId="1" xfId="0" applyFont="1" applyFill="1" applyBorder="1"/>
    <xf numFmtId="164" fontId="2" fillId="0" borderId="1" xfId="0" applyNumberFormat="1" applyFont="1" applyFill="1" applyBorder="1" applyAlignment="1">
      <alignment horizontal="right"/>
    </xf>
    <xf numFmtId="164" fontId="2" fillId="0" borderId="6" xfId="0" applyNumberFormat="1" applyFont="1" applyFill="1" applyBorder="1" applyAlignment="1">
      <alignment horizontal="right"/>
    </xf>
    <xf numFmtId="164" fontId="2" fillId="0" borderId="7" xfId="0" applyNumberFormat="1" applyFont="1" applyFill="1" applyBorder="1" applyAlignment="1">
      <alignment horizontal="right"/>
    </xf>
    <xf numFmtId="164" fontId="2" fillId="5" borderId="13" xfId="0" applyNumberFormat="1" applyFont="1" applyFill="1" applyBorder="1" applyAlignment="1">
      <alignment horizontal="right"/>
    </xf>
    <xf numFmtId="0" fontId="0" fillId="0" borderId="1" xfId="0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0" fontId="3" fillId="0" borderId="1" xfId="0" applyFont="1" applyFill="1" applyBorder="1"/>
    <xf numFmtId="0" fontId="2" fillId="0" borderId="8" xfId="0" applyFont="1" applyFill="1" applyBorder="1"/>
    <xf numFmtId="0" fontId="2" fillId="3" borderId="4" xfId="0" applyFont="1" applyFill="1" applyBorder="1" applyAlignment="1">
      <alignment horizontal="center" vertical="center"/>
    </xf>
    <xf numFmtId="11" fontId="2" fillId="5" borderId="1" xfId="0" applyNumberFormat="1" applyFont="1" applyFill="1" applyBorder="1" applyAlignment="1">
      <alignment horizontal="center" vertical="center"/>
    </xf>
    <xf numFmtId="11" fontId="2" fillId="2" borderId="1" xfId="0" applyNumberFormat="1" applyFont="1" applyFill="1" applyBorder="1" applyAlignment="1">
      <alignment vertical="center"/>
    </xf>
    <xf numFmtId="10" fontId="0" fillId="0" borderId="9" xfId="0" applyNumberFormat="1" applyFill="1" applyBorder="1"/>
    <xf numFmtId="0" fontId="2" fillId="3" borderId="1" xfId="0" applyFont="1" applyFill="1" applyBorder="1"/>
    <xf numFmtId="10" fontId="0" fillId="0" borderId="2" xfId="0" applyNumberFormat="1" applyBorder="1"/>
    <xf numFmtId="10" fontId="0" fillId="0" borderId="3" xfId="0" applyNumberFormat="1" applyBorder="1"/>
    <xf numFmtId="0" fontId="2" fillId="3" borderId="5" xfId="0" applyFont="1" applyFill="1" applyBorder="1" applyAlignment="1">
      <alignment vertical="center"/>
    </xf>
    <xf numFmtId="0" fontId="2" fillId="0" borderId="0" xfId="0" applyFont="1"/>
    <xf numFmtId="0" fontId="2" fillId="3" borderId="7" xfId="0" applyFont="1" applyFill="1" applyBorder="1" applyAlignment="1">
      <alignment vertical="center"/>
    </xf>
    <xf numFmtId="165" fontId="2" fillId="0" borderId="12" xfId="0" applyNumberFormat="1" applyFont="1" applyBorder="1" applyAlignment="1">
      <alignment horizontal="right"/>
    </xf>
    <xf numFmtId="164" fontId="2" fillId="0" borderId="14" xfId="0" applyNumberFormat="1" applyFont="1" applyBorder="1" applyAlignment="1">
      <alignment horizontal="right"/>
    </xf>
    <xf numFmtId="164" fontId="2" fillId="0" borderId="13" xfId="0" applyNumberFormat="1" applyFont="1" applyFill="1" applyBorder="1" applyAlignment="1">
      <alignment horizontal="right"/>
    </xf>
    <xf numFmtId="11" fontId="2" fillId="4" borderId="1" xfId="0" applyNumberFormat="1" applyFont="1" applyFill="1" applyBorder="1" applyAlignment="1">
      <alignment horizontal="center" vertical="center"/>
    </xf>
    <xf numFmtId="11" fontId="0" fillId="0" borderId="15" xfId="0" applyNumberFormat="1" applyBorder="1"/>
    <xf numFmtId="166" fontId="0" fillId="2" borderId="15" xfId="0" applyNumberFormat="1" applyFill="1" applyBorder="1"/>
    <xf numFmtId="166" fontId="0" fillId="0" borderId="15" xfId="0" applyNumberFormat="1" applyBorder="1"/>
    <xf numFmtId="166" fontId="0" fillId="0" borderId="15" xfId="0" applyNumberFormat="1" applyFill="1" applyBorder="1"/>
    <xf numFmtId="166" fontId="0" fillId="0" borderId="16" xfId="0" applyNumberFormat="1" applyBorder="1"/>
    <xf numFmtId="11" fontId="2" fillId="3" borderId="1" xfId="0" applyNumberFormat="1" applyFont="1" applyFill="1" applyBorder="1" applyAlignment="1">
      <alignment horizontal="center" vertical="center"/>
    </xf>
    <xf numFmtId="167" fontId="2" fillId="5" borderId="13" xfId="0" applyNumberFormat="1" applyFont="1" applyFill="1" applyBorder="1" applyAlignment="1">
      <alignment horizontal="right"/>
    </xf>
    <xf numFmtId="0" fontId="2" fillId="3" borderId="1" xfId="0" applyFont="1" applyFill="1" applyBorder="1" applyAlignment="1">
      <alignment vertical="center"/>
    </xf>
    <xf numFmtId="10" fontId="0" fillId="6" borderId="9" xfId="0" applyNumberFormat="1" applyFill="1" applyBorder="1"/>
    <xf numFmtId="10" fontId="0" fillId="6" borderId="8" xfId="0" applyNumberFormat="1" applyFill="1" applyBorder="1"/>
    <xf numFmtId="0" fontId="0" fillId="0" borderId="9" xfId="0" applyNumberFormat="1" applyBorder="1"/>
    <xf numFmtId="0" fontId="6" fillId="0" borderId="0" xfId="0" applyFont="1" applyAlignment="1">
      <alignment horizontal="right"/>
    </xf>
    <xf numFmtId="11" fontId="0" fillId="0" borderId="0" xfId="0" applyNumberFormat="1" applyFill="1" applyBorder="1"/>
    <xf numFmtId="10" fontId="0" fillId="0" borderId="9" xfId="0" applyNumberFormat="1" applyBorder="1" applyAlignment="1"/>
    <xf numFmtId="10" fontId="0" fillId="0" borderId="13" xfId="0" applyNumberFormat="1" applyBorder="1" applyAlignment="1"/>
    <xf numFmtId="0" fontId="0" fillId="0" borderId="9" xfId="0" applyFill="1" applyBorder="1" applyAlignment="1">
      <alignment horizontal="right"/>
    </xf>
    <xf numFmtId="0" fontId="0" fillId="0" borderId="8" xfId="0" applyFill="1" applyBorder="1" applyAlignment="1">
      <alignment horizontal="right"/>
    </xf>
    <xf numFmtId="11" fontId="2" fillId="0" borderId="1" xfId="0" applyNumberFormat="1" applyFont="1" applyFill="1" applyBorder="1" applyAlignment="1">
      <alignment horizontal="center" vertical="center"/>
    </xf>
    <xf numFmtId="0" fontId="2" fillId="3" borderId="8" xfId="0" applyFont="1" applyFill="1" applyBorder="1"/>
    <xf numFmtId="0" fontId="2" fillId="3" borderId="9" xfId="0" applyFont="1" applyFill="1" applyBorder="1" applyAlignment="1"/>
    <xf numFmtId="0" fontId="2" fillId="3" borderId="9" xfId="0" applyFont="1" applyFill="1" applyBorder="1"/>
    <xf numFmtId="0" fontId="2" fillId="3" borderId="13" xfId="0" applyFont="1" applyFill="1" applyBorder="1"/>
    <xf numFmtId="0" fontId="0" fillId="0" borderId="1" xfId="0" applyFill="1" applyBorder="1"/>
    <xf numFmtId="10" fontId="0" fillId="0" borderId="7" xfId="0" applyNumberFormat="1" applyBorder="1"/>
    <xf numFmtId="0" fontId="0" fillId="0" borderId="7" xfId="0" applyBorder="1"/>
    <xf numFmtId="11" fontId="0" fillId="0" borderId="0" xfId="0" applyNumberFormat="1"/>
    <xf numFmtId="168" fontId="0" fillId="0" borderId="0" xfId="0" applyNumberFormat="1"/>
    <xf numFmtId="168" fontId="0" fillId="0" borderId="0" xfId="0" applyNumberFormat="1" applyFill="1" applyBorder="1"/>
    <xf numFmtId="0" fontId="2" fillId="0" borderId="0" xfId="0" applyFont="1" applyFill="1" applyBorder="1"/>
    <xf numFmtId="0" fontId="0" fillId="0" borderId="5" xfId="0" applyBorder="1"/>
    <xf numFmtId="0" fontId="0" fillId="0" borderId="6" xfId="0" applyBorder="1"/>
    <xf numFmtId="166" fontId="0" fillId="0" borderId="18" xfId="0" applyNumberFormat="1" applyFill="1" applyBorder="1"/>
    <xf numFmtId="166" fontId="0" fillId="0" borderId="19" xfId="0" applyNumberFormat="1" applyFill="1" applyBorder="1"/>
    <xf numFmtId="166" fontId="0" fillId="0" borderId="20" xfId="0" applyNumberFormat="1" applyFill="1" applyBorder="1"/>
    <xf numFmtId="166" fontId="0" fillId="0" borderId="21" xfId="0" applyNumberFormat="1" applyFill="1" applyBorder="1"/>
    <xf numFmtId="166" fontId="0" fillId="0" borderId="22" xfId="0" applyNumberFormat="1" applyFill="1" applyBorder="1"/>
    <xf numFmtId="11" fontId="0" fillId="0" borderId="21" xfId="0" applyNumberFormat="1" applyBorder="1"/>
    <xf numFmtId="11" fontId="0" fillId="0" borderId="23" xfId="0" applyNumberFormat="1" applyBorder="1"/>
    <xf numFmtId="0" fontId="0" fillId="0" borderId="0" xfId="0" applyBorder="1"/>
    <xf numFmtId="0" fontId="0" fillId="0" borderId="18" xfId="0" applyBorder="1"/>
    <xf numFmtId="166" fontId="0" fillId="2" borderId="18" xfId="0" applyNumberFormat="1" applyFill="1" applyBorder="1"/>
    <xf numFmtId="166" fontId="0" fillId="0" borderId="18" xfId="0" applyNumberFormat="1" applyBorder="1"/>
    <xf numFmtId="166" fontId="0" fillId="0" borderId="24" xfId="0" applyNumberFormat="1" applyBorder="1"/>
    <xf numFmtId="0" fontId="4" fillId="0" borderId="25" xfId="0" applyFont="1" applyBorder="1"/>
    <xf numFmtId="0" fontId="0" fillId="0" borderId="25" xfId="0" applyBorder="1"/>
    <xf numFmtId="0" fontId="0" fillId="0" borderId="25" xfId="0" applyBorder="1" applyAlignment="1">
      <alignment horizontal="right" vertical="center"/>
    </xf>
    <xf numFmtId="0" fontId="2" fillId="0" borderId="25" xfId="0" applyFont="1" applyBorder="1"/>
    <xf numFmtId="164" fontId="0" fillId="0" borderId="25" xfId="0" applyNumberFormat="1" applyBorder="1"/>
    <xf numFmtId="167" fontId="0" fillId="0" borderId="25" xfId="0" applyNumberFormat="1" applyFill="1" applyBorder="1"/>
    <xf numFmtId="0" fontId="0" fillId="7" borderId="5" xfId="0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167" fontId="2" fillId="2" borderId="2" xfId="0" applyNumberFormat="1" applyFont="1" applyFill="1" applyBorder="1" applyAlignment="1">
      <alignment horizontal="center"/>
    </xf>
    <xf numFmtId="167" fontId="2" fillId="2" borderId="0" xfId="0" applyNumberFormat="1" applyFont="1" applyFill="1" applyBorder="1" applyAlignment="1">
      <alignment horizontal="center"/>
    </xf>
    <xf numFmtId="167" fontId="2" fillId="2" borderId="11" xfId="0" applyNumberFormat="1" applyFont="1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167" fontId="8" fillId="8" borderId="2" xfId="1" applyNumberFormat="1" applyBorder="1" applyAlignment="1">
      <alignment horizontal="center"/>
    </xf>
    <xf numFmtId="167" fontId="8" fillId="8" borderId="0" xfId="1" applyNumberFormat="1" applyBorder="1" applyAlignment="1">
      <alignment horizontal="center"/>
    </xf>
    <xf numFmtId="167" fontId="8" fillId="8" borderId="11" xfId="1" applyNumberFormat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11" fontId="8" fillId="8" borderId="0" xfId="1" applyNumberFormat="1" applyAlignment="1"/>
    <xf numFmtId="11" fontId="8" fillId="8" borderId="21" xfId="1" applyNumberFormat="1" applyBorder="1" applyAlignment="1"/>
    <xf numFmtId="165" fontId="2" fillId="4" borderId="8" xfId="0" applyNumberFormat="1" applyFont="1" applyFill="1" applyBorder="1" applyAlignment="1">
      <alignment horizontal="center"/>
    </xf>
    <xf numFmtId="165" fontId="2" fillId="4" borderId="9" xfId="0" applyNumberFormat="1" applyFont="1" applyFill="1" applyBorder="1" applyAlignment="1">
      <alignment horizontal="center"/>
    </xf>
    <xf numFmtId="165" fontId="2" fillId="4" borderId="13" xfId="0" applyNumberFormat="1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165" fontId="2" fillId="5" borderId="8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165" fontId="2" fillId="5" borderId="13" xfId="0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2" fillId="2" borderId="9" xfId="0" applyNumberFormat="1" applyFont="1" applyFill="1" applyBorder="1" applyAlignment="1">
      <alignment horizontal="center"/>
    </xf>
    <xf numFmtId="165" fontId="2" fillId="2" borderId="13" xfId="0" applyNumberFormat="1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10" fontId="0" fillId="0" borderId="5" xfId="0" applyNumberFormat="1" applyBorder="1" applyAlignment="1">
      <alignment horizontal="center" wrapText="1"/>
    </xf>
    <xf numFmtId="10" fontId="0" fillId="0" borderId="6" xfId="0" applyNumberFormat="1" applyBorder="1" applyAlignment="1">
      <alignment horizontal="center" wrapText="1"/>
    </xf>
    <xf numFmtId="11" fontId="2" fillId="0" borderId="10" xfId="0" applyNumberFormat="1" applyFont="1" applyBorder="1" applyAlignment="1">
      <alignment horizontal="center" vertical="center"/>
    </xf>
    <xf numFmtId="11" fontId="2" fillId="0" borderId="17" xfId="0" applyNumberFormat="1" applyFont="1" applyBorder="1" applyAlignment="1">
      <alignment horizontal="center" vertical="center"/>
    </xf>
    <xf numFmtId="11" fontId="2" fillId="0" borderId="12" xfId="0" applyNumberFormat="1" applyFon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165" fontId="2" fillId="0" borderId="2" xfId="0" applyNumberFormat="1" applyFont="1" applyBorder="1" applyAlignment="1">
      <alignment horizontal="center"/>
    </xf>
    <xf numFmtId="165" fontId="2" fillId="0" borderId="0" xfId="0" applyNumberFormat="1" applyFont="1" applyBorder="1" applyAlignment="1">
      <alignment horizontal="center"/>
    </xf>
    <xf numFmtId="165" fontId="2" fillId="0" borderId="11" xfId="0" applyNumberFormat="1" applyFont="1" applyBorder="1" applyAlignment="1">
      <alignment horizontal="center"/>
    </xf>
    <xf numFmtId="167" fontId="2" fillId="2" borderId="2" xfId="0" applyNumberFormat="1" applyFont="1" applyFill="1" applyBorder="1" applyAlignment="1">
      <alignment horizontal="center"/>
    </xf>
    <xf numFmtId="167" fontId="2" fillId="2" borderId="0" xfId="0" applyNumberFormat="1" applyFont="1" applyFill="1" applyBorder="1" applyAlignment="1">
      <alignment horizontal="center"/>
    </xf>
    <xf numFmtId="167" fontId="2" fillId="2" borderId="11" xfId="0" applyNumberFormat="1" applyFont="1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164" fontId="2" fillId="2" borderId="3" xfId="0" applyNumberFormat="1" applyFont="1" applyFill="1" applyBorder="1" applyAlignment="1">
      <alignment horizontal="center"/>
    </xf>
    <xf numFmtId="164" fontId="2" fillId="2" borderId="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6" xfId="0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7" borderId="5" xfId="0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164" fontId="2" fillId="2" borderId="0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0" fontId="0" fillId="9" borderId="7" xfId="0" applyNumberFormat="1" applyFill="1" applyBorder="1" applyAlignment="1">
      <alignment horizontal="center"/>
    </xf>
    <xf numFmtId="0" fontId="0" fillId="9" borderId="7" xfId="0" applyFill="1" applyBorder="1" applyAlignment="1">
      <alignment horizontal="center"/>
    </xf>
    <xf numFmtId="0" fontId="0" fillId="9" borderId="6" xfId="0" applyFill="1" applyBorder="1" applyAlignment="1">
      <alignment horizontal="center"/>
    </xf>
    <xf numFmtId="0" fontId="8" fillId="8" borderId="17" xfId="1" applyBorder="1" applyAlignment="1">
      <alignment horizontal="center" vertical="center" wrapText="1"/>
    </xf>
    <xf numFmtId="0" fontId="8" fillId="8" borderId="0" xfId="1" applyAlignment="1">
      <alignment horizontal="center" vertical="center"/>
    </xf>
    <xf numFmtId="170" fontId="2" fillId="2" borderId="2" xfId="0" applyNumberFormat="1" applyFont="1" applyFill="1" applyBorder="1" applyAlignment="1">
      <alignment horizontal="center"/>
    </xf>
    <xf numFmtId="170" fontId="2" fillId="2" borderId="0" xfId="0" applyNumberFormat="1" applyFont="1" applyFill="1" applyBorder="1" applyAlignment="1">
      <alignment horizontal="center"/>
    </xf>
    <xf numFmtId="170" fontId="2" fillId="2" borderId="11" xfId="0" applyNumberFormat="1" applyFont="1" applyFill="1" applyBorder="1" applyAlignment="1">
      <alignment horizontal="center"/>
    </xf>
    <xf numFmtId="167" fontId="8" fillId="8" borderId="2" xfId="1" applyNumberFormat="1" applyBorder="1" applyAlignment="1">
      <alignment horizontal="center"/>
    </xf>
    <xf numFmtId="167" fontId="8" fillId="8" borderId="0" xfId="1" applyNumberFormat="1" applyBorder="1" applyAlignment="1">
      <alignment horizontal="center"/>
    </xf>
    <xf numFmtId="167" fontId="8" fillId="8" borderId="11" xfId="1" applyNumberFormat="1" applyBorder="1" applyAlignment="1">
      <alignment horizontal="center"/>
    </xf>
    <xf numFmtId="169" fontId="2" fillId="0" borderId="17" xfId="0" applyNumberFormat="1" applyFont="1" applyBorder="1" applyAlignment="1">
      <alignment horizontal="center" vertical="center"/>
    </xf>
    <xf numFmtId="169" fontId="2" fillId="0" borderId="12" xfId="0" applyNumberFormat="1" applyFont="1" applyBorder="1" applyAlignment="1">
      <alignment horizontal="center" vertical="center"/>
    </xf>
    <xf numFmtId="0" fontId="9" fillId="10" borderId="0" xfId="2" applyBorder="1" applyAlignment="1">
      <alignment horizontal="center"/>
    </xf>
    <xf numFmtId="0" fontId="9" fillId="10" borderId="11" xfId="2" applyBorder="1" applyAlignment="1">
      <alignment horizontal="center"/>
    </xf>
    <xf numFmtId="169" fontId="2" fillId="0" borderId="10" xfId="0" applyNumberFormat="1" applyFont="1" applyBorder="1" applyAlignment="1">
      <alignment horizontal="center" vertical="center"/>
    </xf>
    <xf numFmtId="0" fontId="0" fillId="0" borderId="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10" fontId="0" fillId="9" borderId="6" xfId="0" applyNumberFormat="1" applyFill="1" applyBorder="1" applyAlignment="1">
      <alignment horizontal="center"/>
    </xf>
    <xf numFmtId="0" fontId="8" fillId="8" borderId="0" xfId="1" applyBorder="1" applyAlignment="1">
      <alignment horizontal="center" vertical="center" wrapText="1"/>
    </xf>
    <xf numFmtId="0" fontId="9" fillId="10" borderId="26" xfId="2" applyBorder="1" applyAlignment="1">
      <alignment horizontal="center"/>
    </xf>
  </cellXfs>
  <cellStyles count="3">
    <cellStyle name="差" xfId="1" builtinId="27"/>
    <cellStyle name="常规" xfId="0" builtinId="0"/>
    <cellStyle name="着色 2" xfId="2" builtinId="3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1383134265840066"/>
          <c:y val="0.121140116084662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632701563599045"/>
          <c:y val="5.4142901883394962E-2"/>
          <c:w val="0.76205813847149129"/>
          <c:h val="0.77961481046553105"/>
        </c:manualLayout>
      </c:layout>
      <c:scatterChart>
        <c:scatterStyle val="lineMarker"/>
        <c:varyColors val="0"/>
        <c:ser>
          <c:idx val="0"/>
          <c:order val="0"/>
          <c:tx>
            <c:v>compare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'gam=7'!$S$23:$S$44</c:f>
              <c:numCache>
                <c:formatCode>0.00000E+00</c:formatCode>
                <c:ptCount val="22"/>
                <c:pt idx="0">
                  <c:v>99800</c:v>
                </c:pt>
                <c:pt idx="1">
                  <c:v>414000</c:v>
                </c:pt>
                <c:pt idx="2">
                  <c:v>2590000</c:v>
                </c:pt>
                <c:pt idx="3">
                  <c:v>4220000</c:v>
                </c:pt>
                <c:pt idx="4">
                  <c:v>3900000</c:v>
                </c:pt>
                <c:pt idx="5">
                  <c:v>2440000</c:v>
                </c:pt>
                <c:pt idx="6">
                  <c:v>5230000</c:v>
                </c:pt>
                <c:pt idx="7">
                  <c:v>5320000</c:v>
                </c:pt>
                <c:pt idx="8">
                  <c:v>13900000</c:v>
                </c:pt>
                <c:pt idx="9">
                  <c:v>10400000</c:v>
                </c:pt>
                <c:pt idx="10">
                  <c:v>11400000</c:v>
                </c:pt>
                <c:pt idx="11">
                  <c:v>11000000</c:v>
                </c:pt>
                <c:pt idx="12">
                  <c:v>3184210.5263157897</c:v>
                </c:pt>
                <c:pt idx="13">
                  <c:v>10684210.52631579</c:v>
                </c:pt>
                <c:pt idx="14">
                  <c:v>11947368.421052631</c:v>
                </c:pt>
                <c:pt idx="15">
                  <c:v>13631578.947368421</c:v>
                </c:pt>
                <c:pt idx="16">
                  <c:v>14552631.578947369</c:v>
                </c:pt>
                <c:pt idx="17">
                  <c:v>16105263.157894736</c:v>
                </c:pt>
                <c:pt idx="18">
                  <c:v>6657894.7368421052</c:v>
                </c:pt>
                <c:pt idx="19">
                  <c:v>5157894.7368421052</c:v>
                </c:pt>
                <c:pt idx="20">
                  <c:v>4684210.5263157897</c:v>
                </c:pt>
                <c:pt idx="21">
                  <c:v>3236842.1052631577</c:v>
                </c:pt>
              </c:numCache>
            </c:numRef>
          </c:xVal>
          <c:yVal>
            <c:numRef>
              <c:f>'gam=7'!$T$23:$T$44</c:f>
              <c:numCache>
                <c:formatCode>0.00000E+00</c:formatCode>
                <c:ptCount val="22"/>
                <c:pt idx="0">
                  <c:v>98871.353592820378</c:v>
                </c:pt>
                <c:pt idx="1">
                  <c:v>383525.15130373486</c:v>
                </c:pt>
                <c:pt idx="2">
                  <c:v>2617772.8952516406</c:v>
                </c:pt>
                <c:pt idx="3">
                  <c:v>3021233.3986975802</c:v>
                </c:pt>
                <c:pt idx="4">
                  <c:v>3032003.439354483</c:v>
                </c:pt>
                <c:pt idx="5">
                  <c:v>3104295.5098900287</c:v>
                </c:pt>
                <c:pt idx="6">
                  <c:v>2987009.2763221809</c:v>
                </c:pt>
                <c:pt idx="7">
                  <c:v>2897299.536164593</c:v>
                </c:pt>
                <c:pt idx="8">
                  <c:v>10633395.327017041</c:v>
                </c:pt>
                <c:pt idx="9">
                  <c:v>10554888.305076038</c:v>
                </c:pt>
                <c:pt idx="10">
                  <c:v>10492856.264764417</c:v>
                </c:pt>
                <c:pt idx="11">
                  <c:v>10514068.494556325</c:v>
                </c:pt>
                <c:pt idx="12">
                  <c:v>3136614</c:v>
                </c:pt>
                <c:pt idx="13">
                  <c:v>10972858.000000002</c:v>
                </c:pt>
                <c:pt idx="14">
                  <c:v>10966759</c:v>
                </c:pt>
                <c:pt idx="15">
                  <c:v>10896094</c:v>
                </c:pt>
                <c:pt idx="16">
                  <c:v>10870863</c:v>
                </c:pt>
                <c:pt idx="17">
                  <c:v>11011655</c:v>
                </c:pt>
                <c:pt idx="18">
                  <c:v>3301391</c:v>
                </c:pt>
                <c:pt idx="19">
                  <c:v>3437167.9999999995</c:v>
                </c:pt>
                <c:pt idx="20">
                  <c:v>3288304</c:v>
                </c:pt>
                <c:pt idx="21">
                  <c:v>3322355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BF35-4E3F-A02D-EBBF7ACC9B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3173936"/>
        <c:axId val="457687312"/>
      </c:scatterChart>
      <c:valAx>
        <c:axId val="323173936"/>
        <c:scaling>
          <c:logBase val="1000"/>
          <c:orientation val="minMax"/>
          <c:max val="20000000"/>
          <c:min val="10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exp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687312"/>
        <c:crosses val="autoZero"/>
        <c:crossBetween val="midCat"/>
      </c:valAx>
      <c:valAx>
        <c:axId val="457687312"/>
        <c:scaling>
          <c:logBase val="1000"/>
          <c:orientation val="minMax"/>
          <c:max val="20000000"/>
          <c:min val="10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num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2.2941968786728884E-2"/>
              <c:y val="0.393475126267109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7393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83218887309343"/>
          <c:y val="0.10125292019936712"/>
          <c:w val="0.76205813847149129"/>
          <c:h val="0.77961481046553105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'gam=7'!$C$23:$C$44</c:f>
              <c:numCache>
                <c:formatCode>0.00000E+00</c:formatCode>
                <c:ptCount val="22"/>
                <c:pt idx="0">
                  <c:v>99800</c:v>
                </c:pt>
                <c:pt idx="1">
                  <c:v>414000</c:v>
                </c:pt>
                <c:pt idx="2">
                  <c:v>2590000</c:v>
                </c:pt>
                <c:pt idx="3">
                  <c:v>4220000</c:v>
                </c:pt>
                <c:pt idx="4">
                  <c:v>3900000</c:v>
                </c:pt>
                <c:pt idx="5">
                  <c:v>2440000</c:v>
                </c:pt>
                <c:pt idx="6">
                  <c:v>5230000</c:v>
                </c:pt>
                <c:pt idx="7">
                  <c:v>5320000</c:v>
                </c:pt>
                <c:pt idx="8">
                  <c:v>13900000</c:v>
                </c:pt>
                <c:pt idx="9">
                  <c:v>10400000</c:v>
                </c:pt>
                <c:pt idx="10">
                  <c:v>11400000</c:v>
                </c:pt>
                <c:pt idx="11">
                  <c:v>11000000</c:v>
                </c:pt>
                <c:pt idx="12">
                  <c:v>3184210.5263157897</c:v>
                </c:pt>
                <c:pt idx="13">
                  <c:v>10684210.52631579</c:v>
                </c:pt>
                <c:pt idx="14">
                  <c:v>11947368.421052631</c:v>
                </c:pt>
                <c:pt idx="15">
                  <c:v>13631578.947368421</c:v>
                </c:pt>
                <c:pt idx="16">
                  <c:v>14552631.578947369</c:v>
                </c:pt>
                <c:pt idx="17">
                  <c:v>16105263.157894736</c:v>
                </c:pt>
                <c:pt idx="18">
                  <c:v>6657894.7368421052</c:v>
                </c:pt>
                <c:pt idx="19">
                  <c:v>5157894.7368421052</c:v>
                </c:pt>
                <c:pt idx="20">
                  <c:v>4684210.5263157897</c:v>
                </c:pt>
                <c:pt idx="21">
                  <c:v>3236842.1052631577</c:v>
                </c:pt>
              </c:numCache>
            </c:numRef>
          </c:xVal>
          <c:yVal>
            <c:numRef>
              <c:f>'gam=7'!$D$23:$D$44</c:f>
              <c:numCache>
                <c:formatCode>0.00000E+00</c:formatCode>
                <c:ptCount val="22"/>
                <c:pt idx="0">
                  <c:v>108382.8</c:v>
                </c:pt>
                <c:pt idx="1">
                  <c:v>380797.19999999995</c:v>
                </c:pt>
                <c:pt idx="2">
                  <c:v>3393677</c:v>
                </c:pt>
                <c:pt idx="3">
                  <c:v>3957938</c:v>
                </c:pt>
                <c:pt idx="4">
                  <c:v>3953430</c:v>
                </c:pt>
                <c:pt idx="5">
                  <c:v>4031368.0000000005</c:v>
                </c:pt>
                <c:pt idx="6">
                  <c:v>3910994</c:v>
                </c:pt>
                <c:pt idx="7">
                  <c:v>3816036.0000000005</c:v>
                </c:pt>
                <c:pt idx="8">
                  <c:v>11202010</c:v>
                </c:pt>
                <c:pt idx="9">
                  <c:v>11139440</c:v>
                </c:pt>
                <c:pt idx="10">
                  <c:v>11081940</c:v>
                </c:pt>
                <c:pt idx="11">
                  <c:v>11103400</c:v>
                </c:pt>
                <c:pt idx="12">
                  <c:v>4050981</c:v>
                </c:pt>
                <c:pt idx="13">
                  <c:v>11479979.000000002</c:v>
                </c:pt>
                <c:pt idx="14">
                  <c:v>11477325</c:v>
                </c:pt>
                <c:pt idx="15">
                  <c:v>11426262</c:v>
                </c:pt>
                <c:pt idx="16">
                  <c:v>11399781</c:v>
                </c:pt>
                <c:pt idx="17">
                  <c:v>11522805.999999998</c:v>
                </c:pt>
                <c:pt idx="18">
                  <c:v>4216166</c:v>
                </c:pt>
                <c:pt idx="19">
                  <c:v>4335781</c:v>
                </c:pt>
                <c:pt idx="20">
                  <c:v>4201812</c:v>
                </c:pt>
                <c:pt idx="21">
                  <c:v>4230761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98-4029-BD57-E90FE1CB1F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3173936"/>
        <c:axId val="457687312"/>
      </c:scatterChart>
      <c:valAx>
        <c:axId val="323173936"/>
        <c:scaling>
          <c:logBase val="1000"/>
          <c:orientation val="minMax"/>
          <c:max val="20000000"/>
          <c:min val="10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exp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687312"/>
        <c:crosses val="autoZero"/>
        <c:crossBetween val="midCat"/>
      </c:valAx>
      <c:valAx>
        <c:axId val="457687312"/>
        <c:scaling>
          <c:logBase val="1000"/>
          <c:orientation val="minMax"/>
          <c:max val="20000000"/>
          <c:min val="10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num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2.2941968786728884E-2"/>
              <c:y val="0.393475126267109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7393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206187</xdr:colOff>
      <xdr:row>21</xdr:row>
      <xdr:rowOff>170328</xdr:rowOff>
    </xdr:from>
    <xdr:to>
      <xdr:col>25</xdr:col>
      <xdr:colOff>566056</xdr:colOff>
      <xdr:row>43</xdr:row>
      <xdr:rowOff>5123</xdr:rowOff>
    </xdr:to>
    <xdr:graphicFrame macro="">
      <xdr:nvGraphicFramePr>
        <xdr:cNvPr id="10" name="图表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217714</xdr:colOff>
      <xdr:row>21</xdr:row>
      <xdr:rowOff>141514</xdr:rowOff>
    </xdr:from>
    <xdr:to>
      <xdr:col>11</xdr:col>
      <xdr:colOff>55069</xdr:colOff>
      <xdr:row>42</xdr:row>
      <xdr:rowOff>150480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"/>
  <sheetViews>
    <sheetView zoomScale="115" zoomScaleNormal="115" workbookViewId="0">
      <selection activeCell="E7" sqref="E7"/>
    </sheetView>
  </sheetViews>
  <sheetFormatPr defaultRowHeight="14.4"/>
  <cols>
    <col min="1" max="1" width="9.88671875" bestFit="1" customWidth="1"/>
    <col min="2" max="5" width="10" bestFit="1" customWidth="1"/>
    <col min="6" max="8" width="10" customWidth="1"/>
    <col min="9" max="11" width="10" bestFit="1" customWidth="1"/>
  </cols>
  <sheetData>
    <row r="1" spans="1:15" ht="15" thickBot="1">
      <c r="A1" s="17" t="s">
        <v>5</v>
      </c>
      <c r="B1" s="15">
        <v>4385000000</v>
      </c>
      <c r="C1" s="33">
        <v>12750000000</v>
      </c>
      <c r="D1" s="18">
        <v>4920000000</v>
      </c>
      <c r="E1" s="18">
        <v>4920000000</v>
      </c>
      <c r="F1" s="18">
        <v>4920000000</v>
      </c>
      <c r="G1" s="18">
        <v>4920000000</v>
      </c>
      <c r="H1" s="44">
        <v>4000000000</v>
      </c>
      <c r="I1" s="44">
        <v>4600000000</v>
      </c>
      <c r="J1" s="32">
        <v>4130000000</v>
      </c>
      <c r="K1" s="32">
        <f>4130000000*13/11</f>
        <v>4880909090.909091</v>
      </c>
      <c r="L1" s="33"/>
      <c r="M1" s="18"/>
      <c r="N1" s="18"/>
      <c r="O1" s="18"/>
    </row>
    <row r="2" spans="1:15" ht="15" thickBot="1">
      <c r="A2" s="19" t="s">
        <v>4</v>
      </c>
      <c r="B2" s="123">
        <v>1.75</v>
      </c>
      <c r="C2" s="124"/>
      <c r="D2" s="38">
        <v>1.5</v>
      </c>
      <c r="E2" s="40"/>
      <c r="F2" s="40"/>
      <c r="G2" s="40"/>
      <c r="H2" s="40"/>
      <c r="I2" s="40"/>
      <c r="J2" s="40"/>
      <c r="K2" s="40"/>
      <c r="L2" s="31"/>
      <c r="M2" s="40"/>
      <c r="N2" s="40"/>
      <c r="O2" s="40"/>
    </row>
    <row r="3" spans="1:15">
      <c r="A3" s="6" t="s">
        <v>2</v>
      </c>
      <c r="B3" s="13">
        <f t="shared" ref="B3:K3" si="0">230*B4/2</f>
        <v>115</v>
      </c>
      <c r="C3" s="13">
        <f t="shared" si="0"/>
        <v>115</v>
      </c>
      <c r="D3" s="41">
        <f t="shared" si="0"/>
        <v>115</v>
      </c>
      <c r="E3" s="13">
        <f t="shared" si="0"/>
        <v>115</v>
      </c>
      <c r="F3" s="13">
        <f t="shared" si="0"/>
        <v>115</v>
      </c>
      <c r="G3" s="13">
        <f t="shared" si="0"/>
        <v>115</v>
      </c>
      <c r="H3" s="13">
        <f t="shared" si="0"/>
        <v>122.47499999999999</v>
      </c>
      <c r="I3" s="13">
        <f>230*I4/2</f>
        <v>115</v>
      </c>
      <c r="J3" s="13">
        <f t="shared" si="0"/>
        <v>129.94999999999999</v>
      </c>
      <c r="K3" s="13">
        <f t="shared" si="0"/>
        <v>126.50000000000001</v>
      </c>
      <c r="L3" s="128" t="s">
        <v>9</v>
      </c>
      <c r="M3" s="120" t="s">
        <v>7</v>
      </c>
      <c r="N3" s="120" t="s">
        <v>13</v>
      </c>
      <c r="O3" s="125" t="s">
        <v>8</v>
      </c>
    </row>
    <row r="4" spans="1:15" ht="15" thickBot="1">
      <c r="A4" s="7" t="s">
        <v>1</v>
      </c>
      <c r="B4" s="14">
        <f>1</f>
        <v>1</v>
      </c>
      <c r="C4" s="14">
        <f>1</f>
        <v>1</v>
      </c>
      <c r="D4" s="42">
        <f>1</f>
        <v>1</v>
      </c>
      <c r="E4" s="14">
        <f>1</f>
        <v>1</v>
      </c>
      <c r="F4" s="14">
        <f>1</f>
        <v>1</v>
      </c>
      <c r="G4" s="14">
        <v>1</v>
      </c>
      <c r="H4" s="51">
        <v>1.0649999999999999</v>
      </c>
      <c r="I4" s="43">
        <v>1</v>
      </c>
      <c r="J4" s="26">
        <v>1.1299999999999999</v>
      </c>
      <c r="K4" s="26">
        <v>1.1000000000000001</v>
      </c>
      <c r="L4" s="129"/>
      <c r="M4" s="121"/>
      <c r="N4" s="121"/>
      <c r="O4" s="126"/>
    </row>
    <row r="5" spans="1:15" ht="15" thickBot="1">
      <c r="A5" s="30" t="s">
        <v>0</v>
      </c>
      <c r="B5" s="29">
        <v>0.1</v>
      </c>
      <c r="C5" s="16">
        <v>0.28999999999999998</v>
      </c>
      <c r="D5" s="28">
        <v>0.1</v>
      </c>
      <c r="E5" s="27">
        <v>0.1</v>
      </c>
      <c r="F5" s="27">
        <v>0.1</v>
      </c>
      <c r="G5" s="27">
        <v>0.1</v>
      </c>
      <c r="H5" s="27">
        <v>0.1</v>
      </c>
      <c r="I5" s="27">
        <v>0.1</v>
      </c>
      <c r="J5" s="27">
        <v>0.1</v>
      </c>
      <c r="K5" s="27">
        <v>0.1</v>
      </c>
      <c r="L5" s="129"/>
      <c r="M5" s="121"/>
      <c r="N5" s="121"/>
      <c r="O5" s="126"/>
    </row>
    <row r="6" spans="1:15" ht="15" thickBot="1">
      <c r="A6" s="22" t="s">
        <v>3</v>
      </c>
      <c r="B6" s="23">
        <v>1</v>
      </c>
      <c r="C6" s="24">
        <v>1</v>
      </c>
      <c r="D6" s="25">
        <v>1</v>
      </c>
      <c r="E6" s="21">
        <v>1.1000000000000001</v>
      </c>
      <c r="F6" s="20">
        <v>1.5</v>
      </c>
      <c r="G6" s="20">
        <v>1.6</v>
      </c>
      <c r="H6" s="20">
        <v>1.8</v>
      </c>
      <c r="I6" s="20">
        <v>2</v>
      </c>
      <c r="J6" s="23">
        <v>1</v>
      </c>
      <c r="K6" s="20">
        <v>1.5</v>
      </c>
      <c r="L6" s="130"/>
      <c r="M6" s="122"/>
      <c r="N6" s="122"/>
      <c r="O6" s="127"/>
    </row>
    <row r="7" spans="1:15">
      <c r="A7" s="2" t="s">
        <v>20</v>
      </c>
      <c r="B7" s="5">
        <v>2.76E-2</v>
      </c>
      <c r="C7" s="12">
        <v>1.01E-2</v>
      </c>
      <c r="D7" s="11">
        <v>-8.5999999999999993E-2</v>
      </c>
      <c r="E7" s="12">
        <v>-7.2136861715979883E-2</v>
      </c>
      <c r="F7" s="8">
        <v>-1.3899999999999999E-2</v>
      </c>
      <c r="G7" s="8">
        <v>2.0933912938961119E-3</v>
      </c>
      <c r="H7" s="8">
        <v>1.7057633366053006E-2</v>
      </c>
      <c r="I7" s="12">
        <v>0.12470000000000001</v>
      </c>
      <c r="J7" s="8">
        <v>-0.1356</v>
      </c>
      <c r="K7" s="11">
        <v>-0.31467978124561791</v>
      </c>
      <c r="L7" s="12">
        <f t="shared" ref="L7:L18" si="1">C7-B7</f>
        <v>-1.7500000000000002E-2</v>
      </c>
      <c r="M7" s="8">
        <f t="shared" ref="M7:M18" si="2">F7-D7</f>
        <v>7.2099999999999997E-2</v>
      </c>
      <c r="N7" s="8">
        <f t="shared" ref="N7:N18" si="3">I7-F7</f>
        <v>0.1386</v>
      </c>
      <c r="O7" s="8">
        <f t="shared" ref="O7:O18" si="4">J7-D7</f>
        <v>-4.9600000000000005E-2</v>
      </c>
    </row>
    <row r="8" spans="1:15">
      <c r="A8" s="2" t="s">
        <v>21</v>
      </c>
      <c r="B8" s="5">
        <v>0.10680000000000001</v>
      </c>
      <c r="C8" s="8">
        <v>-3.8E-3</v>
      </c>
      <c r="D8" s="11">
        <v>8.0199999999999994E-2</v>
      </c>
      <c r="E8" s="8">
        <v>4.926213025036634E-2</v>
      </c>
      <c r="F8" s="8">
        <v>-7.5499999999999998E-2</v>
      </c>
      <c r="G8" s="8">
        <v>-0.10654390162058551</v>
      </c>
      <c r="H8" s="8">
        <v>-4.7181175811680867E-2</v>
      </c>
      <c r="I8" s="8">
        <v>-0.14910000000000001</v>
      </c>
      <c r="J8" s="8">
        <v>0.1195</v>
      </c>
      <c r="K8" s="11">
        <v>-0.21737041713238683</v>
      </c>
      <c r="L8" s="8">
        <f t="shared" si="1"/>
        <v>-0.1106</v>
      </c>
      <c r="M8" s="8">
        <f t="shared" si="2"/>
        <v>-0.15570000000000001</v>
      </c>
      <c r="N8" s="8">
        <f t="shared" si="3"/>
        <v>-7.3600000000000013E-2</v>
      </c>
      <c r="O8" s="8">
        <f t="shared" si="4"/>
        <v>3.9300000000000002E-2</v>
      </c>
    </row>
    <row r="9" spans="1:15">
      <c r="A9" s="2" t="s">
        <v>30</v>
      </c>
      <c r="B9" s="5">
        <v>-0.38819999999999999</v>
      </c>
      <c r="C9" s="8">
        <v>-0.36</v>
      </c>
      <c r="D9" s="5">
        <v>-0.31030000000000002</v>
      </c>
      <c r="E9" s="8">
        <v>-0.19585335871525114</v>
      </c>
      <c r="F9" s="8">
        <v>0.24991328618112341</v>
      </c>
      <c r="G9" s="8">
        <v>0.34910848140418771</v>
      </c>
      <c r="H9" s="8">
        <v>0.31374200386451684</v>
      </c>
      <c r="I9" s="8">
        <v>0.93220081412385403</v>
      </c>
      <c r="J9" s="8">
        <v>-0.5867</v>
      </c>
      <c r="K9" s="36">
        <v>-0.33658302311633803</v>
      </c>
      <c r="L9" s="8">
        <f t="shared" si="1"/>
        <v>2.8200000000000003E-2</v>
      </c>
      <c r="M9" s="8">
        <f t="shared" si="2"/>
        <v>0.56021328618112343</v>
      </c>
      <c r="N9" s="8">
        <f t="shared" si="3"/>
        <v>0.68228752794273062</v>
      </c>
      <c r="O9" s="8">
        <f t="shared" si="4"/>
        <v>-0.27639999999999998</v>
      </c>
    </row>
    <row r="10" spans="1:15">
      <c r="A10" s="2" t="s">
        <v>22</v>
      </c>
      <c r="B10" s="5">
        <v>-7.7999999999999996E-3</v>
      </c>
      <c r="C10" s="8">
        <v>2.7900000000000001E-2</v>
      </c>
      <c r="D10" s="5">
        <v>6.2100000000000002E-2</v>
      </c>
      <c r="E10" s="8">
        <v>0.14961525447985191</v>
      </c>
      <c r="F10" s="8">
        <v>0.47932330470764745</v>
      </c>
      <c r="G10" s="8">
        <v>0.55552533235776647</v>
      </c>
      <c r="H10" s="8">
        <v>0.52339441367891404</v>
      </c>
      <c r="I10" s="8">
        <v>0.99362201015436258</v>
      </c>
      <c r="J10" s="8">
        <v>-0.158</v>
      </c>
      <c r="K10" s="36">
        <v>5.3280549097584812E-2</v>
      </c>
      <c r="L10" s="8">
        <f t="shared" si="1"/>
        <v>3.5700000000000003E-2</v>
      </c>
      <c r="M10" s="8">
        <f t="shared" si="2"/>
        <v>0.41722330470764746</v>
      </c>
      <c r="N10" s="8">
        <f t="shared" si="3"/>
        <v>0.51429870544671519</v>
      </c>
      <c r="O10" s="8">
        <f t="shared" si="4"/>
        <v>-0.22010000000000002</v>
      </c>
    </row>
    <row r="11" spans="1:15">
      <c r="A11" s="2" t="s">
        <v>23</v>
      </c>
      <c r="B11" s="5">
        <v>-8.8200000000000001E-2</v>
      </c>
      <c r="C11" s="8">
        <v>-7.2599999999999998E-2</v>
      </c>
      <c r="D11" s="5">
        <v>-1.37E-2</v>
      </c>
      <c r="E11" s="8">
        <v>7.7049429322776558E-2</v>
      </c>
      <c r="F11" s="8">
        <v>0.42120617659707277</v>
      </c>
      <c r="G11" s="8">
        <v>0.49503729425152931</v>
      </c>
      <c r="H11" s="8">
        <v>0.4725631566450772</v>
      </c>
      <c r="I11" s="8">
        <v>0.91196937878260476</v>
      </c>
      <c r="J11" s="8">
        <v>-0.2397</v>
      </c>
      <c r="K11" s="36">
        <v>-2.7508688673105339E-2</v>
      </c>
      <c r="L11" s="8">
        <f t="shared" si="1"/>
        <v>1.5600000000000003E-2</v>
      </c>
      <c r="M11" s="8">
        <f t="shared" si="2"/>
        <v>0.43490617659707276</v>
      </c>
      <c r="N11" s="8">
        <f t="shared" si="3"/>
        <v>0.49076320218553199</v>
      </c>
      <c r="O11" s="8">
        <f t="shared" si="4"/>
        <v>-0.22600000000000001</v>
      </c>
    </row>
    <row r="12" spans="1:15">
      <c r="A12" s="2" t="s">
        <v>24</v>
      </c>
      <c r="B12" s="5">
        <v>-0.77529999999999999</v>
      </c>
      <c r="C12" s="8">
        <v>-0.74950000000000006</v>
      </c>
      <c r="D12" s="5">
        <v>-0.6522</v>
      </c>
      <c r="E12" s="8">
        <v>-0.50776263930554932</v>
      </c>
      <c r="F12" s="8">
        <v>4.7866675943471514E-2</v>
      </c>
      <c r="G12" s="8">
        <v>0.1674461911212792</v>
      </c>
      <c r="H12" s="8">
        <v>0.13268027355660419</v>
      </c>
      <c r="I12" s="8">
        <v>0.67419956862857444</v>
      </c>
      <c r="J12" s="8">
        <v>-1.0048999999999999</v>
      </c>
      <c r="K12" s="36">
        <v>-0.6813347957943332</v>
      </c>
      <c r="L12" s="8">
        <f t="shared" si="1"/>
        <v>2.5799999999999934E-2</v>
      </c>
      <c r="M12" s="8">
        <f t="shared" si="2"/>
        <v>0.70006667594347149</v>
      </c>
      <c r="N12" s="8">
        <f t="shared" si="3"/>
        <v>0.62633289268510295</v>
      </c>
      <c r="O12" s="8">
        <f t="shared" si="4"/>
        <v>-0.3526999999999999</v>
      </c>
    </row>
    <row r="13" spans="1:15">
      <c r="A13" s="2" t="s">
        <v>25</v>
      </c>
      <c r="B13" s="5">
        <v>0.1976</v>
      </c>
      <c r="C13" s="8">
        <v>0.21010000000000001</v>
      </c>
      <c r="D13" s="5">
        <v>0.25219999999999998</v>
      </c>
      <c r="E13" s="8">
        <v>0.32093405025653032</v>
      </c>
      <c r="F13" s="8">
        <v>0.57927061555796777</v>
      </c>
      <c r="G13" s="8">
        <v>0.63506165218209487</v>
      </c>
      <c r="H13" s="8">
        <v>0.61598194840631459</v>
      </c>
      <c r="I13" s="8">
        <v>0.96047838482680858</v>
      </c>
      <c r="J13" s="8">
        <v>7.8899999999999998E-2</v>
      </c>
      <c r="K13" s="36">
        <v>0.24470913434507321</v>
      </c>
      <c r="L13" s="8">
        <f t="shared" si="1"/>
        <v>1.2500000000000011E-2</v>
      </c>
      <c r="M13" s="8">
        <f t="shared" si="2"/>
        <v>0.32707061555796779</v>
      </c>
      <c r="N13" s="8">
        <f t="shared" si="3"/>
        <v>0.38120776926884081</v>
      </c>
      <c r="O13" s="8">
        <f t="shared" si="4"/>
        <v>-0.17329999999999998</v>
      </c>
    </row>
    <row r="14" spans="1:15">
      <c r="A14" s="2" t="s">
        <v>26</v>
      </c>
      <c r="B14" s="5">
        <v>0.23080000000000001</v>
      </c>
      <c r="C14" s="8">
        <v>0.24440000000000001</v>
      </c>
      <c r="D14" s="5">
        <v>0.28270000000000001</v>
      </c>
      <c r="E14" s="8">
        <v>0.35140170401943693</v>
      </c>
      <c r="F14" s="8">
        <v>0.60575400275387592</v>
      </c>
      <c r="G14" s="8">
        <v>0.66278009878237332</v>
      </c>
      <c r="H14" s="8">
        <v>0.63912552692548086</v>
      </c>
      <c r="I14" s="8">
        <v>0.94122382995521425</v>
      </c>
      <c r="J14" s="8">
        <v>0.10639999999999999</v>
      </c>
      <c r="K14" s="36">
        <v>0.27950937774623924</v>
      </c>
      <c r="L14" s="8">
        <f t="shared" si="1"/>
        <v>1.3600000000000001E-2</v>
      </c>
      <c r="M14" s="8">
        <f t="shared" si="2"/>
        <v>0.32305400275387591</v>
      </c>
      <c r="N14" s="8">
        <f t="shared" si="3"/>
        <v>0.33546982720133833</v>
      </c>
      <c r="O14" s="8">
        <f t="shared" si="4"/>
        <v>-0.17630000000000001</v>
      </c>
    </row>
    <row r="15" spans="1:15">
      <c r="A15" s="2" t="s">
        <v>27</v>
      </c>
      <c r="B15" s="5">
        <v>7.4300000000000005E-2</v>
      </c>
      <c r="C15" s="8">
        <v>-3.0099999999999998E-2</v>
      </c>
      <c r="D15" s="5">
        <v>0.19409999999999999</v>
      </c>
      <c r="E15" s="8">
        <v>0.17381644866876134</v>
      </c>
      <c r="F15" s="8">
        <v>0.16356680226703693</v>
      </c>
      <c r="G15" s="8">
        <v>0.17846417280494242</v>
      </c>
      <c r="H15" s="8">
        <v>0.22095010222109673</v>
      </c>
      <c r="I15" s="8">
        <v>0.32382170011045691</v>
      </c>
      <c r="J15" s="8">
        <v>0.25690000000000002</v>
      </c>
      <c r="K15" s="36">
        <v>1.6893927581717948E-2</v>
      </c>
      <c r="L15" s="8">
        <f t="shared" si="1"/>
        <v>-0.10440000000000001</v>
      </c>
      <c r="M15" s="8">
        <f t="shared" si="2"/>
        <v>-3.0533197732963063E-2</v>
      </c>
      <c r="N15" s="8">
        <f t="shared" si="3"/>
        <v>0.16025489784341998</v>
      </c>
      <c r="O15" s="8">
        <f t="shared" si="4"/>
        <v>6.2800000000000022E-2</v>
      </c>
    </row>
    <row r="16" spans="1:15">
      <c r="A16" s="2" t="s">
        <v>28</v>
      </c>
      <c r="B16" s="5">
        <v>-0.2291</v>
      </c>
      <c r="C16" s="8">
        <v>-0.36009999999999998</v>
      </c>
      <c r="D16" s="5">
        <v>-7.1099999999999997E-2</v>
      </c>
      <c r="E16" s="8">
        <v>-9.6675668640624837E-2</v>
      </c>
      <c r="F16" s="8">
        <v>-9.9451333493886684E-2</v>
      </c>
      <c r="G16" s="8">
        <v>-7.7185012103660411E-2</v>
      </c>
      <c r="H16" s="8">
        <v>-2.6257411739264054E-2</v>
      </c>
      <c r="I16" s="8">
        <v>0.12402736808243692</v>
      </c>
      <c r="J16" s="8">
        <v>0.1013</v>
      </c>
      <c r="K16" s="36">
        <v>-0.30557996139973614</v>
      </c>
      <c r="L16" s="8">
        <f t="shared" si="1"/>
        <v>-0.13099999999999998</v>
      </c>
      <c r="M16" s="8">
        <f t="shared" si="2"/>
        <v>-2.8351333493886688E-2</v>
      </c>
      <c r="N16" s="8">
        <f t="shared" si="3"/>
        <v>0.2234787015763236</v>
      </c>
      <c r="O16" s="8">
        <f t="shared" si="4"/>
        <v>0.1724</v>
      </c>
    </row>
    <row r="17" spans="1:15">
      <c r="A17" s="2" t="s">
        <v>29</v>
      </c>
      <c r="B17" s="5">
        <v>-0.11550000000000001</v>
      </c>
      <c r="C17" s="8">
        <v>-0.2324</v>
      </c>
      <c r="D17" s="5">
        <v>2.7900000000000001E-2</v>
      </c>
      <c r="E17" s="8">
        <v>5.2236025029364893E-3</v>
      </c>
      <c r="F17" s="8">
        <v>5.4381668961240789E-3</v>
      </c>
      <c r="G17" s="8">
        <v>2.6849489985508596E-2</v>
      </c>
      <c r="H17" s="8">
        <v>7.1511584291368308E-2</v>
      </c>
      <c r="I17" s="8">
        <v>0.21070887913624453</v>
      </c>
      <c r="J17" s="8">
        <v>1.03E-2</v>
      </c>
      <c r="K17" s="36">
        <v>-0.18432698914045365</v>
      </c>
      <c r="L17" s="8">
        <f t="shared" si="1"/>
        <v>-0.11689999999999999</v>
      </c>
      <c r="M17" s="8">
        <f t="shared" si="2"/>
        <v>-2.2461833103875922E-2</v>
      </c>
      <c r="N17" s="8">
        <f t="shared" si="3"/>
        <v>0.20527071224012045</v>
      </c>
      <c r="O17" s="8">
        <f t="shared" si="4"/>
        <v>-1.7600000000000001E-2</v>
      </c>
    </row>
    <row r="18" spans="1:15" ht="15" thickBot="1">
      <c r="A18" s="2" t="s">
        <v>31</v>
      </c>
      <c r="B18" s="5">
        <v>-0.1585</v>
      </c>
      <c r="C18" s="9">
        <v>-0.2802</v>
      </c>
      <c r="D18" s="5">
        <v>-9.4000000000000004E-3</v>
      </c>
      <c r="E18" s="9">
        <v>-3.3132962601854769E-2</v>
      </c>
      <c r="F18" s="9">
        <v>-3.3172303117037852E-2</v>
      </c>
      <c r="G18" s="9">
        <v>-1.1129468003833253E-2</v>
      </c>
      <c r="H18" s="9">
        <v>3.5570624201632289E-2</v>
      </c>
      <c r="I18" s="9">
        <v>0.17951539374416917</v>
      </c>
      <c r="J18" s="9">
        <v>6.6799999999999998E-2</v>
      </c>
      <c r="K18" s="37">
        <v>-0.22981269563748133</v>
      </c>
      <c r="L18" s="9">
        <f t="shared" si="1"/>
        <v>-0.1217</v>
      </c>
      <c r="M18" s="8">
        <f t="shared" si="2"/>
        <v>-2.3772303117037853E-2</v>
      </c>
      <c r="N18" s="8">
        <f t="shared" si="3"/>
        <v>0.21268769686120703</v>
      </c>
      <c r="O18" s="8">
        <f t="shared" si="4"/>
        <v>7.6200000000000004E-2</v>
      </c>
    </row>
    <row r="19" spans="1:15" ht="15" thickBot="1">
      <c r="A19" s="3" t="s">
        <v>14</v>
      </c>
      <c r="B19" s="10">
        <f>STDEVP(B9:B18)</f>
        <v>0.28101224332758173</v>
      </c>
      <c r="C19" s="10">
        <f t="shared" ref="C19:K19" si="5">STDEVP(C9:C18)</f>
        <v>0.28417811052225678</v>
      </c>
      <c r="D19" s="10">
        <f t="shared" si="5"/>
        <v>0.26592589588078858</v>
      </c>
      <c r="E19" s="10">
        <f t="shared" si="5"/>
        <v>0.24200915833941938</v>
      </c>
      <c r="F19" s="10">
        <f t="shared" si="5"/>
        <v>0.25033539177854386</v>
      </c>
      <c r="G19" s="10">
        <f t="shared" si="5"/>
        <v>0.26374425012649028</v>
      </c>
      <c r="H19" s="10">
        <f t="shared" si="5"/>
        <v>0.23612309011887928</v>
      </c>
      <c r="I19" s="10">
        <f t="shared" si="5"/>
        <v>0.35204333638713026</v>
      </c>
      <c r="J19" s="10">
        <f t="shared" si="5"/>
        <v>0.36708320868707678</v>
      </c>
      <c r="K19" s="10">
        <f t="shared" si="5"/>
        <v>0.27613354870809231</v>
      </c>
      <c r="L19" s="10">
        <f>STDEVP(L9:L18)</f>
        <v>6.9368093530094946E-2</v>
      </c>
      <c r="M19" s="10">
        <f>STDEVP(M9:M18)</f>
        <v>0.25982880793022606</v>
      </c>
      <c r="N19" s="10">
        <f>STDEVP(N9:N18)</f>
        <v>0.17763853543915697</v>
      </c>
      <c r="O19" s="10">
        <f>STDEVP(O9:O18)</f>
        <v>0.16531622424916431</v>
      </c>
    </row>
    <row r="20" spans="1:15">
      <c r="D20" t="s">
        <v>18</v>
      </c>
      <c r="F20" s="39" t="s">
        <v>11</v>
      </c>
      <c r="G20" s="39"/>
      <c r="H20" s="39"/>
      <c r="L20" s="34">
        <f>(L12+L9)/(L10+L11)</f>
        <v>1.052631578947367</v>
      </c>
      <c r="M20" s="34">
        <f>(M12+M9)/(M10+M11)</f>
        <v>1.4789770683616574</v>
      </c>
      <c r="N20" s="34">
        <f>(N12+N9)/(N10+N11)</f>
        <v>1.3020296667204492</v>
      </c>
      <c r="O20" s="34">
        <f>(O12+O9)/(O10+O11)</f>
        <v>1.4102219233355746</v>
      </c>
    </row>
  </sheetData>
  <mergeCells count="5">
    <mergeCell ref="N3:N6"/>
    <mergeCell ref="B2:C2"/>
    <mergeCell ref="M3:M6"/>
    <mergeCell ref="O3:O6"/>
    <mergeCell ref="L3:L6"/>
  </mergeCells>
  <phoneticPr fontId="1" type="noConversion"/>
  <conditionalFormatting sqref="D9:G18 M9:O18 L20:O20">
    <cfRule type="dataBar" priority="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{452A99D6-A256-4833-A935-5B872C9F89C7}</x14:id>
        </ext>
      </extLst>
    </cfRule>
  </conditionalFormatting>
  <conditionalFormatting sqref="E9:G18 D7:G8 M7:O18 L20:O20">
    <cfRule type="dataBar" priority="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{9E020140-7539-4A9E-A695-1DB66AE2DFAE}</x14:id>
        </ext>
      </extLst>
    </cfRule>
  </conditionalFormatting>
  <conditionalFormatting sqref="D7:G18 M7:O18 L20:O20">
    <cfRule type="dataBar" priority="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{614A43FC-C8B9-4EAE-9591-B2A841C2641A}</x14:id>
        </ext>
      </extLst>
    </cfRule>
  </conditionalFormatting>
  <conditionalFormatting sqref="B7:B18">
    <cfRule type="dataBar" priority="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{AF12E63F-DE84-4D38-83B4-B0B548CF89EA}</x14:id>
        </ext>
      </extLst>
    </cfRule>
  </conditionalFormatting>
  <conditionalFormatting sqref="B7:B18">
    <cfRule type="dataBar" priority="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{7C2F9CA1-5385-4FCD-A50A-BFF71D965994}</x14:id>
        </ext>
      </extLst>
    </cfRule>
  </conditionalFormatting>
  <conditionalFormatting sqref="E7:G18 M7:O18 L20:O20">
    <cfRule type="dataBar" priority="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{6E093F93-5B9E-4D6C-B67A-08617207701D}</x14:id>
        </ext>
      </extLst>
    </cfRule>
  </conditionalFormatting>
  <conditionalFormatting sqref="E7:G14 M7:O18 L20:O20">
    <cfRule type="dataBar" priority="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{3F99502F-6F09-4AF3-9D69-8A02CA8818AC}</x14:id>
        </ext>
      </extLst>
    </cfRule>
  </conditionalFormatting>
  <conditionalFormatting sqref="J15:J17">
    <cfRule type="dataBar" priority="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{DCEB6A63-12C4-4874-A05C-36CB78E5A113}</x14:id>
        </ext>
      </extLst>
    </cfRule>
  </conditionalFormatting>
  <conditionalFormatting sqref="J15:J18">
    <cfRule type="dataBar" priority="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{EFC738FD-18CD-4973-A3E8-BDE944656D9B}</x14:id>
        </ext>
      </extLst>
    </cfRule>
  </conditionalFormatting>
  <conditionalFormatting sqref="J15:J18">
    <cfRule type="dataBar" priority="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{61BCB5DF-A05B-4549-9208-556399DAA088}</x14:id>
        </ext>
      </extLst>
    </cfRule>
  </conditionalFormatting>
  <conditionalFormatting sqref="J15:J18">
    <cfRule type="dataBar" priority="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{44E071A0-2A4C-4D26-A41B-94D693993128}</x14:id>
        </ext>
      </extLst>
    </cfRule>
  </conditionalFormatting>
  <conditionalFormatting sqref="J15:J18">
    <cfRule type="dataBar" priority="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{3E5E0A1A-9818-4090-BFB0-8565425D1219}</x14:id>
        </ext>
      </extLst>
    </cfRule>
  </conditionalFormatting>
  <conditionalFormatting sqref="J15:J18">
    <cfRule type="dataBar" priority="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{A13D8480-0456-43D5-98E1-3F6EAF1BA88C}</x14:id>
        </ext>
      </extLst>
    </cfRule>
  </conditionalFormatting>
  <conditionalFormatting sqref="J7:J14">
    <cfRule type="dataBar" priority="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{B4E18B70-217A-4DEC-BC6E-1D7285B4F3CF}</x14:id>
        </ext>
      </extLst>
    </cfRule>
  </conditionalFormatting>
  <conditionalFormatting sqref="J7:J14">
    <cfRule type="dataBar" priority="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{739AB658-2C75-499C-8E74-D35AB1B124D1}</x14:id>
        </ext>
      </extLst>
    </cfRule>
  </conditionalFormatting>
  <conditionalFormatting sqref="J7:J14">
    <cfRule type="dataBar" priority="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{77332718-BA07-4C03-966F-0065901279B7}</x14:id>
        </ext>
      </extLst>
    </cfRule>
  </conditionalFormatting>
  <conditionalFormatting sqref="J7:J14">
    <cfRule type="dataBar" priority="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{3AE2A9A9-3B3B-470E-9818-E80C910F4E5C}</x14:id>
        </ext>
      </extLst>
    </cfRule>
  </conditionalFormatting>
  <conditionalFormatting sqref="J7:J14">
    <cfRule type="dataBar" priority="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{B4B85699-A20A-4E14-95B7-1C15D7701550}</x14:id>
        </ext>
      </extLst>
    </cfRule>
  </conditionalFormatting>
  <conditionalFormatting sqref="J7:J14">
    <cfRule type="dataBar" priority="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{7725B223-D4EE-4063-91CD-B087448B87A3}</x14:id>
        </ext>
      </extLst>
    </cfRule>
  </conditionalFormatting>
  <conditionalFormatting sqref="K15:K17">
    <cfRule type="dataBar" priority="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{9CA62292-D0D1-4328-9CD9-D33EA25E0786}</x14:id>
        </ext>
      </extLst>
    </cfRule>
  </conditionalFormatting>
  <conditionalFormatting sqref="K15:K18">
    <cfRule type="dataBar" priority="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{293FC063-9F32-4631-9001-CD914082A086}</x14:id>
        </ext>
      </extLst>
    </cfRule>
  </conditionalFormatting>
  <conditionalFormatting sqref="K15:K18">
    <cfRule type="dataBar" priority="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{A808DCEA-635B-455A-8773-9CE774AE754F}</x14:id>
        </ext>
      </extLst>
    </cfRule>
  </conditionalFormatting>
  <conditionalFormatting sqref="K15:K18">
    <cfRule type="dataBar" priority="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{818CED1E-D09F-43BC-AF0B-5D5468988AAF}</x14:id>
        </ext>
      </extLst>
    </cfRule>
  </conditionalFormatting>
  <conditionalFormatting sqref="K15:K18">
    <cfRule type="dataBar" priority="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{D87D67DD-8CE1-46D6-B7DF-0AAD2D9EDCC7}</x14:id>
        </ext>
      </extLst>
    </cfRule>
  </conditionalFormatting>
  <conditionalFormatting sqref="K15:K18">
    <cfRule type="dataBar" priority="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{589CF637-058E-41FD-AD04-FCD43A558639}</x14:id>
        </ext>
      </extLst>
    </cfRule>
  </conditionalFormatting>
  <conditionalFormatting sqref="K7:K14">
    <cfRule type="dataBar" priority="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{A51874C6-5E09-4593-9D89-AE805C958B6B}</x14:id>
        </ext>
      </extLst>
    </cfRule>
  </conditionalFormatting>
  <conditionalFormatting sqref="K7:K14">
    <cfRule type="dataBar" priority="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{F4858A19-073D-4856-B0B3-332C703E4631}</x14:id>
        </ext>
      </extLst>
    </cfRule>
  </conditionalFormatting>
  <conditionalFormatting sqref="K7:K14">
    <cfRule type="dataBar" priority="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{CF104A3E-137F-4C4C-AE52-B92C620ECD7A}</x14:id>
        </ext>
      </extLst>
    </cfRule>
  </conditionalFormatting>
  <conditionalFormatting sqref="K7:K14">
    <cfRule type="dataBar" priority="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{DC83502C-27D3-4036-BEF5-029E3E1A416B}</x14:id>
        </ext>
      </extLst>
    </cfRule>
  </conditionalFormatting>
  <conditionalFormatting sqref="K7:K14">
    <cfRule type="dataBar" priority="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{E1E5075F-7EA7-4D23-8508-0F5FFCD35815}</x14:id>
        </ext>
      </extLst>
    </cfRule>
  </conditionalFormatting>
  <conditionalFormatting sqref="K7:K14">
    <cfRule type="dataBar" priority="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{E743DC36-C233-443C-8089-F4CA8478F648}</x14:id>
        </ext>
      </extLst>
    </cfRule>
  </conditionalFormatting>
  <conditionalFormatting sqref="J7:J18">
    <cfRule type="dataBar" priority="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{FBEA102D-3BBC-4A64-8F71-17A633FB9A29}</x14:id>
        </ext>
      </extLst>
    </cfRule>
  </conditionalFormatting>
  <conditionalFormatting sqref="F7:G18 M7:O18 L20:O20">
    <cfRule type="dataBar" priority="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{A55822DA-E4FA-45D8-8194-0EDC7125DCB9}</x14:id>
        </ext>
      </extLst>
    </cfRule>
  </conditionalFormatting>
  <conditionalFormatting sqref="M7:N18 L20:O20">
    <cfRule type="dataBar" priority="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{F086ABEC-7644-42D6-9CEA-CFA56977B8C1}</x14:id>
        </ext>
      </extLst>
    </cfRule>
  </conditionalFormatting>
  <conditionalFormatting sqref="O7:O18">
    <cfRule type="dataBar" priority="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{1DF35ECD-AE8D-4E77-B2C7-6E6145884A01}</x14:id>
        </ext>
      </extLst>
    </cfRule>
  </conditionalFormatting>
  <conditionalFormatting sqref="K7:K18">
    <cfRule type="dataBar" priority="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{129797E3-410F-49D4-8E57-4C9D74E0E76F}</x14:id>
        </ext>
      </extLst>
    </cfRule>
  </conditionalFormatting>
  <conditionalFormatting sqref="I15:I17">
    <cfRule type="dataBar" priority="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{60C6EB08-AA9B-4086-A8CF-7DA37291FD6E}</x14:id>
        </ext>
      </extLst>
    </cfRule>
  </conditionalFormatting>
  <conditionalFormatting sqref="I15:I18">
    <cfRule type="dataBar" priority="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{BBB7B102-F099-4D56-8F7B-4F07B8C21A54}</x14:id>
        </ext>
      </extLst>
    </cfRule>
  </conditionalFormatting>
  <conditionalFormatting sqref="I15:I18">
    <cfRule type="dataBar" priority="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{8BAF1595-5616-488F-B28D-FC09BB655372}</x14:id>
        </ext>
      </extLst>
    </cfRule>
  </conditionalFormatting>
  <conditionalFormatting sqref="I15:I18">
    <cfRule type="dataBar" priority="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{DB8776AA-25B4-4C5C-88B7-28F6F95C20FB}</x14:id>
        </ext>
      </extLst>
    </cfRule>
  </conditionalFormatting>
  <conditionalFormatting sqref="I15:I18">
    <cfRule type="dataBar" priority="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{76231712-D747-4E3B-BC98-971073A1768E}</x14:id>
        </ext>
      </extLst>
    </cfRule>
  </conditionalFormatting>
  <conditionalFormatting sqref="I15:I18">
    <cfRule type="dataBar" priority="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{73FFF7DC-2211-4825-AE4D-84DE02DC585C}</x14:id>
        </ext>
      </extLst>
    </cfRule>
  </conditionalFormatting>
  <conditionalFormatting sqref="I9:I14">
    <cfRule type="dataBar" priority="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{1BB8A2F1-5C60-4BB8-BB17-CFCE077267DE}</x14:id>
        </ext>
      </extLst>
    </cfRule>
  </conditionalFormatting>
  <conditionalFormatting sqref="I9:I14">
    <cfRule type="dataBar" priority="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{20A431A8-770C-4336-89EF-21A1B31E1E73}</x14:id>
        </ext>
      </extLst>
    </cfRule>
  </conditionalFormatting>
  <conditionalFormatting sqref="I9:I14">
    <cfRule type="dataBar" priority="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{A78FAF61-F109-44D4-B06A-4844D98366BE}</x14:id>
        </ext>
      </extLst>
    </cfRule>
  </conditionalFormatting>
  <conditionalFormatting sqref="I9:I14">
    <cfRule type="dataBar" priority="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{0F891A84-22E3-4B96-ADD8-6258C084C56F}</x14:id>
        </ext>
      </extLst>
    </cfRule>
  </conditionalFormatting>
  <conditionalFormatting sqref="I9:I14">
    <cfRule type="dataBar" priority="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{6FBDDF9A-099F-4D04-9E50-3BA7584E7F0B}</x14:id>
        </ext>
      </extLst>
    </cfRule>
  </conditionalFormatting>
  <conditionalFormatting sqref="I9:I14">
    <cfRule type="dataBar" priority="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{9E254224-9077-432F-99C5-ACA223532345}</x14:id>
        </ext>
      </extLst>
    </cfRule>
  </conditionalFormatting>
  <conditionalFormatting sqref="I9:I18">
    <cfRule type="dataBar" priority="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{FCCB5286-E96C-43E4-8FB8-90A9B2A2D1DF}</x14:id>
        </ext>
      </extLst>
    </cfRule>
  </conditionalFormatting>
  <conditionalFormatting sqref="M9:O17 E9:G17 D9:D18">
    <cfRule type="dataBar" priority="1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{490C349F-2A06-47BF-934A-11EAE4C05A09}</x14:id>
        </ext>
      </extLst>
    </cfRule>
  </conditionalFormatting>
  <conditionalFormatting sqref="M7:O18 D7:G18">
    <cfRule type="dataBar" priority="1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{B5C15E1F-137D-4D6F-B87A-F1F741B22FDC}</x14:id>
        </ext>
      </extLst>
    </cfRule>
  </conditionalFormatting>
  <conditionalFormatting sqref="I7:I8">
    <cfRule type="dataBar" priority="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{632F21CB-88FF-4C51-98D8-EE37A722D647}</x14:id>
        </ext>
      </extLst>
    </cfRule>
  </conditionalFormatting>
  <conditionalFormatting sqref="G7:G18">
    <cfRule type="dataBar" priority="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{C417A96C-9B3B-4720-8EB8-D48C83753F50}</x14:id>
        </ext>
      </extLst>
    </cfRule>
  </conditionalFormatting>
  <conditionalFormatting sqref="F7:F18">
    <cfRule type="dataBar" priority="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{5CF09AFC-3484-4C05-B382-27A4D0AB1D97}</x14:id>
        </ext>
      </extLst>
    </cfRule>
  </conditionalFormatting>
  <conditionalFormatting sqref="E7:E18">
    <cfRule type="dataBar" priority="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{2737E32F-BC56-4CB3-AE0D-BC1F250F309E}</x14:id>
        </ext>
      </extLst>
    </cfRule>
  </conditionalFormatting>
  <conditionalFormatting sqref="D7:D18">
    <cfRule type="dataBar" priority="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{0B8922E5-8CE7-455A-86D4-C8102444F4CF}</x14:id>
        </ext>
      </extLst>
    </cfRule>
  </conditionalFormatting>
  <conditionalFormatting sqref="M7:N18">
    <cfRule type="dataBar" priority="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{FAFB33E2-5C79-4A35-B1BB-526E9BEDB818}</x14:id>
        </ext>
      </extLst>
    </cfRule>
  </conditionalFormatting>
  <conditionalFormatting sqref="H9:H18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{C8AC94EF-5A52-4698-915F-D646EE35B548}</x14:id>
        </ext>
      </extLst>
    </cfRule>
  </conditionalFormatting>
  <conditionalFormatting sqref="H7:H18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{C3B6C1D5-6CAC-4605-BE5E-61F40107652B}</x14:id>
        </ext>
      </extLst>
    </cfRule>
  </conditionalFormatting>
  <conditionalFormatting sqref="H7:H18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{B4E9033A-8D05-4F76-A48C-209C423E1AC7}</x14:id>
        </ext>
      </extLst>
    </cfRule>
  </conditionalFormatting>
  <conditionalFormatting sqref="H7:H18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{48D2EB0C-44AF-425D-A8E0-5D1F6056CB0A}</x14:id>
        </ext>
      </extLst>
    </cfRule>
  </conditionalFormatting>
  <conditionalFormatting sqref="H7:H14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{B6370F72-4E05-4C50-8DF8-93227D853999}</x14:id>
        </ext>
      </extLst>
    </cfRule>
  </conditionalFormatting>
  <conditionalFormatting sqref="H7:H18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{0C4C54F2-35E9-4CE0-B08F-60DE2C513C23}</x14:id>
        </ext>
      </extLst>
    </cfRule>
  </conditionalFormatting>
  <conditionalFormatting sqref="H9:H17"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{AA811E68-A722-4C27-929A-C3CAF8CB9E51}</x14:id>
        </ext>
      </extLst>
    </cfRule>
  </conditionalFormatting>
  <conditionalFormatting sqref="H7:H18">
    <cfRule type="dataBar" priority="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{7D97B3E1-1155-4571-89C0-DE0BEFA937EE}</x14:id>
        </ext>
      </extLst>
    </cfRule>
  </conditionalFormatting>
  <conditionalFormatting sqref="L7:L18 C7:C18">
    <cfRule type="dataBar" priority="1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{67CC08C2-4AF7-40CC-AAB4-7F35071A8999}</x14:id>
        </ext>
      </extLst>
    </cfRule>
  </conditionalFormatting>
  <conditionalFormatting sqref="I7:I18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{EC07D650-492C-4ADA-946E-8335F8C804BF}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52A99D6-A256-4833-A935-5B872C9F89C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D9:G18 M9:O18 L20:O20</xm:sqref>
        </x14:conditionalFormatting>
        <x14:conditionalFormatting xmlns:xm="http://schemas.microsoft.com/office/excel/2006/main">
          <x14:cfRule type="dataBar" id="{9E020140-7539-4A9E-A695-1DB66AE2DFA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E9:G18 D7:G8 M7:O18 L20:O20</xm:sqref>
        </x14:conditionalFormatting>
        <x14:conditionalFormatting xmlns:xm="http://schemas.microsoft.com/office/excel/2006/main">
          <x14:cfRule type="dataBar" id="{614A43FC-C8B9-4EAE-9591-B2A841C2641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D7:G18 M7:O18 L20:O20</xm:sqref>
        </x14:conditionalFormatting>
        <x14:conditionalFormatting xmlns:xm="http://schemas.microsoft.com/office/excel/2006/main">
          <x14:cfRule type="dataBar" id="{AF12E63F-DE84-4D38-83B4-B0B548CF89E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B7:B18</xm:sqref>
        </x14:conditionalFormatting>
        <x14:conditionalFormatting xmlns:xm="http://schemas.microsoft.com/office/excel/2006/main">
          <x14:cfRule type="dataBar" id="{7C2F9CA1-5385-4FCD-A50A-BFF71D96599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B7:B18</xm:sqref>
        </x14:conditionalFormatting>
        <x14:conditionalFormatting xmlns:xm="http://schemas.microsoft.com/office/excel/2006/main">
          <x14:cfRule type="dataBar" id="{6E093F93-5B9E-4D6C-B67A-08617207701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E7:G18 M7:O18 L20:O20</xm:sqref>
        </x14:conditionalFormatting>
        <x14:conditionalFormatting xmlns:xm="http://schemas.microsoft.com/office/excel/2006/main">
          <x14:cfRule type="dataBar" id="{3F99502F-6F09-4AF3-9D69-8A02CA8818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E7:G14 M7:O18 L20:O20</xm:sqref>
        </x14:conditionalFormatting>
        <x14:conditionalFormatting xmlns:xm="http://schemas.microsoft.com/office/excel/2006/main">
          <x14:cfRule type="dataBar" id="{DCEB6A63-12C4-4874-A05C-36CB78E5A1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J15:J17</xm:sqref>
        </x14:conditionalFormatting>
        <x14:conditionalFormatting xmlns:xm="http://schemas.microsoft.com/office/excel/2006/main">
          <x14:cfRule type="dataBar" id="{EFC738FD-18CD-4973-A3E8-BDE944656D9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J15:J18</xm:sqref>
        </x14:conditionalFormatting>
        <x14:conditionalFormatting xmlns:xm="http://schemas.microsoft.com/office/excel/2006/main">
          <x14:cfRule type="dataBar" id="{61BCB5DF-A05B-4549-9208-556399DAA08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J15:J18</xm:sqref>
        </x14:conditionalFormatting>
        <x14:conditionalFormatting xmlns:xm="http://schemas.microsoft.com/office/excel/2006/main">
          <x14:cfRule type="dataBar" id="{44E071A0-2A4C-4D26-A41B-94D69399312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J15:J18</xm:sqref>
        </x14:conditionalFormatting>
        <x14:conditionalFormatting xmlns:xm="http://schemas.microsoft.com/office/excel/2006/main">
          <x14:cfRule type="dataBar" id="{3E5E0A1A-9818-4090-BFB0-8565425D121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J15:J18</xm:sqref>
        </x14:conditionalFormatting>
        <x14:conditionalFormatting xmlns:xm="http://schemas.microsoft.com/office/excel/2006/main">
          <x14:cfRule type="dataBar" id="{A13D8480-0456-43D5-98E1-3F6EAF1BA88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J15:J18</xm:sqref>
        </x14:conditionalFormatting>
        <x14:conditionalFormatting xmlns:xm="http://schemas.microsoft.com/office/excel/2006/main">
          <x14:cfRule type="dataBar" id="{B4E18B70-217A-4DEC-BC6E-1D7285B4F3C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J7:J14</xm:sqref>
        </x14:conditionalFormatting>
        <x14:conditionalFormatting xmlns:xm="http://schemas.microsoft.com/office/excel/2006/main">
          <x14:cfRule type="dataBar" id="{739AB658-2C75-499C-8E74-D35AB1B124D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J7:J14</xm:sqref>
        </x14:conditionalFormatting>
        <x14:conditionalFormatting xmlns:xm="http://schemas.microsoft.com/office/excel/2006/main">
          <x14:cfRule type="dataBar" id="{77332718-BA07-4C03-966F-0065901279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J7:J14</xm:sqref>
        </x14:conditionalFormatting>
        <x14:conditionalFormatting xmlns:xm="http://schemas.microsoft.com/office/excel/2006/main">
          <x14:cfRule type="dataBar" id="{3AE2A9A9-3B3B-470E-9818-E80C910F4E5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J7:J14</xm:sqref>
        </x14:conditionalFormatting>
        <x14:conditionalFormatting xmlns:xm="http://schemas.microsoft.com/office/excel/2006/main">
          <x14:cfRule type="dataBar" id="{B4B85699-A20A-4E14-95B7-1C15D770155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J7:J14</xm:sqref>
        </x14:conditionalFormatting>
        <x14:conditionalFormatting xmlns:xm="http://schemas.microsoft.com/office/excel/2006/main">
          <x14:cfRule type="dataBar" id="{7725B223-D4EE-4063-91CD-B087448B87A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J7:J14</xm:sqref>
        </x14:conditionalFormatting>
        <x14:conditionalFormatting xmlns:xm="http://schemas.microsoft.com/office/excel/2006/main">
          <x14:cfRule type="dataBar" id="{9CA62292-D0D1-4328-9CD9-D33EA25E078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K15:K17</xm:sqref>
        </x14:conditionalFormatting>
        <x14:conditionalFormatting xmlns:xm="http://schemas.microsoft.com/office/excel/2006/main">
          <x14:cfRule type="dataBar" id="{293FC063-9F32-4631-9001-CD914082A08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K15:K18</xm:sqref>
        </x14:conditionalFormatting>
        <x14:conditionalFormatting xmlns:xm="http://schemas.microsoft.com/office/excel/2006/main">
          <x14:cfRule type="dataBar" id="{A808DCEA-635B-455A-8773-9CE774AE754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K15:K18</xm:sqref>
        </x14:conditionalFormatting>
        <x14:conditionalFormatting xmlns:xm="http://schemas.microsoft.com/office/excel/2006/main">
          <x14:cfRule type="dataBar" id="{818CED1E-D09F-43BC-AF0B-5D5468988AA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K15:K18</xm:sqref>
        </x14:conditionalFormatting>
        <x14:conditionalFormatting xmlns:xm="http://schemas.microsoft.com/office/excel/2006/main">
          <x14:cfRule type="dataBar" id="{D87D67DD-8CE1-46D6-B7DF-0AAD2D9EDCC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K15:K18</xm:sqref>
        </x14:conditionalFormatting>
        <x14:conditionalFormatting xmlns:xm="http://schemas.microsoft.com/office/excel/2006/main">
          <x14:cfRule type="dataBar" id="{589CF637-058E-41FD-AD04-FCD43A55863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K15:K18</xm:sqref>
        </x14:conditionalFormatting>
        <x14:conditionalFormatting xmlns:xm="http://schemas.microsoft.com/office/excel/2006/main">
          <x14:cfRule type="dataBar" id="{A51874C6-5E09-4593-9D89-AE805C958B6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K7:K14</xm:sqref>
        </x14:conditionalFormatting>
        <x14:conditionalFormatting xmlns:xm="http://schemas.microsoft.com/office/excel/2006/main">
          <x14:cfRule type="dataBar" id="{F4858A19-073D-4856-B0B3-332C703E463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K7:K14</xm:sqref>
        </x14:conditionalFormatting>
        <x14:conditionalFormatting xmlns:xm="http://schemas.microsoft.com/office/excel/2006/main">
          <x14:cfRule type="dataBar" id="{CF104A3E-137F-4C4C-AE52-B92C620ECD7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K7:K14</xm:sqref>
        </x14:conditionalFormatting>
        <x14:conditionalFormatting xmlns:xm="http://schemas.microsoft.com/office/excel/2006/main">
          <x14:cfRule type="dataBar" id="{DC83502C-27D3-4036-BEF5-029E3E1A416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K7:K14</xm:sqref>
        </x14:conditionalFormatting>
        <x14:conditionalFormatting xmlns:xm="http://schemas.microsoft.com/office/excel/2006/main">
          <x14:cfRule type="dataBar" id="{E1E5075F-7EA7-4D23-8508-0F5FFCD3581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K7:K14</xm:sqref>
        </x14:conditionalFormatting>
        <x14:conditionalFormatting xmlns:xm="http://schemas.microsoft.com/office/excel/2006/main">
          <x14:cfRule type="dataBar" id="{E743DC36-C233-443C-8089-F4CA8478F64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K7:K14</xm:sqref>
        </x14:conditionalFormatting>
        <x14:conditionalFormatting xmlns:xm="http://schemas.microsoft.com/office/excel/2006/main">
          <x14:cfRule type="dataBar" id="{FBEA102D-3BBC-4A64-8F71-17A633FB9A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J7:J18</xm:sqref>
        </x14:conditionalFormatting>
        <x14:conditionalFormatting xmlns:xm="http://schemas.microsoft.com/office/excel/2006/main">
          <x14:cfRule type="dataBar" id="{A55822DA-E4FA-45D8-8194-0EDC7125DCB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F7:G18 M7:O18 L20:O20</xm:sqref>
        </x14:conditionalFormatting>
        <x14:conditionalFormatting xmlns:xm="http://schemas.microsoft.com/office/excel/2006/main">
          <x14:cfRule type="dataBar" id="{F086ABEC-7644-42D6-9CEA-CFA56977B8C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M7:N18 L20:O20</xm:sqref>
        </x14:conditionalFormatting>
        <x14:conditionalFormatting xmlns:xm="http://schemas.microsoft.com/office/excel/2006/main">
          <x14:cfRule type="dataBar" id="{1DF35ECD-AE8D-4E77-B2C7-6E6145884A0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O7:O18</xm:sqref>
        </x14:conditionalFormatting>
        <x14:conditionalFormatting xmlns:xm="http://schemas.microsoft.com/office/excel/2006/main">
          <x14:cfRule type="dataBar" id="{129797E3-410F-49D4-8E57-4C9D74E0E76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K7:K18</xm:sqref>
        </x14:conditionalFormatting>
        <x14:conditionalFormatting xmlns:xm="http://schemas.microsoft.com/office/excel/2006/main">
          <x14:cfRule type="dataBar" id="{60C6EB08-AA9B-4086-A8CF-7DA37291FD6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I15:I17</xm:sqref>
        </x14:conditionalFormatting>
        <x14:conditionalFormatting xmlns:xm="http://schemas.microsoft.com/office/excel/2006/main">
          <x14:cfRule type="dataBar" id="{BBB7B102-F099-4D56-8F7B-4F07B8C21A5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I15:I18</xm:sqref>
        </x14:conditionalFormatting>
        <x14:conditionalFormatting xmlns:xm="http://schemas.microsoft.com/office/excel/2006/main">
          <x14:cfRule type="dataBar" id="{8BAF1595-5616-488F-B28D-FC09BB65537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I15:I18</xm:sqref>
        </x14:conditionalFormatting>
        <x14:conditionalFormatting xmlns:xm="http://schemas.microsoft.com/office/excel/2006/main">
          <x14:cfRule type="dataBar" id="{DB8776AA-25B4-4C5C-88B7-28F6F95C20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I15:I18</xm:sqref>
        </x14:conditionalFormatting>
        <x14:conditionalFormatting xmlns:xm="http://schemas.microsoft.com/office/excel/2006/main">
          <x14:cfRule type="dataBar" id="{76231712-D747-4E3B-BC98-971073A176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I15:I18</xm:sqref>
        </x14:conditionalFormatting>
        <x14:conditionalFormatting xmlns:xm="http://schemas.microsoft.com/office/excel/2006/main">
          <x14:cfRule type="dataBar" id="{73FFF7DC-2211-4825-AE4D-84DE02DC585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I15:I18</xm:sqref>
        </x14:conditionalFormatting>
        <x14:conditionalFormatting xmlns:xm="http://schemas.microsoft.com/office/excel/2006/main">
          <x14:cfRule type="dataBar" id="{1BB8A2F1-5C60-4BB8-BB17-CFCE077267D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I9:I14</xm:sqref>
        </x14:conditionalFormatting>
        <x14:conditionalFormatting xmlns:xm="http://schemas.microsoft.com/office/excel/2006/main">
          <x14:cfRule type="dataBar" id="{20A431A8-770C-4336-89EF-21A1B31E1E7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I9:I14</xm:sqref>
        </x14:conditionalFormatting>
        <x14:conditionalFormatting xmlns:xm="http://schemas.microsoft.com/office/excel/2006/main">
          <x14:cfRule type="dataBar" id="{A78FAF61-F109-44D4-B06A-4844D98366B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I9:I14</xm:sqref>
        </x14:conditionalFormatting>
        <x14:conditionalFormatting xmlns:xm="http://schemas.microsoft.com/office/excel/2006/main">
          <x14:cfRule type="dataBar" id="{0F891A84-22E3-4B96-ADD8-6258C084C56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I9:I14</xm:sqref>
        </x14:conditionalFormatting>
        <x14:conditionalFormatting xmlns:xm="http://schemas.microsoft.com/office/excel/2006/main">
          <x14:cfRule type="dataBar" id="{6FBDDF9A-099F-4D04-9E50-3BA7584E7F0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I9:I14</xm:sqref>
        </x14:conditionalFormatting>
        <x14:conditionalFormatting xmlns:xm="http://schemas.microsoft.com/office/excel/2006/main">
          <x14:cfRule type="dataBar" id="{9E254224-9077-432F-99C5-ACA22353234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I9:I14</xm:sqref>
        </x14:conditionalFormatting>
        <x14:conditionalFormatting xmlns:xm="http://schemas.microsoft.com/office/excel/2006/main">
          <x14:cfRule type="dataBar" id="{FCCB5286-E96C-43E4-8FB8-90A9B2A2D1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I9:I18</xm:sqref>
        </x14:conditionalFormatting>
        <x14:conditionalFormatting xmlns:xm="http://schemas.microsoft.com/office/excel/2006/main">
          <x14:cfRule type="dataBar" id="{490C349F-2A06-47BF-934A-11EAE4C05A0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M9:O17 E9:G17 D9:D18</xm:sqref>
        </x14:conditionalFormatting>
        <x14:conditionalFormatting xmlns:xm="http://schemas.microsoft.com/office/excel/2006/main">
          <x14:cfRule type="dataBar" id="{B5C15E1F-137D-4D6F-B87A-F1F741B22FD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M7:O18 D7:G18</xm:sqref>
        </x14:conditionalFormatting>
        <x14:conditionalFormatting xmlns:xm="http://schemas.microsoft.com/office/excel/2006/main">
          <x14:cfRule type="dataBar" id="{632F21CB-88FF-4C51-98D8-EE37A722D64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I7:I8</xm:sqref>
        </x14:conditionalFormatting>
        <x14:conditionalFormatting xmlns:xm="http://schemas.microsoft.com/office/excel/2006/main">
          <x14:cfRule type="dataBar" id="{C417A96C-9B3B-4720-8EB8-D48C83753F5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G7:G18</xm:sqref>
        </x14:conditionalFormatting>
        <x14:conditionalFormatting xmlns:xm="http://schemas.microsoft.com/office/excel/2006/main">
          <x14:cfRule type="dataBar" id="{5CF09AFC-3484-4C05-B382-27A4D0AB1D9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F7:F18</xm:sqref>
        </x14:conditionalFormatting>
        <x14:conditionalFormatting xmlns:xm="http://schemas.microsoft.com/office/excel/2006/main">
          <x14:cfRule type="dataBar" id="{2737E32F-BC56-4CB3-AE0D-BC1F250F309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E7:E18</xm:sqref>
        </x14:conditionalFormatting>
        <x14:conditionalFormatting xmlns:xm="http://schemas.microsoft.com/office/excel/2006/main">
          <x14:cfRule type="dataBar" id="{0B8922E5-8CE7-455A-86D4-C8102444F4C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D7:D18</xm:sqref>
        </x14:conditionalFormatting>
        <x14:conditionalFormatting xmlns:xm="http://schemas.microsoft.com/office/excel/2006/main">
          <x14:cfRule type="dataBar" id="{FAFB33E2-5C79-4A35-B1BB-526E9BEDB81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M7:N18</xm:sqref>
        </x14:conditionalFormatting>
        <x14:conditionalFormatting xmlns:xm="http://schemas.microsoft.com/office/excel/2006/main">
          <x14:cfRule type="dataBar" id="{C8AC94EF-5A52-4698-915F-D646EE35B54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H9:H18</xm:sqref>
        </x14:conditionalFormatting>
        <x14:conditionalFormatting xmlns:xm="http://schemas.microsoft.com/office/excel/2006/main">
          <x14:cfRule type="dataBar" id="{C3B6C1D5-6CAC-4605-BE5E-61F40107652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H7:H18</xm:sqref>
        </x14:conditionalFormatting>
        <x14:conditionalFormatting xmlns:xm="http://schemas.microsoft.com/office/excel/2006/main">
          <x14:cfRule type="dataBar" id="{B4E9033A-8D05-4F76-A48C-209C423E1AC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H7:H18</xm:sqref>
        </x14:conditionalFormatting>
        <x14:conditionalFormatting xmlns:xm="http://schemas.microsoft.com/office/excel/2006/main">
          <x14:cfRule type="dataBar" id="{48D2EB0C-44AF-425D-A8E0-5D1F6056CB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H7:H18</xm:sqref>
        </x14:conditionalFormatting>
        <x14:conditionalFormatting xmlns:xm="http://schemas.microsoft.com/office/excel/2006/main">
          <x14:cfRule type="dataBar" id="{B6370F72-4E05-4C50-8DF8-93227D85399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H7:H14</xm:sqref>
        </x14:conditionalFormatting>
        <x14:conditionalFormatting xmlns:xm="http://schemas.microsoft.com/office/excel/2006/main">
          <x14:cfRule type="dataBar" id="{0C4C54F2-35E9-4CE0-B08F-60DE2C513C2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H7:H18</xm:sqref>
        </x14:conditionalFormatting>
        <x14:conditionalFormatting xmlns:xm="http://schemas.microsoft.com/office/excel/2006/main">
          <x14:cfRule type="dataBar" id="{AA811E68-A722-4C27-929A-C3CAF8CB9E5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H9:H17</xm:sqref>
        </x14:conditionalFormatting>
        <x14:conditionalFormatting xmlns:xm="http://schemas.microsoft.com/office/excel/2006/main">
          <x14:cfRule type="dataBar" id="{7D97B3E1-1155-4571-89C0-DE0BEFA937E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H7:H18</xm:sqref>
        </x14:conditionalFormatting>
        <x14:conditionalFormatting xmlns:xm="http://schemas.microsoft.com/office/excel/2006/main">
          <x14:cfRule type="dataBar" id="{67CC08C2-4AF7-40CC-AAB4-7F35071A899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L7:L18 C7:C18</xm:sqref>
        </x14:conditionalFormatting>
        <x14:conditionalFormatting xmlns:xm="http://schemas.microsoft.com/office/excel/2006/main">
          <x14:cfRule type="dataBar" id="{EC07D650-492C-4ADA-946E-8335F8C804B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I7:I18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Normal="100" workbookViewId="0">
      <selection activeCell="L12" sqref="L12"/>
    </sheetView>
  </sheetViews>
  <sheetFormatPr defaultRowHeight="14.4"/>
  <cols>
    <col min="1" max="1" width="12.44140625" bestFit="1" customWidth="1"/>
    <col min="9" max="9" width="13.109375" bestFit="1" customWidth="1"/>
    <col min="10" max="10" width="9.33203125" bestFit="1" customWidth="1"/>
  </cols>
  <sheetData>
    <row r="1" spans="1:10">
      <c r="B1" s="131" t="s">
        <v>56</v>
      </c>
      <c r="C1" s="131"/>
      <c r="D1" s="131"/>
      <c r="E1" s="131"/>
      <c r="F1" s="131"/>
      <c r="G1" s="131"/>
      <c r="H1" s="131"/>
    </row>
    <row r="2" spans="1:10">
      <c r="A2" s="88" t="s">
        <v>57</v>
      </c>
      <c r="B2" s="89">
        <v>70</v>
      </c>
      <c r="C2" s="89">
        <v>90</v>
      </c>
      <c r="D2" s="89">
        <v>110</v>
      </c>
      <c r="E2" s="89">
        <v>130</v>
      </c>
      <c r="F2" s="89">
        <v>150</v>
      </c>
      <c r="G2" s="89">
        <v>170</v>
      </c>
      <c r="H2" s="89">
        <v>190</v>
      </c>
      <c r="I2" s="90" t="s">
        <v>55</v>
      </c>
      <c r="J2" t="s">
        <v>90</v>
      </c>
    </row>
    <row r="3" spans="1:10">
      <c r="A3" s="91" t="s">
        <v>81</v>
      </c>
      <c r="B3" s="92">
        <f t="shared" ref="B3:H3" si="0">SQRT(2/3)*B2</f>
        <v>57.154760664940824</v>
      </c>
      <c r="C3" s="92">
        <f t="shared" si="0"/>
        <v>73.484692283495349</v>
      </c>
      <c r="D3" s="92">
        <f t="shared" si="0"/>
        <v>89.81462390204986</v>
      </c>
      <c r="E3" s="92">
        <f t="shared" si="0"/>
        <v>106.14455552060438</v>
      </c>
      <c r="F3" s="92">
        <f t="shared" si="0"/>
        <v>122.47448713915891</v>
      </c>
      <c r="G3" s="92">
        <f t="shared" si="0"/>
        <v>138.80441875771342</v>
      </c>
      <c r="H3" s="92">
        <f t="shared" si="0"/>
        <v>155.13435037626795</v>
      </c>
      <c r="I3" s="89"/>
    </row>
    <row r="4" spans="1:10">
      <c r="A4" s="91" t="s">
        <v>80</v>
      </c>
      <c r="B4" s="93">
        <f t="shared" ref="B4:H4" si="1">B3*2/230</f>
        <v>0.49699791882557237</v>
      </c>
      <c r="C4" s="93">
        <f t="shared" si="1"/>
        <v>0.63899732420430733</v>
      </c>
      <c r="D4" s="93">
        <f t="shared" si="1"/>
        <v>0.78099672958304223</v>
      </c>
      <c r="E4" s="93">
        <f t="shared" si="1"/>
        <v>0.92299613496177724</v>
      </c>
      <c r="F4" s="93">
        <f t="shared" si="1"/>
        <v>1.0649955403405122</v>
      </c>
      <c r="G4" s="93">
        <f t="shared" si="1"/>
        <v>1.206994945719247</v>
      </c>
      <c r="H4" s="93">
        <f t="shared" si="1"/>
        <v>1.348994351097982</v>
      </c>
      <c r="I4" s="89"/>
    </row>
    <row r="5" spans="1:10">
      <c r="A5" s="2" t="s">
        <v>58</v>
      </c>
      <c r="B5" s="83"/>
      <c r="C5" s="45"/>
      <c r="D5" s="45"/>
      <c r="E5" s="45"/>
      <c r="F5" s="45"/>
      <c r="G5" s="45"/>
      <c r="H5" s="84"/>
      <c r="I5" s="81">
        <v>150000000</v>
      </c>
      <c r="J5" s="70">
        <f>SQRT(2/3)*I5</f>
        <v>122474487.1391589</v>
      </c>
    </row>
    <row r="6" spans="1:10">
      <c r="A6" s="2" t="s">
        <v>59</v>
      </c>
      <c r="B6" s="83"/>
      <c r="C6" s="45"/>
      <c r="D6" s="45"/>
      <c r="E6" s="45"/>
      <c r="F6" s="45"/>
      <c r="G6" s="45"/>
      <c r="H6" s="84"/>
      <c r="I6" s="81">
        <v>110000000</v>
      </c>
      <c r="J6" s="70">
        <f t="shared" ref="J6:J16" si="2">SQRT(2/3)*I6</f>
        <v>89814623.902049869</v>
      </c>
    </row>
    <row r="7" spans="1:10">
      <c r="A7" s="2" t="s">
        <v>60</v>
      </c>
      <c r="B7" s="83"/>
      <c r="C7" s="46">
        <v>1.9616486665197268E-2</v>
      </c>
      <c r="D7" s="46">
        <v>9.0368084637425603E-3</v>
      </c>
      <c r="E7" s="46">
        <v>7.7143486885607225E-4</v>
      </c>
      <c r="F7" s="46">
        <v>3.6734993755051064E-4</v>
      </c>
      <c r="G7" s="46">
        <v>1.8367496877525532E-4</v>
      </c>
      <c r="H7" s="85">
        <v>7.3899999999999994E-5</v>
      </c>
      <c r="I7" s="81">
        <v>208000000</v>
      </c>
      <c r="J7" s="70">
        <f t="shared" si="2"/>
        <v>169831288.83296701</v>
      </c>
    </row>
    <row r="8" spans="1:10">
      <c r="A8" s="2" t="s">
        <v>61</v>
      </c>
      <c r="B8" s="83"/>
      <c r="C8" s="47">
        <v>1.6041990093886301E-2</v>
      </c>
      <c r="D8" s="47">
        <v>7.8361794928661199E-3</v>
      </c>
      <c r="E8" s="47">
        <v>4.4355732978487467E-4</v>
      </c>
      <c r="F8" s="47">
        <v>2.9570488652324982E-4</v>
      </c>
      <c r="G8" s="47">
        <v>7.3926221630812454E-5</v>
      </c>
      <c r="H8" s="85">
        <v>7.3899999999999994E-5</v>
      </c>
      <c r="I8" s="119">
        <v>209000000</v>
      </c>
      <c r="J8" s="118">
        <f t="shared" si="2"/>
        <v>170647785.41389474</v>
      </c>
    </row>
    <row r="9" spans="1:10">
      <c r="A9" s="2" t="s">
        <v>62</v>
      </c>
      <c r="B9" s="83"/>
      <c r="C9" s="47">
        <v>1.6452499442917625E-2</v>
      </c>
      <c r="D9" s="47">
        <v>7.8362920597192312E-3</v>
      </c>
      <c r="E9" s="47">
        <v>4.4566589913095148E-4</v>
      </c>
      <c r="F9" s="47">
        <v>2.9711059942063434E-4</v>
      </c>
      <c r="G9" s="48">
        <v>7.4277649855158584E-5</v>
      </c>
      <c r="H9" s="85">
        <v>7.4300000000000004E-5</v>
      </c>
      <c r="I9" s="81">
        <v>207000000</v>
      </c>
      <c r="J9" s="70">
        <f t="shared" si="2"/>
        <v>169014792.25203928</v>
      </c>
    </row>
    <row r="10" spans="1:10">
      <c r="A10" s="2" t="s">
        <v>63</v>
      </c>
      <c r="B10" s="83"/>
      <c r="C10" s="47">
        <v>1.6317359755423772E-2</v>
      </c>
      <c r="D10" s="47">
        <v>7.8824266087148698E-3</v>
      </c>
      <c r="E10" s="47">
        <v>4.7883899959482855E-4</v>
      </c>
      <c r="F10" s="47">
        <v>2.9467015359681758E-4</v>
      </c>
      <c r="G10" s="47">
        <v>7.3667538399204395E-5</v>
      </c>
      <c r="H10" s="85">
        <v>7.3700000000000002E-5</v>
      </c>
      <c r="I10" s="81">
        <v>207000000</v>
      </c>
      <c r="J10" s="70">
        <f t="shared" si="2"/>
        <v>169014792.25203928</v>
      </c>
    </row>
    <row r="11" spans="1:10">
      <c r="A11" s="2" t="s">
        <v>64</v>
      </c>
      <c r="B11" s="83"/>
      <c r="C11" s="47">
        <v>1.6435408473695925E-2</v>
      </c>
      <c r="D11" s="47">
        <v>7.8652519106626097E-3</v>
      </c>
      <c r="E11" s="47">
        <v>4.8230318320100911E-4</v>
      </c>
      <c r="F11" s="46">
        <v>3.7100244861616087E-4</v>
      </c>
      <c r="G11" s="47">
        <v>7.4200489723232169E-5</v>
      </c>
      <c r="H11" s="85">
        <v>7.4200000000000001E-5</v>
      </c>
      <c r="I11" s="81">
        <v>208000000</v>
      </c>
      <c r="J11" s="70">
        <f t="shared" si="2"/>
        <v>169831288.83296701</v>
      </c>
    </row>
    <row r="12" spans="1:10">
      <c r="A12" s="2" t="s">
        <v>65</v>
      </c>
      <c r="B12" s="83"/>
      <c r="C12" s="47">
        <v>1.6553103243963856E-2</v>
      </c>
      <c r="D12" s="47">
        <v>7.9988149903717966E-3</v>
      </c>
      <c r="E12" s="47">
        <v>4.8141016145756183E-4</v>
      </c>
      <c r="F12" s="46">
        <v>3.7031550881350909E-4</v>
      </c>
      <c r="G12" s="47">
        <v>7.406310176270182E-5</v>
      </c>
      <c r="H12" s="85">
        <v>7.4099999999999999E-5</v>
      </c>
      <c r="I12" s="119">
        <v>209000000</v>
      </c>
      <c r="J12" s="118">
        <f t="shared" si="2"/>
        <v>170647785.41389474</v>
      </c>
    </row>
    <row r="13" spans="1:10">
      <c r="A13" s="2" t="s">
        <v>66</v>
      </c>
      <c r="B13" s="83"/>
      <c r="C13" s="47">
        <v>7.6845973939191443E-3</v>
      </c>
      <c r="D13" s="47">
        <v>1.3364517206815904E-3</v>
      </c>
      <c r="E13" s="47">
        <v>7.4247317815643915E-5</v>
      </c>
      <c r="F13" s="47">
        <v>0</v>
      </c>
      <c r="G13" s="47">
        <v>0</v>
      </c>
      <c r="H13" s="86">
        <v>0</v>
      </c>
      <c r="I13" s="81">
        <v>167000000</v>
      </c>
      <c r="J13" s="70">
        <f t="shared" si="2"/>
        <v>136354929.01493025</v>
      </c>
    </row>
    <row r="14" spans="1:10">
      <c r="A14" s="2" t="s">
        <v>67</v>
      </c>
      <c r="B14" s="83"/>
      <c r="C14" s="47">
        <v>7.7174235678242799E-3</v>
      </c>
      <c r="D14" s="47">
        <v>1.4470169189670526E-3</v>
      </c>
      <c r="E14" s="47">
        <v>7.4205995844464235E-5</v>
      </c>
      <c r="F14" s="47">
        <v>0</v>
      </c>
      <c r="G14" s="47">
        <v>0</v>
      </c>
      <c r="H14" s="86">
        <v>0</v>
      </c>
      <c r="I14" s="81">
        <v>168000000</v>
      </c>
      <c r="J14" s="70">
        <f t="shared" si="2"/>
        <v>137171425.59585798</v>
      </c>
    </row>
    <row r="15" spans="1:10">
      <c r="A15" s="2" t="s">
        <v>68</v>
      </c>
      <c r="B15" s="83"/>
      <c r="C15" s="47">
        <v>7.785274708979017E-3</v>
      </c>
      <c r="D15" s="47">
        <v>1.33461852153926E-3</v>
      </c>
      <c r="E15" s="47">
        <v>1.1121821012827167E-4</v>
      </c>
      <c r="F15" s="47">
        <v>0</v>
      </c>
      <c r="G15" s="47">
        <v>0</v>
      </c>
      <c r="H15" s="86">
        <v>0</v>
      </c>
      <c r="I15" s="81">
        <v>168000000</v>
      </c>
      <c r="J15" s="70">
        <f t="shared" si="2"/>
        <v>137171425.59585798</v>
      </c>
    </row>
    <row r="16" spans="1:10">
      <c r="A16" s="2" t="s">
        <v>69</v>
      </c>
      <c r="B16" s="83"/>
      <c r="C16" s="49">
        <v>7.7484892299707116E-3</v>
      </c>
      <c r="D16" s="49">
        <v>1.4088162236310384E-3</v>
      </c>
      <c r="E16" s="49">
        <v>7.4148222296370448E-5</v>
      </c>
      <c r="F16" s="49">
        <v>0</v>
      </c>
      <c r="G16" s="49">
        <v>0</v>
      </c>
      <c r="H16" s="87">
        <v>0</v>
      </c>
      <c r="I16" s="82">
        <v>168000000</v>
      </c>
      <c r="J16" s="70">
        <f t="shared" si="2"/>
        <v>137171425.59585798</v>
      </c>
    </row>
    <row r="17" spans="1:8">
      <c r="A17" s="2" t="s">
        <v>70</v>
      </c>
      <c r="B17" s="79">
        <v>4.7385620915032678E-2</v>
      </c>
      <c r="C17" s="48">
        <v>1.7365861073111416E-2</v>
      </c>
      <c r="D17" s="48">
        <v>8.3979328165374682E-3</v>
      </c>
      <c r="E17" s="48">
        <v>2.241982064143487E-3</v>
      </c>
      <c r="F17" s="48">
        <v>4.939960480316157E-4</v>
      </c>
      <c r="G17" s="48">
        <v>3.4199726402188782E-4</v>
      </c>
      <c r="H17" s="76">
        <v>3.7999696002431978E-5</v>
      </c>
    </row>
    <row r="18" spans="1:8">
      <c r="A18" s="2" t="s">
        <v>71</v>
      </c>
      <c r="B18" s="79">
        <v>1.9987840097279223E-2</v>
      </c>
      <c r="C18" s="48">
        <v>7.4479404164766684E-3</v>
      </c>
      <c r="D18" s="48">
        <v>1.5579875360997111E-3</v>
      </c>
      <c r="E18" s="48">
        <v>3.4199726402188782E-4</v>
      </c>
      <c r="F18" s="48">
        <v>3.7999696002431978E-5</v>
      </c>
      <c r="G18" s="48">
        <v>0</v>
      </c>
      <c r="H18" s="76">
        <v>0</v>
      </c>
    </row>
    <row r="19" spans="1:8">
      <c r="A19" s="2" t="s">
        <v>72</v>
      </c>
      <c r="B19" s="79">
        <v>2.0101839185286519E-2</v>
      </c>
      <c r="C19" s="48">
        <v>7.4859401124790998E-3</v>
      </c>
      <c r="D19" s="48">
        <v>1.4819881440948472E-3</v>
      </c>
      <c r="E19" s="48">
        <v>3.4199726402188782E-4</v>
      </c>
      <c r="F19" s="48">
        <v>7.5999392004863956E-5</v>
      </c>
      <c r="G19" s="48">
        <v>0</v>
      </c>
      <c r="H19" s="76">
        <v>0</v>
      </c>
    </row>
    <row r="20" spans="1:8">
      <c r="A20" s="2" t="s">
        <v>73</v>
      </c>
      <c r="B20" s="79">
        <v>1.9987840097279223E-2</v>
      </c>
      <c r="C20" s="48">
        <v>7.9039367685058513E-3</v>
      </c>
      <c r="D20" s="48">
        <v>1.1779905760753915E-3</v>
      </c>
      <c r="E20" s="48">
        <v>3.4199726402188782E-4</v>
      </c>
      <c r="F20" s="48">
        <v>7.5999392004863956E-5</v>
      </c>
      <c r="G20" s="48">
        <v>0</v>
      </c>
      <c r="H20" s="76">
        <v>0</v>
      </c>
    </row>
    <row r="21" spans="1:8">
      <c r="A21" s="2" t="s">
        <v>74</v>
      </c>
      <c r="B21" s="79">
        <v>2.0291837665298677E-2</v>
      </c>
      <c r="C21" s="48">
        <v>7.5619395044839643E-3</v>
      </c>
      <c r="D21" s="48">
        <v>1.5199878400972793E-3</v>
      </c>
      <c r="E21" s="48">
        <v>3.4199726402188782E-4</v>
      </c>
      <c r="F21" s="48">
        <v>7.5999392004863956E-5</v>
      </c>
      <c r="G21" s="48">
        <v>0</v>
      </c>
      <c r="H21" s="76">
        <v>0</v>
      </c>
    </row>
    <row r="22" spans="1:8">
      <c r="A22" s="2" t="s">
        <v>75</v>
      </c>
      <c r="B22" s="79">
        <v>1.9987840097279223E-2</v>
      </c>
      <c r="C22" s="48">
        <v>7.3719410244718038E-3</v>
      </c>
      <c r="D22" s="48">
        <v>1.3679890560875513E-3</v>
      </c>
      <c r="E22" s="48">
        <v>3.4199726402188782E-4</v>
      </c>
      <c r="F22" s="48">
        <v>7.5999392004863956E-5</v>
      </c>
      <c r="G22" s="48">
        <v>0</v>
      </c>
      <c r="H22" s="76">
        <v>0</v>
      </c>
    </row>
    <row r="23" spans="1:8">
      <c r="A23" s="2" t="s">
        <v>76</v>
      </c>
      <c r="B23" s="79">
        <v>4.6625626994984043E-2</v>
      </c>
      <c r="C23" s="48">
        <v>1.6871865025079799E-2</v>
      </c>
      <c r="D23" s="48">
        <v>7.9799361605107158E-3</v>
      </c>
      <c r="E23" s="48">
        <v>2.0519835841313269E-3</v>
      </c>
      <c r="F23" s="48">
        <v>4.939960480316157E-4</v>
      </c>
      <c r="G23" s="48">
        <v>3.4199726402188782E-4</v>
      </c>
      <c r="H23" s="76">
        <v>3.7999696002431978E-5</v>
      </c>
    </row>
    <row r="24" spans="1:8">
      <c r="A24" s="2" t="s">
        <v>77</v>
      </c>
      <c r="B24" s="79">
        <v>4.7119623043015653E-2</v>
      </c>
      <c r="C24" s="48">
        <v>1.7441860465116279E-2</v>
      </c>
      <c r="D24" s="48">
        <v>8.0939352485180117E-3</v>
      </c>
      <c r="E24" s="48">
        <v>2.241982064143487E-3</v>
      </c>
      <c r="F24" s="48">
        <v>4.5599635202918376E-4</v>
      </c>
      <c r="G24" s="48">
        <v>3.4199726402188782E-4</v>
      </c>
      <c r="H24" s="76">
        <v>3.7999696002431978E-5</v>
      </c>
    </row>
    <row r="25" spans="1:8">
      <c r="A25" s="2" t="s">
        <v>78</v>
      </c>
      <c r="B25" s="79">
        <v>4.6359629122967018E-2</v>
      </c>
      <c r="C25" s="48">
        <v>1.6643866849065207E-2</v>
      </c>
      <c r="D25" s="48">
        <v>7.9039367685058513E-3</v>
      </c>
      <c r="E25" s="48">
        <v>2.0899832801337588E-3</v>
      </c>
      <c r="F25" s="48">
        <v>4.939960480316157E-4</v>
      </c>
      <c r="G25" s="48">
        <v>3.4199726402188782E-4</v>
      </c>
      <c r="H25" s="76">
        <v>3.7999696002431978E-5</v>
      </c>
    </row>
    <row r="26" spans="1:8" ht="15" thickBot="1">
      <c r="A26" s="2" t="s">
        <v>79</v>
      </c>
      <c r="B26" s="80">
        <v>7.7484892299707116E-3</v>
      </c>
      <c r="C26" s="77">
        <v>1.4088162236310384E-3</v>
      </c>
      <c r="D26" s="77">
        <v>7.4148222296370448E-5</v>
      </c>
      <c r="E26" s="77">
        <v>0</v>
      </c>
      <c r="F26" s="77">
        <v>0</v>
      </c>
      <c r="G26" s="77">
        <v>0</v>
      </c>
      <c r="H26" s="78">
        <v>0</v>
      </c>
    </row>
  </sheetData>
  <mergeCells count="1">
    <mergeCell ref="B1:H1"/>
  </mergeCells>
  <phoneticPr fontId="1" type="noConversion"/>
  <conditionalFormatting sqref="B17:B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7:C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7:D2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7:E2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7:F2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7:G2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7:H2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H2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zoomScale="115" zoomScaleNormal="115" workbookViewId="0">
      <selection activeCell="B19" sqref="B19"/>
    </sheetView>
  </sheetViews>
  <sheetFormatPr defaultRowHeight="14.4"/>
  <cols>
    <col min="2" max="5" width="10" bestFit="1" customWidth="1"/>
    <col min="6" max="6" width="10.33203125" bestFit="1" customWidth="1"/>
    <col min="7" max="7" width="10" bestFit="1" customWidth="1"/>
    <col min="9" max="9" width="12.44140625" bestFit="1" customWidth="1"/>
  </cols>
  <sheetData>
    <row r="1" spans="1:7" ht="15" thickBot="1">
      <c r="A1" s="17" t="s">
        <v>5</v>
      </c>
      <c r="B1" s="18">
        <v>4920000000</v>
      </c>
      <c r="C1" s="18">
        <v>4920000000</v>
      </c>
      <c r="D1" s="50">
        <v>691000000</v>
      </c>
      <c r="E1" s="50">
        <v>320000000</v>
      </c>
      <c r="F1" s="50">
        <v>320000000</v>
      </c>
      <c r="G1" s="50">
        <v>320000000</v>
      </c>
    </row>
    <row r="2" spans="1:7" ht="15" thickBot="1">
      <c r="A2" s="19" t="s">
        <v>4</v>
      </c>
      <c r="B2" s="38">
        <v>1.5</v>
      </c>
      <c r="C2" s="35">
        <v>1.2</v>
      </c>
      <c r="D2" s="35">
        <v>1.02</v>
      </c>
      <c r="E2" s="35">
        <v>1.008</v>
      </c>
      <c r="F2" s="35">
        <v>1.008</v>
      </c>
      <c r="G2" s="35">
        <v>1.0069999999999999</v>
      </c>
    </row>
    <row r="3" spans="1:7">
      <c r="A3" s="6" t="s">
        <v>2</v>
      </c>
      <c r="B3" s="13">
        <f t="shared" ref="B3:G3" si="0">230*B4/2</f>
        <v>115</v>
      </c>
      <c r="C3" s="13">
        <f t="shared" si="0"/>
        <v>115</v>
      </c>
      <c r="D3" s="13">
        <f t="shared" si="0"/>
        <v>115</v>
      </c>
      <c r="E3" s="13">
        <f t="shared" si="0"/>
        <v>115</v>
      </c>
      <c r="F3" s="13">
        <f t="shared" si="0"/>
        <v>115</v>
      </c>
      <c r="G3" s="13">
        <f t="shared" si="0"/>
        <v>115</v>
      </c>
    </row>
    <row r="4" spans="1:7" ht="15" thickBot="1">
      <c r="A4" s="7" t="s">
        <v>1</v>
      </c>
      <c r="B4" s="14">
        <f>1</f>
        <v>1</v>
      </c>
      <c r="C4" s="14">
        <f>1</f>
        <v>1</v>
      </c>
      <c r="D4" s="14">
        <f>1</f>
        <v>1</v>
      </c>
      <c r="E4" s="14">
        <f>1</f>
        <v>1</v>
      </c>
      <c r="F4" s="14">
        <f>1</f>
        <v>1</v>
      </c>
      <c r="G4" s="14">
        <f>1</f>
        <v>1</v>
      </c>
    </row>
    <row r="5" spans="1:7" ht="15" thickBot="1">
      <c r="A5" s="30" t="s">
        <v>0</v>
      </c>
      <c r="B5" s="28">
        <v>0.1</v>
      </c>
      <c r="C5" s="27">
        <v>0.1</v>
      </c>
      <c r="D5" s="27">
        <v>0.1</v>
      </c>
      <c r="E5" s="27">
        <v>0.1</v>
      </c>
      <c r="F5" s="27">
        <v>0.1</v>
      </c>
      <c r="G5" s="27">
        <v>0.1</v>
      </c>
    </row>
    <row r="6" spans="1:7" ht="15" thickBot="1">
      <c r="A6" s="22" t="s">
        <v>3</v>
      </c>
      <c r="B6" s="25">
        <v>1</v>
      </c>
      <c r="C6" s="23">
        <v>1</v>
      </c>
      <c r="D6" s="23">
        <v>1</v>
      </c>
      <c r="E6" s="23">
        <v>1</v>
      </c>
      <c r="F6" s="20">
        <v>1.5</v>
      </c>
      <c r="G6" s="20">
        <v>1.6</v>
      </c>
    </row>
    <row r="7" spans="1:7">
      <c r="A7" s="2" t="s">
        <v>20</v>
      </c>
      <c r="B7" s="11">
        <v>-8.5999999999999993E-2</v>
      </c>
      <c r="C7" s="12">
        <v>-0.57208678058454698</v>
      </c>
      <c r="D7" s="11">
        <v>-0.54354053566778182</v>
      </c>
      <c r="E7" s="12">
        <v>-0.73224623890702933</v>
      </c>
      <c r="F7" s="12">
        <v>-0.61707966906388345</v>
      </c>
      <c r="G7" s="12">
        <v>-0.87844307778601338</v>
      </c>
    </row>
    <row r="8" spans="1:7">
      <c r="A8" s="2" t="s">
        <v>21</v>
      </c>
      <c r="B8" s="11">
        <v>8.0199999999999994E-2</v>
      </c>
      <c r="C8" s="8">
        <v>-0.21750319264761619</v>
      </c>
      <c r="D8" s="11">
        <v>-0.13336455569691455</v>
      </c>
      <c r="E8" s="8">
        <v>-0.26792409103089326</v>
      </c>
      <c r="F8" s="8">
        <v>-0.48225032771411258</v>
      </c>
      <c r="G8" s="8">
        <v>-0.68351869599959447</v>
      </c>
    </row>
    <row r="9" spans="1:7">
      <c r="A9" s="2" t="s">
        <v>30</v>
      </c>
      <c r="B9" s="5">
        <v>-0.31030000000000002</v>
      </c>
      <c r="C9" s="8">
        <v>-0.52045576087170875</v>
      </c>
      <c r="D9" s="36">
        <v>-0.28846217054065726</v>
      </c>
      <c r="E9" s="8">
        <v>-0.44337384618418596</v>
      </c>
      <c r="F9" s="8">
        <v>0.17560969385091718</v>
      </c>
      <c r="G9" s="8">
        <v>0.19014204052213127</v>
      </c>
    </row>
    <row r="10" spans="1:7">
      <c r="A10" s="2" t="s">
        <v>22</v>
      </c>
      <c r="B10" s="5">
        <v>6.2100000000000002E-2</v>
      </c>
      <c r="C10" s="8">
        <v>-6.8130617289332993E-2</v>
      </c>
      <c r="D10" s="36">
        <v>0.10393768250414885</v>
      </c>
      <c r="E10" s="8">
        <v>-1.1373189411939763E-3</v>
      </c>
      <c r="F10" s="8">
        <v>0.44529472198712367</v>
      </c>
      <c r="G10" s="8">
        <v>0.46003058440186029</v>
      </c>
    </row>
    <row r="11" spans="1:7">
      <c r="A11" s="2" t="s">
        <v>23</v>
      </c>
      <c r="B11" s="5">
        <v>-1.37E-2</v>
      </c>
      <c r="C11" s="8">
        <v>-0.15659948553117253</v>
      </c>
      <c r="D11" s="36">
        <v>2.9297265702940483E-2</v>
      </c>
      <c r="E11" s="8">
        <v>-8.3953495460426034E-2</v>
      </c>
      <c r="F11" s="8">
        <v>0.38196889981381688</v>
      </c>
      <c r="G11" s="8">
        <v>0.38630548834197653</v>
      </c>
    </row>
    <row r="12" spans="1:7">
      <c r="A12" s="2" t="s">
        <v>24</v>
      </c>
      <c r="B12" s="5">
        <v>-0.6522</v>
      </c>
      <c r="C12" s="8">
        <v>-0.88258389028268336</v>
      </c>
      <c r="D12" s="36">
        <v>-0.57873592620028891</v>
      </c>
      <c r="E12" s="8">
        <v>-0.7636620732840298</v>
      </c>
      <c r="F12" s="8">
        <v>-1.5003049067476477E-2</v>
      </c>
      <c r="G12" s="8">
        <v>-8.7289276695711251E-3</v>
      </c>
    </row>
    <row r="13" spans="1:7">
      <c r="A13" s="2" t="s">
        <v>25</v>
      </c>
      <c r="B13" s="5">
        <v>0.25219999999999998</v>
      </c>
      <c r="C13" s="8">
        <v>0.14664242499347868</v>
      </c>
      <c r="D13" s="36">
        <v>0.28377693529867593</v>
      </c>
      <c r="E13" s="8">
        <v>0.19974213101824972</v>
      </c>
      <c r="F13" s="8">
        <v>0.550424057164145</v>
      </c>
      <c r="G13" s="8">
        <v>0.55599432550546835</v>
      </c>
    </row>
    <row r="14" spans="1:7">
      <c r="A14" s="2" t="s">
        <v>26</v>
      </c>
      <c r="B14" s="5">
        <v>0.28270000000000001</v>
      </c>
      <c r="C14" s="8">
        <v>0.18123999605246463</v>
      </c>
      <c r="D14" s="36">
        <v>0.31251302921646124</v>
      </c>
      <c r="E14" s="8">
        <v>0.23179344991094547</v>
      </c>
      <c r="F14" s="8">
        <v>0.57857240202828131</v>
      </c>
      <c r="G14" s="8">
        <v>0.58920819019601389</v>
      </c>
    </row>
    <row r="15" spans="1:7">
      <c r="A15" s="2" t="s">
        <v>27</v>
      </c>
      <c r="B15" s="5">
        <v>0.19409999999999999</v>
      </c>
      <c r="C15" s="8">
        <v>0.15155840947563365</v>
      </c>
      <c r="D15" s="36">
        <v>0.32469213468113367</v>
      </c>
      <c r="E15" s="8">
        <v>0.25001526414247127</v>
      </c>
      <c r="F15" s="8">
        <v>0.20401011189066967</v>
      </c>
      <c r="G15" s="8">
        <v>0.10056017060085071</v>
      </c>
    </row>
    <row r="16" spans="1:7">
      <c r="A16" s="2" t="s">
        <v>28</v>
      </c>
      <c r="B16" s="5">
        <v>-7.1099999999999997E-2</v>
      </c>
      <c r="C16" s="8">
        <v>-0.12871396475902108</v>
      </c>
      <c r="D16" s="36">
        <v>0.10112769937550914</v>
      </c>
      <c r="E16" s="8">
        <v>1.3585357765583048E-3</v>
      </c>
      <c r="F16" s="8">
        <v>-5.0338679875601026E-2</v>
      </c>
      <c r="G16" s="8">
        <v>-0.18110649399760789</v>
      </c>
    </row>
    <row r="17" spans="1:7">
      <c r="A17" s="2" t="s">
        <v>29</v>
      </c>
      <c r="B17" s="5">
        <v>2.7900000000000001E-2</v>
      </c>
      <c r="C17" s="8">
        <v>-2.4302171716915597E-2</v>
      </c>
      <c r="D17" s="36">
        <v>0.18433031165346958</v>
      </c>
      <c r="E17" s="8">
        <v>9.3909606311935359E-2</v>
      </c>
      <c r="F17" s="8">
        <v>5.0333886327736534E-2</v>
      </c>
      <c r="G17" s="8">
        <v>-6.7529814745417679E-2</v>
      </c>
    </row>
    <row r="18" spans="1:7" ht="15" thickBot="1">
      <c r="A18" s="2" t="s">
        <v>31</v>
      </c>
      <c r="B18" s="5">
        <v>-9.4000000000000004E-3</v>
      </c>
      <c r="C18" s="8">
        <v>-6.35117265555004E-2</v>
      </c>
      <c r="D18" s="37">
        <v>0.153</v>
      </c>
      <c r="E18" s="9">
        <v>5.9296943296358082E-2</v>
      </c>
      <c r="F18" s="9">
        <v>1.348917374403139E-2</v>
      </c>
      <c r="G18" s="9">
        <v>-0.108677085437084</v>
      </c>
    </row>
    <row r="19" spans="1:7" ht="15" thickBot="1">
      <c r="A19" s="3" t="s">
        <v>15</v>
      </c>
      <c r="B19" s="4">
        <f>STDEVP(B9:B18)</f>
        <v>0.26592589588078858</v>
      </c>
      <c r="C19" s="4">
        <f t="shared" ref="C19:G19" si="1">STDEVP(C9:C18)</f>
        <v>0.31483706987497895</v>
      </c>
      <c r="D19" s="4">
        <f t="shared" si="1"/>
        <v>0.27238155681063719</v>
      </c>
      <c r="E19" s="4">
        <f t="shared" si="1"/>
        <v>0.30569343616686023</v>
      </c>
      <c r="F19" s="4">
        <f t="shared" si="1"/>
        <v>0.22691617170751469</v>
      </c>
      <c r="G19" s="4">
        <f t="shared" si="1"/>
        <v>0.27303616505981132</v>
      </c>
    </row>
    <row r="20" spans="1:7">
      <c r="F20" s="39" t="s">
        <v>12</v>
      </c>
    </row>
    <row r="22" spans="1:7">
      <c r="A22" t="s">
        <v>6</v>
      </c>
    </row>
    <row r="23" spans="1:7">
      <c r="A23" t="s">
        <v>10</v>
      </c>
    </row>
  </sheetData>
  <phoneticPr fontId="1" type="noConversion"/>
  <conditionalFormatting sqref="B9:B18">
    <cfRule type="dataBar" priority="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{9FBD3F01-B63B-4FEC-8332-7A6411501E07}</x14:id>
        </ext>
      </extLst>
    </cfRule>
  </conditionalFormatting>
  <conditionalFormatting sqref="B9:B18">
    <cfRule type="dataBar" priority="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{1701862F-95AE-45C2-BEDB-50E6AF44C0F2}</x14:id>
        </ext>
      </extLst>
    </cfRule>
  </conditionalFormatting>
  <conditionalFormatting sqref="B7:B8">
    <cfRule type="dataBar" priority="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{26C65F35-C654-44EA-ADE7-1F86F3B1E53B}</x14:id>
        </ext>
      </extLst>
    </cfRule>
  </conditionalFormatting>
  <conditionalFormatting sqref="B7:B18">
    <cfRule type="dataBar" priority="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{F99F0309-941F-4BC2-A4FC-DFCE5CCEBC7A}</x14:id>
        </ext>
      </extLst>
    </cfRule>
  </conditionalFormatting>
  <conditionalFormatting sqref="C7:C18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{3446ACC3-719F-44A8-9013-D6278915B5EF}</x14:id>
        </ext>
      </extLst>
    </cfRule>
  </conditionalFormatting>
  <conditionalFormatting sqref="D9:D18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{21E95BFA-872A-42C8-BBBD-357E2266DE40}</x14:id>
        </ext>
      </extLst>
    </cfRule>
  </conditionalFormatting>
  <conditionalFormatting sqref="D7:D18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{50039BDC-7478-49CD-9BA3-1E3BCACC9969}</x14:id>
        </ext>
      </extLst>
    </cfRule>
  </conditionalFormatting>
  <conditionalFormatting sqref="E9:E18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{F45C00D7-9FF5-40F2-98E1-C33C43F2D8EB}</x14:id>
        </ext>
      </extLst>
    </cfRule>
  </conditionalFormatting>
  <conditionalFormatting sqref="E7:E18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{E8FD12F5-9B09-4941-9396-506FD7D96319}</x14:id>
        </ext>
      </extLst>
    </cfRule>
  </conditionalFormatting>
  <conditionalFormatting sqref="F9:F18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{2BFBBDF2-D8C7-4D2F-8FB1-AC9616F135D9}</x14:id>
        </ext>
      </extLst>
    </cfRule>
  </conditionalFormatting>
  <conditionalFormatting sqref="F7:F18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{613B7CEC-E978-4C03-A015-1F5B2F01B01B}</x14:id>
        </ext>
      </extLst>
    </cfRule>
  </conditionalFormatting>
  <conditionalFormatting sqref="G9:G18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{173D9D56-1276-4095-83C8-B0B0AF5BA4D2}</x14:id>
        </ext>
      </extLst>
    </cfRule>
  </conditionalFormatting>
  <conditionalFormatting sqref="G7:G18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{9B92F7D1-C50A-49FB-A9C7-6CF36B8A6EB4}</x14:id>
        </ext>
      </extLst>
    </cfRule>
  </conditionalFormatting>
  <conditionalFormatting sqref="B7:G18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{3090F939-39FF-49B7-9184-5D285F195E3C}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FBD3F01-B63B-4FEC-8332-7A6411501E0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B9:B18</xm:sqref>
        </x14:conditionalFormatting>
        <x14:conditionalFormatting xmlns:xm="http://schemas.microsoft.com/office/excel/2006/main">
          <x14:cfRule type="dataBar" id="{1701862F-95AE-45C2-BEDB-50E6AF44C0F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B9:B18</xm:sqref>
        </x14:conditionalFormatting>
        <x14:conditionalFormatting xmlns:xm="http://schemas.microsoft.com/office/excel/2006/main">
          <x14:cfRule type="dataBar" id="{26C65F35-C654-44EA-ADE7-1F86F3B1E53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B7:B8</xm:sqref>
        </x14:conditionalFormatting>
        <x14:conditionalFormatting xmlns:xm="http://schemas.microsoft.com/office/excel/2006/main">
          <x14:cfRule type="dataBar" id="{F99F0309-941F-4BC2-A4FC-DFCE5CCEBC7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B7:B18</xm:sqref>
        </x14:conditionalFormatting>
        <x14:conditionalFormatting xmlns:xm="http://schemas.microsoft.com/office/excel/2006/main">
          <x14:cfRule type="dataBar" id="{3446ACC3-719F-44A8-9013-D6278915B5E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C7:C18</xm:sqref>
        </x14:conditionalFormatting>
        <x14:conditionalFormatting xmlns:xm="http://schemas.microsoft.com/office/excel/2006/main">
          <x14:cfRule type="dataBar" id="{21E95BFA-872A-42C8-BBBD-357E2266DE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D9:D18</xm:sqref>
        </x14:conditionalFormatting>
        <x14:conditionalFormatting xmlns:xm="http://schemas.microsoft.com/office/excel/2006/main">
          <x14:cfRule type="dataBar" id="{50039BDC-7478-49CD-9BA3-1E3BCACC996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D7:D18</xm:sqref>
        </x14:conditionalFormatting>
        <x14:conditionalFormatting xmlns:xm="http://schemas.microsoft.com/office/excel/2006/main">
          <x14:cfRule type="dataBar" id="{F45C00D7-9FF5-40F2-98E1-C33C43F2D8E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E9:E18</xm:sqref>
        </x14:conditionalFormatting>
        <x14:conditionalFormatting xmlns:xm="http://schemas.microsoft.com/office/excel/2006/main">
          <x14:cfRule type="dataBar" id="{E8FD12F5-9B09-4941-9396-506FD7D9631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E7:E18</xm:sqref>
        </x14:conditionalFormatting>
        <x14:conditionalFormatting xmlns:xm="http://schemas.microsoft.com/office/excel/2006/main">
          <x14:cfRule type="dataBar" id="{2BFBBDF2-D8C7-4D2F-8FB1-AC9616F135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F9:F18</xm:sqref>
        </x14:conditionalFormatting>
        <x14:conditionalFormatting xmlns:xm="http://schemas.microsoft.com/office/excel/2006/main">
          <x14:cfRule type="dataBar" id="{613B7CEC-E978-4C03-A015-1F5B2F01B0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F7:F18</xm:sqref>
        </x14:conditionalFormatting>
        <x14:conditionalFormatting xmlns:xm="http://schemas.microsoft.com/office/excel/2006/main">
          <x14:cfRule type="dataBar" id="{173D9D56-1276-4095-83C8-B0B0AF5BA4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G9:G18</xm:sqref>
        </x14:conditionalFormatting>
        <x14:conditionalFormatting xmlns:xm="http://schemas.microsoft.com/office/excel/2006/main">
          <x14:cfRule type="dataBar" id="{9B92F7D1-C50A-49FB-A9C7-6CF36B8A6E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G7:G18</xm:sqref>
        </x14:conditionalFormatting>
        <x14:conditionalFormatting xmlns:xm="http://schemas.microsoft.com/office/excel/2006/main">
          <x14:cfRule type="dataBar" id="{3090F939-39FF-49B7-9184-5D285F195E3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B7:G18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"/>
  <sheetViews>
    <sheetView zoomScale="115" zoomScaleNormal="115" workbookViewId="0">
      <selection activeCell="M19" sqref="M19:N19"/>
    </sheetView>
  </sheetViews>
  <sheetFormatPr defaultRowHeight="14.4"/>
  <cols>
    <col min="1" max="1" width="18.21875" bestFit="1" customWidth="1"/>
    <col min="2" max="2" width="17.109375" bestFit="1" customWidth="1"/>
    <col min="3" max="3" width="10.109375" bestFit="1" customWidth="1"/>
    <col min="4" max="4" width="10" bestFit="1" customWidth="1"/>
    <col min="5" max="6" width="12.44140625" bestFit="1" customWidth="1"/>
    <col min="7" max="9" width="10" bestFit="1" customWidth="1"/>
    <col min="10" max="10" width="10.21875" bestFit="1" customWidth="1"/>
    <col min="11" max="11" width="10" bestFit="1" customWidth="1"/>
    <col min="12" max="12" width="10.21875" bestFit="1" customWidth="1"/>
    <col min="13" max="13" width="10.109375" bestFit="1" customWidth="1"/>
    <col min="14" max="14" width="8" bestFit="1" customWidth="1"/>
  </cols>
  <sheetData>
    <row r="1" spans="1:14" ht="15" thickBot="1">
      <c r="A1" s="17" t="s">
        <v>5</v>
      </c>
      <c r="C1" s="18">
        <v>4920000000</v>
      </c>
      <c r="D1" s="18">
        <v>4920000000</v>
      </c>
      <c r="E1" s="50">
        <v>320000000</v>
      </c>
      <c r="F1" s="50">
        <v>320000000</v>
      </c>
      <c r="G1" s="18">
        <v>4920000000</v>
      </c>
      <c r="H1" s="18">
        <v>4920000000</v>
      </c>
      <c r="I1" s="44">
        <v>4000000000</v>
      </c>
      <c r="J1" s="44">
        <v>4000000000</v>
      </c>
      <c r="K1" s="62">
        <v>3000000000</v>
      </c>
      <c r="L1" s="62">
        <v>3000000000</v>
      </c>
      <c r="M1" s="44">
        <v>2800000000</v>
      </c>
      <c r="N1" s="44"/>
    </row>
    <row r="2" spans="1:14" ht="15" thickBot="1">
      <c r="A2" s="19" t="s">
        <v>4</v>
      </c>
      <c r="C2" s="52">
        <v>1.5</v>
      </c>
      <c r="D2" s="52">
        <v>1.5</v>
      </c>
      <c r="E2" s="35">
        <v>1.008</v>
      </c>
      <c r="F2" s="35">
        <v>1.008</v>
      </c>
      <c r="G2" s="38">
        <v>1.5</v>
      </c>
      <c r="H2" s="38">
        <v>1.5</v>
      </c>
      <c r="I2" s="38">
        <v>1.5</v>
      </c>
      <c r="J2" s="38">
        <v>1.5</v>
      </c>
      <c r="K2" s="38">
        <v>1.5</v>
      </c>
      <c r="L2" s="38">
        <v>1.5</v>
      </c>
      <c r="M2" s="38">
        <v>1.5</v>
      </c>
      <c r="N2" s="38">
        <v>1.5</v>
      </c>
    </row>
    <row r="3" spans="1:14">
      <c r="A3" s="6" t="s">
        <v>2</v>
      </c>
      <c r="C3" s="13">
        <f t="shared" ref="C3:H3" si="0">230*C4/2</f>
        <v>115</v>
      </c>
      <c r="D3" s="13">
        <f>230*D4/2</f>
        <v>115</v>
      </c>
      <c r="E3" s="13">
        <f t="shared" si="0"/>
        <v>115</v>
      </c>
      <c r="F3" s="13">
        <f t="shared" si="0"/>
        <v>115</v>
      </c>
      <c r="G3" s="13">
        <f t="shared" si="0"/>
        <v>115</v>
      </c>
      <c r="H3" s="41">
        <f t="shared" si="0"/>
        <v>115</v>
      </c>
      <c r="I3" s="13">
        <f t="shared" ref="I3:N3" si="1">230*I4/2</f>
        <v>122.47499999999999</v>
      </c>
      <c r="J3" s="13">
        <f t="shared" si="1"/>
        <v>122.47499999999999</v>
      </c>
      <c r="K3" s="13">
        <f t="shared" si="1"/>
        <v>149.5</v>
      </c>
      <c r="L3" s="13">
        <f t="shared" si="1"/>
        <v>149.5</v>
      </c>
      <c r="M3" s="13">
        <f t="shared" si="1"/>
        <v>155.25</v>
      </c>
      <c r="N3" s="13">
        <f t="shared" si="1"/>
        <v>155.25</v>
      </c>
    </row>
    <row r="4" spans="1:14" ht="15" thickBot="1">
      <c r="A4" s="7" t="s">
        <v>1</v>
      </c>
      <c r="C4" s="14">
        <f>1</f>
        <v>1</v>
      </c>
      <c r="D4" s="14">
        <f>1</f>
        <v>1</v>
      </c>
      <c r="E4" s="14">
        <f>1</f>
        <v>1</v>
      </c>
      <c r="F4" s="14">
        <f>1</f>
        <v>1</v>
      </c>
      <c r="G4" s="14">
        <f>1</f>
        <v>1</v>
      </c>
      <c r="H4" s="42">
        <f>1</f>
        <v>1</v>
      </c>
      <c r="I4" s="51">
        <v>1.0649999999999999</v>
      </c>
      <c r="J4" s="51">
        <v>1.0649999999999999</v>
      </c>
      <c r="K4" s="51">
        <v>1.3</v>
      </c>
      <c r="L4" s="51">
        <v>1.3</v>
      </c>
      <c r="M4" s="51">
        <v>1.35</v>
      </c>
      <c r="N4" s="51">
        <v>1.35</v>
      </c>
    </row>
    <row r="5" spans="1:14" ht="15" thickBot="1">
      <c r="A5" s="30" t="s">
        <v>0</v>
      </c>
      <c r="C5" s="27">
        <v>0.1</v>
      </c>
      <c r="D5" s="27">
        <v>0.1</v>
      </c>
      <c r="E5" s="27">
        <v>0.1</v>
      </c>
      <c r="F5" s="27">
        <v>0.1</v>
      </c>
      <c r="G5" s="60">
        <v>0.1</v>
      </c>
      <c r="H5" s="61">
        <v>0.1</v>
      </c>
      <c r="I5" s="27">
        <v>0.1</v>
      </c>
      <c r="J5" s="27">
        <v>0.1</v>
      </c>
      <c r="K5" s="27">
        <v>0.1</v>
      </c>
      <c r="L5" s="27">
        <v>0.1</v>
      </c>
      <c r="M5" s="27">
        <v>0.1</v>
      </c>
      <c r="N5" s="27">
        <v>0.1</v>
      </c>
    </row>
    <row r="6" spans="1:14" ht="15" thickBot="1">
      <c r="A6" s="22" t="s">
        <v>3</v>
      </c>
      <c r="B6" s="56" t="s">
        <v>17</v>
      </c>
      <c r="C6" s="20">
        <v>1.5</v>
      </c>
      <c r="D6" s="20">
        <v>1.5</v>
      </c>
      <c r="E6" s="20">
        <v>1.5</v>
      </c>
      <c r="F6" s="20">
        <v>1.5</v>
      </c>
      <c r="G6" s="23">
        <v>1</v>
      </c>
      <c r="H6" s="23">
        <v>1</v>
      </c>
      <c r="I6" s="20">
        <v>1.8</v>
      </c>
      <c r="J6" s="20">
        <v>1.8</v>
      </c>
      <c r="K6" s="20">
        <v>3.5</v>
      </c>
      <c r="L6" s="20">
        <v>3.5</v>
      </c>
      <c r="M6" s="20">
        <v>5</v>
      </c>
      <c r="N6" s="20"/>
    </row>
    <row r="7" spans="1:14">
      <c r="A7" s="2" t="s">
        <v>32</v>
      </c>
      <c r="B7" s="57">
        <v>3184210.5263157897</v>
      </c>
      <c r="C7" s="53">
        <v>-1.3899999999999999E-2</v>
      </c>
      <c r="D7" s="8">
        <v>0.25963752066115708</v>
      </c>
      <c r="E7" s="54">
        <v>-0.61707966906388345</v>
      </c>
      <c r="F7" s="12">
        <v>0.21011284297520666</v>
      </c>
      <c r="G7" s="8">
        <v>-8.5999999999999993E-2</v>
      </c>
      <c r="H7" s="8">
        <v>-0.272208909090909</v>
      </c>
      <c r="I7" s="8">
        <v>1.7057633366053006E-2</v>
      </c>
      <c r="J7" s="8">
        <v>0.32523933884297523</v>
      </c>
      <c r="K7" s="11">
        <v>-0.69450509825917983</v>
      </c>
      <c r="L7" s="8">
        <v>0.24623576859504137</v>
      </c>
      <c r="M7" s="11">
        <v>-1.0198922254051563</v>
      </c>
      <c r="N7" s="8">
        <v>0.44095656198347111</v>
      </c>
    </row>
    <row r="8" spans="1:14">
      <c r="A8" s="2" t="s">
        <v>33</v>
      </c>
      <c r="B8" s="57">
        <v>10000000</v>
      </c>
      <c r="C8" s="53">
        <v>-7.5499999999999998E-2</v>
      </c>
      <c r="D8" s="55" t="s">
        <v>16</v>
      </c>
      <c r="E8" s="53">
        <v>-0.48225032771411258</v>
      </c>
      <c r="F8" s="55" t="s">
        <v>16</v>
      </c>
      <c r="G8" s="8">
        <v>8.0199999999999994E-2</v>
      </c>
      <c r="H8" s="55" t="s">
        <v>16</v>
      </c>
      <c r="I8" s="8">
        <v>-4.7181175811680867E-2</v>
      </c>
      <c r="J8" s="55" t="s">
        <v>16</v>
      </c>
      <c r="K8" s="11">
        <v>-0.26677739339936701</v>
      </c>
      <c r="L8" s="55" t="s">
        <v>16</v>
      </c>
      <c r="M8" s="11">
        <v>-0.26222922847769253</v>
      </c>
      <c r="N8" s="55" t="s">
        <v>16</v>
      </c>
    </row>
    <row r="9" spans="1:14">
      <c r="A9" s="2" t="s">
        <v>34</v>
      </c>
      <c r="B9" s="57">
        <v>10000000</v>
      </c>
      <c r="C9" s="8">
        <v>0.24991328618112341</v>
      </c>
      <c r="D9" s="55" t="s">
        <v>16</v>
      </c>
      <c r="E9" s="8">
        <v>0.17560969385091718</v>
      </c>
      <c r="F9" s="55" t="s">
        <v>16</v>
      </c>
      <c r="G9" s="58">
        <v>-0.31030000000000002</v>
      </c>
      <c r="H9" s="55" t="s">
        <v>19</v>
      </c>
      <c r="I9" s="8">
        <v>0.31374200386451684</v>
      </c>
      <c r="J9" s="55" t="s">
        <v>19</v>
      </c>
      <c r="K9" s="8">
        <v>0.23810000000000001</v>
      </c>
      <c r="L9" s="55" t="s">
        <v>19</v>
      </c>
      <c r="M9" s="8">
        <v>0.45061527176323513</v>
      </c>
      <c r="N9" s="55" t="s">
        <v>19</v>
      </c>
    </row>
    <row r="10" spans="1:14">
      <c r="A10" s="2" t="s">
        <v>35</v>
      </c>
      <c r="B10" s="57">
        <v>10684210.52631579</v>
      </c>
      <c r="C10" s="8">
        <v>0.47932330470764745</v>
      </c>
      <c r="D10" s="8">
        <v>-0.1637606699507389</v>
      </c>
      <c r="E10" s="8">
        <v>0.44529472198712367</v>
      </c>
      <c r="F10" s="8">
        <v>-9.1271832512315257E-2</v>
      </c>
      <c r="G10" s="58">
        <v>6.2100000000000002E-2</v>
      </c>
      <c r="H10" s="58">
        <v>-7.4480793103448253E-2</v>
      </c>
      <c r="I10" s="8">
        <v>0.52339441367891404</v>
      </c>
      <c r="J10" s="8">
        <v>-7.4288921182265988E-2</v>
      </c>
      <c r="K10" s="8">
        <v>0.48139999999999999</v>
      </c>
      <c r="L10" s="8">
        <v>-3.5458374384236269E-3</v>
      </c>
      <c r="M10" s="8">
        <v>0.63192473223247181</v>
      </c>
      <c r="N10" s="8"/>
    </row>
    <row r="11" spans="1:14">
      <c r="A11" s="2" t="s">
        <v>36</v>
      </c>
      <c r="B11" s="57">
        <v>11947368.421052631</v>
      </c>
      <c r="C11" s="8">
        <v>0.42120617659707277</v>
      </c>
      <c r="D11" s="8">
        <v>-3.8450775330396529E-2</v>
      </c>
      <c r="E11" s="8">
        <v>0.38196889981381688</v>
      </c>
      <c r="F11" s="8">
        <v>2.5669035242290701E-2</v>
      </c>
      <c r="G11" s="58">
        <v>-1.37E-2</v>
      </c>
      <c r="H11" s="58">
        <v>3.9342841409691583E-2</v>
      </c>
      <c r="I11" s="8">
        <v>0.4725631566450772</v>
      </c>
      <c r="J11" s="8">
        <v>4.0747418502202593E-2</v>
      </c>
      <c r="K11" s="8">
        <v>0.41770000000000002</v>
      </c>
      <c r="L11" s="8">
        <v>0.10264523348017617</v>
      </c>
      <c r="M11" s="8">
        <v>0.57394061452976153</v>
      </c>
      <c r="N11" s="8">
        <v>0.15050070925110129</v>
      </c>
    </row>
    <row r="12" spans="1:14">
      <c r="A12" s="2" t="s">
        <v>37</v>
      </c>
      <c r="B12" s="57">
        <v>13631578.947368421</v>
      </c>
      <c r="C12" s="8">
        <v>4.7866675943471514E-2</v>
      </c>
      <c r="D12" s="8">
        <v>0.10667633976833975</v>
      </c>
      <c r="E12" s="8">
        <v>-1.5003049067476477E-2</v>
      </c>
      <c r="F12" s="8">
        <v>0.15874903088803086</v>
      </c>
      <c r="G12" s="58">
        <v>-0.6522</v>
      </c>
      <c r="H12" s="58">
        <v>0.16178000772200771</v>
      </c>
      <c r="I12" s="8">
        <v>0.13268027355660419</v>
      </c>
      <c r="J12" s="8">
        <v>0.17228209266409264</v>
      </c>
      <c r="K12" s="8">
        <v>3.78E-2</v>
      </c>
      <c r="L12" s="8">
        <v>0.21554267181467179</v>
      </c>
      <c r="M12" s="8">
        <v>0.29068786143727721</v>
      </c>
      <c r="N12" s="8">
        <v>0.25703603088803084</v>
      </c>
    </row>
    <row r="13" spans="1:14">
      <c r="A13" s="2" t="s">
        <v>38</v>
      </c>
      <c r="B13" s="57">
        <v>14552631.578947369</v>
      </c>
      <c r="C13" s="8">
        <v>0.57927061555796777</v>
      </c>
      <c r="D13" s="8">
        <v>0.16547341048824596</v>
      </c>
      <c r="E13" s="8">
        <v>0.550424057164145</v>
      </c>
      <c r="F13" s="8">
        <v>0.21338227124773965</v>
      </c>
      <c r="G13" s="58">
        <v>0.25219999999999998</v>
      </c>
      <c r="H13" s="58">
        <v>0.21665157685352626</v>
      </c>
      <c r="I13" s="8">
        <v>0.61598194840631459</v>
      </c>
      <c r="J13" s="8">
        <v>0.22643468716094037</v>
      </c>
      <c r="K13" s="8">
        <v>0.57950000000000002</v>
      </c>
      <c r="L13" s="8">
        <v>0.265191869801085</v>
      </c>
      <c r="M13" s="8">
        <v>0.69695957859725699</v>
      </c>
      <c r="N13" s="8">
        <v>0.30432472332730565</v>
      </c>
    </row>
    <row r="14" spans="1:14">
      <c r="A14" s="2" t="s">
        <v>39</v>
      </c>
      <c r="B14" s="57">
        <v>16105263.157894736</v>
      </c>
      <c r="C14" s="8">
        <v>0.60575400275387592</v>
      </c>
      <c r="D14" s="8">
        <v>0.22537086928104572</v>
      </c>
      <c r="E14" s="8">
        <v>0.57857240202828131</v>
      </c>
      <c r="F14" s="8">
        <v>0.27417466666666662</v>
      </c>
      <c r="G14" s="58">
        <v>0.28270000000000001</v>
      </c>
      <c r="H14" s="58">
        <v>0.28453165359477123</v>
      </c>
      <c r="I14" s="8">
        <v>0.63912552692548086</v>
      </c>
      <c r="J14" s="8">
        <v>0.28503565032679734</v>
      </c>
      <c r="K14" s="8">
        <v>0.60919999999999996</v>
      </c>
      <c r="L14" s="8">
        <v>0.33219886601307186</v>
      </c>
      <c r="M14" s="8">
        <v>0.72499626393973426</v>
      </c>
      <c r="N14" s="8">
        <v>0.36792693790849673</v>
      </c>
    </row>
    <row r="15" spans="1:14">
      <c r="A15" s="2" t="s">
        <v>40</v>
      </c>
      <c r="B15" s="57">
        <v>6657894.7368421052</v>
      </c>
      <c r="C15" s="8">
        <v>0.16356680226703693</v>
      </c>
      <c r="D15" s="8">
        <v>0.61861532806324115</v>
      </c>
      <c r="E15" s="8">
        <v>0.20401011189066967</v>
      </c>
      <c r="F15" s="8">
        <v>0.59362935177865617</v>
      </c>
      <c r="G15" s="58">
        <v>0.19409999999999999</v>
      </c>
      <c r="H15" s="58">
        <v>0.36674186561264821</v>
      </c>
      <c r="I15" s="8">
        <v>0.22095010222109673</v>
      </c>
      <c r="J15" s="8">
        <v>0.65300127272727271</v>
      </c>
      <c r="K15" s="8">
        <v>0.24160000000000001</v>
      </c>
      <c r="L15" s="8">
        <v>0.60469621343873514</v>
      </c>
      <c r="M15" s="8">
        <v>0.28073774790355022</v>
      </c>
      <c r="N15" s="8">
        <v>0.69662812648221339</v>
      </c>
    </row>
    <row r="16" spans="1:14">
      <c r="A16" s="2" t="s">
        <v>41</v>
      </c>
      <c r="B16" s="57">
        <v>5157894.7368421052</v>
      </c>
      <c r="C16" s="8">
        <v>-9.9451333493886684E-2</v>
      </c>
      <c r="D16" s="8">
        <v>0.4754625408163265</v>
      </c>
      <c r="E16" s="8">
        <v>-5.0338679875601026E-2</v>
      </c>
      <c r="F16" s="8">
        <v>0.44092713265306122</v>
      </c>
      <c r="G16" s="58">
        <v>-7.1099999999999997E-2</v>
      </c>
      <c r="H16" s="58">
        <v>0.15938939795918367</v>
      </c>
      <c r="I16" s="8">
        <v>-2.6257411739264054E-2</v>
      </c>
      <c r="J16" s="8">
        <v>0.52294412244897959</v>
      </c>
      <c r="K16" s="8">
        <v>-1.0699999999999999E-2</v>
      </c>
      <c r="L16" s="8">
        <v>0.44409005102040816</v>
      </c>
      <c r="M16" s="8">
        <v>4.0821798018293637E-2</v>
      </c>
      <c r="N16" s="8">
        <v>0.55816062244897957</v>
      </c>
    </row>
    <row r="17" spans="1:14">
      <c r="A17" s="2" t="s">
        <v>42</v>
      </c>
      <c r="B17" s="57">
        <v>4684210.5263157897</v>
      </c>
      <c r="C17" s="8">
        <v>5.4381668961240789E-3</v>
      </c>
      <c r="D17" s="8">
        <v>0.4604224157303371</v>
      </c>
      <c r="E17" s="8">
        <v>5.0333886327736534E-2</v>
      </c>
      <c r="F17" s="8">
        <v>0.42492614606741574</v>
      </c>
      <c r="G17" s="58">
        <v>2.7900000000000001E-2</v>
      </c>
      <c r="H17" s="58">
        <v>0.10298395505617981</v>
      </c>
      <c r="I17" s="8">
        <v>7.1511584291368308E-2</v>
      </c>
      <c r="J17" s="8">
        <v>0.50889867415730339</v>
      </c>
      <c r="K17" s="8">
        <v>8.2299999999999998E-2</v>
      </c>
      <c r="L17" s="8">
        <v>0.44094037078651688</v>
      </c>
      <c r="M17" s="8">
        <v>0.12895040240004352</v>
      </c>
      <c r="N17" s="8">
        <v>0.57145820224719102</v>
      </c>
    </row>
    <row r="18" spans="1:14" ht="15" thickBot="1">
      <c r="A18" s="2" t="s">
        <v>43</v>
      </c>
      <c r="B18" s="57">
        <v>3236842.1052631577</v>
      </c>
      <c r="C18" s="9">
        <v>-3.3172303117037852E-2</v>
      </c>
      <c r="D18" s="9">
        <v>0.2059112195121951</v>
      </c>
      <c r="E18" s="9">
        <v>1.348917374403139E-2</v>
      </c>
      <c r="F18" s="9">
        <v>0.15380086178861785</v>
      </c>
      <c r="G18" s="59">
        <v>-9.4000000000000004E-3</v>
      </c>
      <c r="H18" s="59">
        <v>-0.30706437398373992</v>
      </c>
      <c r="I18" s="9">
        <v>3.5570624201632289E-2</v>
      </c>
      <c r="J18" s="9">
        <v>0.27782606504065038</v>
      </c>
      <c r="K18" s="9">
        <v>4.7300000000000002E-2</v>
      </c>
      <c r="L18" s="9">
        <v>0.17274247154471542</v>
      </c>
      <c r="M18" s="9">
        <v>9.5804669447213192E-2</v>
      </c>
      <c r="N18" s="9">
        <v>0.35983315447154468</v>
      </c>
    </row>
    <row r="19" spans="1:14" ht="15" thickBot="1">
      <c r="A19" s="3" t="s">
        <v>14</v>
      </c>
      <c r="C19" s="132">
        <f>STDEVP(C9:C18,D7,D10:D18)</f>
        <v>0.23869782258141872</v>
      </c>
      <c r="D19" s="133"/>
      <c r="E19" s="132">
        <f>STDEVP(E9:E18,F7,F10:F18)</f>
        <v>0.21062461223836251</v>
      </c>
      <c r="F19" s="133"/>
      <c r="G19" s="132">
        <f t="shared" ref="G19" si="2">STDEVP(G9:G18,H7,H10:H18)</f>
        <v>0.24527515870648589</v>
      </c>
      <c r="H19" s="133"/>
      <c r="I19" s="132">
        <f t="shared" ref="I19" si="3">STDEVP(I9:I18,J7,J10:J18)</f>
        <v>0.22424074527976101</v>
      </c>
      <c r="J19" s="133"/>
      <c r="K19" s="132">
        <f t="shared" ref="K19" si="4">STDEVP(K9:K18,L7,L10:L18)</f>
        <v>0.19835920840905505</v>
      </c>
      <c r="L19" s="133"/>
      <c r="M19" s="132">
        <f t="shared" ref="M19" si="5">STDEVP(M9:M18,N7,N10:N18)</f>
        <v>0.21027987393753747</v>
      </c>
      <c r="N19" s="133"/>
    </row>
    <row r="20" spans="1:14">
      <c r="C20" s="39" t="s">
        <v>0</v>
      </c>
      <c r="D20" s="39" t="s">
        <v>4</v>
      </c>
      <c r="E20" s="39" t="s">
        <v>0</v>
      </c>
      <c r="F20" s="39" t="s">
        <v>4</v>
      </c>
      <c r="G20" s="39" t="s">
        <v>0</v>
      </c>
      <c r="H20" s="39" t="s">
        <v>4</v>
      </c>
      <c r="I20" s="39" t="s">
        <v>0</v>
      </c>
      <c r="J20" s="39" t="s">
        <v>4</v>
      </c>
      <c r="K20" s="39" t="s">
        <v>0</v>
      </c>
      <c r="L20" s="39" t="s">
        <v>4</v>
      </c>
      <c r="M20" s="39" t="s">
        <v>0</v>
      </c>
      <c r="N20" s="39" t="s">
        <v>4</v>
      </c>
    </row>
  </sheetData>
  <mergeCells count="6">
    <mergeCell ref="M19:N19"/>
    <mergeCell ref="C19:D19"/>
    <mergeCell ref="E19:F19"/>
    <mergeCell ref="G19:H19"/>
    <mergeCell ref="I19:J19"/>
    <mergeCell ref="K19:L19"/>
  </mergeCells>
  <phoneticPr fontId="1" type="noConversion"/>
  <conditionalFormatting sqref="C9:C18">
    <cfRule type="dataBar" priority="3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{FAB31F27-A32B-421D-BF45-30FB446BCDFC}</x14:id>
        </ext>
      </extLst>
    </cfRule>
  </conditionalFormatting>
  <conditionalFormatting sqref="C7:C18">
    <cfRule type="dataBar" priority="3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{5D300929-3EB0-443F-9A8D-432C8446CBC7}</x14:id>
        </ext>
      </extLst>
    </cfRule>
  </conditionalFormatting>
  <conditionalFormatting sqref="C7:C18">
    <cfRule type="dataBar" priority="3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{D67A47F8-4DB7-407C-A8F0-77E1E522D108}</x14:id>
        </ext>
      </extLst>
    </cfRule>
  </conditionalFormatting>
  <conditionalFormatting sqref="C7:C18">
    <cfRule type="dataBar" priority="3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{A3967AD7-2C68-4FAF-A496-0FE4F424B239}</x14:id>
        </ext>
      </extLst>
    </cfRule>
  </conditionalFormatting>
  <conditionalFormatting sqref="C7:C14">
    <cfRule type="dataBar" priority="3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{29DDC711-F892-4202-A2FB-9358069EF763}</x14:id>
        </ext>
      </extLst>
    </cfRule>
  </conditionalFormatting>
  <conditionalFormatting sqref="C7:C18">
    <cfRule type="dataBar" priority="3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{32D2C82B-7445-4325-B591-93AB6D7E1729}</x14:id>
        </ext>
      </extLst>
    </cfRule>
  </conditionalFormatting>
  <conditionalFormatting sqref="C9:C17">
    <cfRule type="dataBar" priority="3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{9714025C-8373-459D-9F52-A1FF40D98F5C}</x14:id>
        </ext>
      </extLst>
    </cfRule>
  </conditionalFormatting>
  <conditionalFormatting sqref="C7:C18">
    <cfRule type="dataBar" priority="3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{BA935705-28A6-4570-80C9-768D343BB7B3}</x14:id>
        </ext>
      </extLst>
    </cfRule>
  </conditionalFormatting>
  <conditionalFormatting sqref="C7:C18">
    <cfRule type="dataBar" priority="3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{8902F048-6484-49B7-8C5C-378871669EB8}</x14:id>
        </ext>
      </extLst>
    </cfRule>
  </conditionalFormatting>
  <conditionalFormatting sqref="E9:E18">
    <cfRule type="dataBar" priority="3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{F29E6AC8-2B62-478D-ADF8-7B978EBBEFDC}</x14:id>
        </ext>
      </extLst>
    </cfRule>
  </conditionalFormatting>
  <conditionalFormatting sqref="E7:E18">
    <cfRule type="dataBar" priority="2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{8A0AB599-2A0B-4251-B46F-1A3E1274D8D8}</x14:id>
        </ext>
      </extLst>
    </cfRule>
  </conditionalFormatting>
  <conditionalFormatting sqref="D9:D18">
    <cfRule type="dataBar" priority="2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{80D1B891-AA57-4ED5-BC4E-592675173F24}</x14:id>
        </ext>
      </extLst>
    </cfRule>
  </conditionalFormatting>
  <conditionalFormatting sqref="D7:D18">
    <cfRule type="dataBar" priority="2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{3554932B-8CC9-48A4-B9BA-2DBD3F4BF01E}</x14:id>
        </ext>
      </extLst>
    </cfRule>
  </conditionalFormatting>
  <conditionalFormatting sqref="D7:D18">
    <cfRule type="dataBar" priority="2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{367CD5BD-3C68-4C76-88A8-B6C698C10BA0}</x14:id>
        </ext>
      </extLst>
    </cfRule>
  </conditionalFormatting>
  <conditionalFormatting sqref="D7:D18">
    <cfRule type="dataBar" priority="2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{1D766EEF-C099-4D8F-9344-0BD18AA60F6F}</x14:id>
        </ext>
      </extLst>
    </cfRule>
  </conditionalFormatting>
  <conditionalFormatting sqref="D7:D14">
    <cfRule type="dataBar" priority="2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{E6E489FD-429B-4A94-B3DE-DC147544EDA7}</x14:id>
        </ext>
      </extLst>
    </cfRule>
  </conditionalFormatting>
  <conditionalFormatting sqref="D7:D18">
    <cfRule type="dataBar" priority="2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{962F448B-F7FD-475F-900C-2A248332E391}</x14:id>
        </ext>
      </extLst>
    </cfRule>
  </conditionalFormatting>
  <conditionalFormatting sqref="D9:D17">
    <cfRule type="dataBar" priority="2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{F29CCE85-88F4-481A-842D-BD2B8EB2CCC5}</x14:id>
        </ext>
      </extLst>
    </cfRule>
  </conditionalFormatting>
  <conditionalFormatting sqref="D7:D18">
    <cfRule type="dataBar" priority="2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{4C9A0421-E187-4801-A93D-DAA702202021}</x14:id>
        </ext>
      </extLst>
    </cfRule>
  </conditionalFormatting>
  <conditionalFormatting sqref="D7:D18">
    <cfRule type="dataBar" priority="2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{BFAE4805-A29C-4055-B882-AC0821A04AF9}</x14:id>
        </ext>
      </extLst>
    </cfRule>
  </conditionalFormatting>
  <conditionalFormatting sqref="F10:F18">
    <cfRule type="dataBar" priority="2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{91BAFBC4-2E2D-4E05-B1D2-E0E26F7B9C4D}</x14:id>
        </ext>
      </extLst>
    </cfRule>
  </conditionalFormatting>
  <conditionalFormatting sqref="F10:F18 F7">
    <cfRule type="dataBar" priority="2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{E7FB31B0-9A09-4FCF-8C1A-CB00C92B92A6}</x14:id>
        </ext>
      </extLst>
    </cfRule>
  </conditionalFormatting>
  <conditionalFormatting sqref="F8">
    <cfRule type="dataBar" priority="2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{D20CBBF2-0A09-4236-85FD-3CCDF57315A7}</x14:id>
        </ext>
      </extLst>
    </cfRule>
  </conditionalFormatting>
  <conditionalFormatting sqref="F8">
    <cfRule type="dataBar" priority="2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{DDF0B7C5-A112-4FCE-89B5-3D5BEC75269F}</x14:id>
        </ext>
      </extLst>
    </cfRule>
  </conditionalFormatting>
  <conditionalFormatting sqref="F8">
    <cfRule type="dataBar" priority="2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{E89A75AC-67DD-4E69-B41B-015F14E2BE24}</x14:id>
        </ext>
      </extLst>
    </cfRule>
  </conditionalFormatting>
  <conditionalFormatting sqref="F8">
    <cfRule type="dataBar" priority="2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{5E252A9D-DA4B-4D02-9662-14D00541110D}</x14:id>
        </ext>
      </extLst>
    </cfRule>
  </conditionalFormatting>
  <conditionalFormatting sqref="F8">
    <cfRule type="dataBar" priority="2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{1D5944FF-52A4-49A8-B7E4-13B7804B8550}</x14:id>
        </ext>
      </extLst>
    </cfRule>
  </conditionalFormatting>
  <conditionalFormatting sqref="F8">
    <cfRule type="dataBar" priority="2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{773B4721-5EA4-4157-AF57-41DB4C173CD6}</x14:id>
        </ext>
      </extLst>
    </cfRule>
  </conditionalFormatting>
  <conditionalFormatting sqref="F8">
    <cfRule type="dataBar" priority="2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{809302AA-6D86-433D-A311-83268B69ECB5}</x14:id>
        </ext>
      </extLst>
    </cfRule>
  </conditionalFormatting>
  <conditionalFormatting sqref="F9">
    <cfRule type="dataBar" priority="2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{F0A8A3FE-B0D2-4535-9FC3-818B39872CB9}</x14:id>
        </ext>
      </extLst>
    </cfRule>
  </conditionalFormatting>
  <conditionalFormatting sqref="F9">
    <cfRule type="dataBar" priority="2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{316F20B6-90AB-4E73-ADD0-A59E14DBEA49}</x14:id>
        </ext>
      </extLst>
    </cfRule>
  </conditionalFormatting>
  <conditionalFormatting sqref="F9">
    <cfRule type="dataBar" priority="2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{FEA20D4F-FE21-472E-AB11-C824125F0E84}</x14:id>
        </ext>
      </extLst>
    </cfRule>
  </conditionalFormatting>
  <conditionalFormatting sqref="F9">
    <cfRule type="dataBar" priority="2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{29FD7422-0B05-4D7B-A262-2264E7A56359}</x14:id>
        </ext>
      </extLst>
    </cfRule>
  </conditionalFormatting>
  <conditionalFormatting sqref="F9">
    <cfRule type="dataBar" priority="2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{E91AA76C-26DE-4466-889A-3C3A2EB306CF}</x14:id>
        </ext>
      </extLst>
    </cfRule>
  </conditionalFormatting>
  <conditionalFormatting sqref="F9">
    <cfRule type="dataBar" priority="2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{264B8DA2-EB25-46E1-A27E-BA02D584FAB3}</x14:id>
        </ext>
      </extLst>
    </cfRule>
  </conditionalFormatting>
  <conditionalFormatting sqref="F9">
    <cfRule type="dataBar" priority="2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{75B61067-329D-45DF-BFF4-4E3F7521380E}</x14:id>
        </ext>
      </extLst>
    </cfRule>
  </conditionalFormatting>
  <conditionalFormatting sqref="G9:G18">
    <cfRule type="dataBar" priority="2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{32616EF9-F68A-4AD9-9B7E-8A9257BF95EA}</x14:id>
        </ext>
      </extLst>
    </cfRule>
  </conditionalFormatting>
  <conditionalFormatting sqref="G7:G8">
    <cfRule type="dataBar" priority="2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{F5DD3AB3-82C1-486A-9940-F3334C3F2764}</x14:id>
        </ext>
      </extLst>
    </cfRule>
  </conditionalFormatting>
  <conditionalFormatting sqref="G7:G18">
    <cfRule type="dataBar" priority="2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{34969AA4-06E7-44F8-A2D2-C4513AD867EA}</x14:id>
        </ext>
      </extLst>
    </cfRule>
  </conditionalFormatting>
  <conditionalFormatting sqref="G9:G18">
    <cfRule type="dataBar" priority="2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{AE600648-16D4-4AAD-9EBB-3F1A1454D4F2}</x14:id>
        </ext>
      </extLst>
    </cfRule>
  </conditionalFormatting>
  <conditionalFormatting sqref="G7:G18">
    <cfRule type="dataBar" priority="2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{A2C32FEA-C13B-45E7-8AB8-4570900E5E0E}</x14:id>
        </ext>
      </extLst>
    </cfRule>
  </conditionalFormatting>
  <conditionalFormatting sqref="G7:G18">
    <cfRule type="dataBar" priority="2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{40EA8F9E-6BF8-4273-B39C-98705380BEBF}</x14:id>
        </ext>
      </extLst>
    </cfRule>
  </conditionalFormatting>
  <conditionalFormatting sqref="H10:H18">
    <cfRule type="dataBar" priority="2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{38F405EC-D1C6-4611-BCF9-1EE4740CC084}</x14:id>
        </ext>
      </extLst>
    </cfRule>
  </conditionalFormatting>
  <conditionalFormatting sqref="H7">
    <cfRule type="dataBar" priority="2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{2D40987B-5BFF-4C0A-8864-44D983B00655}</x14:id>
        </ext>
      </extLst>
    </cfRule>
  </conditionalFormatting>
  <conditionalFormatting sqref="H10:H18 H7">
    <cfRule type="dataBar" priority="2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{4E968C72-84FD-4C05-8E34-FA7D3B04BBAF}</x14:id>
        </ext>
      </extLst>
    </cfRule>
  </conditionalFormatting>
  <conditionalFormatting sqref="H10:H18">
    <cfRule type="dataBar" priority="2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{97C2026E-50B1-41B7-AEBF-C3C8C154B77C}</x14:id>
        </ext>
      </extLst>
    </cfRule>
  </conditionalFormatting>
  <conditionalFormatting sqref="H10:H18">
    <cfRule type="dataBar" priority="2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{C938C39F-4B65-409F-8372-EA78D8156AAF}</x14:id>
        </ext>
      </extLst>
    </cfRule>
  </conditionalFormatting>
  <conditionalFormatting sqref="H10:H18">
    <cfRule type="dataBar" priority="2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{88460F64-D63E-408F-8AE6-3985C04F6A58}</x14:id>
        </ext>
      </extLst>
    </cfRule>
  </conditionalFormatting>
  <conditionalFormatting sqref="H8:H9">
    <cfRule type="dataBar" priority="2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{29A721B0-D192-4595-90B3-91B50DAA060D}</x14:id>
        </ext>
      </extLst>
    </cfRule>
  </conditionalFormatting>
  <conditionalFormatting sqref="H8:H9">
    <cfRule type="dataBar" priority="2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{A3628B0A-8F34-459F-9726-612FB9389EB3}</x14:id>
        </ext>
      </extLst>
    </cfRule>
  </conditionalFormatting>
  <conditionalFormatting sqref="H8:H9">
    <cfRule type="dataBar" priority="2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{0E09581A-BA9B-4E3D-9A95-BC6DF129BE35}</x14:id>
        </ext>
      </extLst>
    </cfRule>
  </conditionalFormatting>
  <conditionalFormatting sqref="H8:H9">
    <cfRule type="dataBar" priority="2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{7230CC1E-133B-49E4-84CC-C4EF9F5B144F}</x14:id>
        </ext>
      </extLst>
    </cfRule>
  </conditionalFormatting>
  <conditionalFormatting sqref="H8:H9">
    <cfRule type="dataBar" priority="2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{7B62CF46-9D16-4460-9899-8FCC5925B6F0}</x14:id>
        </ext>
      </extLst>
    </cfRule>
  </conditionalFormatting>
  <conditionalFormatting sqref="H8:H9">
    <cfRule type="dataBar" priority="2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{FDDC209F-B4B1-4332-8AB3-07EB8BB6614E}</x14:id>
        </ext>
      </extLst>
    </cfRule>
  </conditionalFormatting>
  <conditionalFormatting sqref="H8:H9">
    <cfRule type="dataBar" priority="2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{542BCAD5-7723-416A-A30E-56CC21723F01}</x14:id>
        </ext>
      </extLst>
    </cfRule>
  </conditionalFormatting>
  <conditionalFormatting sqref="H9">
    <cfRule type="dataBar" priority="2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{C6A82388-E061-40CE-9970-E731CA96FD74}</x14:id>
        </ext>
      </extLst>
    </cfRule>
  </conditionalFormatting>
  <conditionalFormatting sqref="H9">
    <cfRule type="dataBar" priority="2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{CEEF1869-B08D-4523-85CE-F7C06B00A597}</x14:id>
        </ext>
      </extLst>
    </cfRule>
  </conditionalFormatting>
  <conditionalFormatting sqref="H9">
    <cfRule type="dataBar" priority="2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{30B5EC16-3CA3-473E-9E51-6B3EEB668D08}</x14:id>
        </ext>
      </extLst>
    </cfRule>
  </conditionalFormatting>
  <conditionalFormatting sqref="H9">
    <cfRule type="dataBar" priority="2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{6F0A17DC-89DE-408D-9E2D-5EADD1092760}</x14:id>
        </ext>
      </extLst>
    </cfRule>
  </conditionalFormatting>
  <conditionalFormatting sqref="H9">
    <cfRule type="dataBar" priority="2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{56BD2F5B-F24F-4D29-B033-1D609344CD6F}</x14:id>
        </ext>
      </extLst>
    </cfRule>
  </conditionalFormatting>
  <conditionalFormatting sqref="H9">
    <cfRule type="dataBar" priority="2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{84AEE11B-3DBD-4A6F-A722-CBBC4F0F1E58}</x14:id>
        </ext>
      </extLst>
    </cfRule>
  </conditionalFormatting>
  <conditionalFormatting sqref="H9">
    <cfRule type="dataBar" priority="2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{22A5C3CB-C339-4B7C-8BAD-BC7AB6624CCE}</x14:id>
        </ext>
      </extLst>
    </cfRule>
  </conditionalFormatting>
  <conditionalFormatting sqref="I9:I18">
    <cfRule type="dataBar" priority="2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{F9D7CEE1-DDDA-4E20-B9AE-19DA8AC00655}</x14:id>
        </ext>
      </extLst>
    </cfRule>
  </conditionalFormatting>
  <conditionalFormatting sqref="I7:I18">
    <cfRule type="dataBar" priority="2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{2F48E7DA-4788-4E5C-A0B7-FB74803DF3A6}</x14:id>
        </ext>
      </extLst>
    </cfRule>
  </conditionalFormatting>
  <conditionalFormatting sqref="I7:I18">
    <cfRule type="dataBar" priority="2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{B0982BE8-DF31-4CC0-8B53-E789DFD6AD4B}</x14:id>
        </ext>
      </extLst>
    </cfRule>
  </conditionalFormatting>
  <conditionalFormatting sqref="I7:I18">
    <cfRule type="dataBar" priority="2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{0966D9BD-3D8C-4E7C-BD70-D0E056C437B2}</x14:id>
        </ext>
      </extLst>
    </cfRule>
  </conditionalFormatting>
  <conditionalFormatting sqref="I7:I14">
    <cfRule type="dataBar" priority="2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{A3886FBB-1FEF-4DF8-B365-E6A31185BA1E}</x14:id>
        </ext>
      </extLst>
    </cfRule>
  </conditionalFormatting>
  <conditionalFormatting sqref="I7:I18">
    <cfRule type="dataBar" priority="2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{D8471B3D-C8EC-4EF4-94DC-0B83E7B6B1EF}</x14:id>
        </ext>
      </extLst>
    </cfRule>
  </conditionalFormatting>
  <conditionalFormatting sqref="I9:I17">
    <cfRule type="dataBar" priority="2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{4A56C6C3-D955-40D1-BC7F-7C747E3B3DBA}</x14:id>
        </ext>
      </extLst>
    </cfRule>
  </conditionalFormatting>
  <conditionalFormatting sqref="I7:I18">
    <cfRule type="dataBar" priority="2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{B7959A11-E691-4A23-B6B0-A00F24F51B5F}</x14:id>
        </ext>
      </extLst>
    </cfRule>
  </conditionalFormatting>
  <conditionalFormatting sqref="J10:J18">
    <cfRule type="dataBar" priority="2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{4EA7892D-BA6B-436D-A485-3EA31991656D}</x14:id>
        </ext>
      </extLst>
    </cfRule>
  </conditionalFormatting>
  <conditionalFormatting sqref="J10:J18 J7">
    <cfRule type="dataBar" priority="2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{0A2057D7-CD16-4AB0-BA41-A57F1182BAC5}</x14:id>
        </ext>
      </extLst>
    </cfRule>
  </conditionalFormatting>
  <conditionalFormatting sqref="J10:J18">
    <cfRule type="dataBar" priority="2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{73408A87-1A30-4C06-83AD-7262069C644E}</x14:id>
        </ext>
      </extLst>
    </cfRule>
  </conditionalFormatting>
  <conditionalFormatting sqref="J10:J18">
    <cfRule type="dataBar" priority="2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{65CAB4F0-171D-4720-8F25-763D876A8A4E}</x14:id>
        </ext>
      </extLst>
    </cfRule>
  </conditionalFormatting>
  <conditionalFormatting sqref="J10:J14 J7">
    <cfRule type="dataBar" priority="1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{59F206E6-20CF-464A-AB57-7EBF9C02C3DB}</x14:id>
        </ext>
      </extLst>
    </cfRule>
  </conditionalFormatting>
  <conditionalFormatting sqref="J10:J18">
    <cfRule type="dataBar" priority="1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{C0F4859C-7BD4-47B4-8BB4-6B9A0E62B7F5}</x14:id>
        </ext>
      </extLst>
    </cfRule>
  </conditionalFormatting>
  <conditionalFormatting sqref="J10:J17">
    <cfRule type="dataBar" priority="2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{A7D5B7DD-4CBE-4264-9BB7-AC50AC2758B6}</x14:id>
        </ext>
      </extLst>
    </cfRule>
  </conditionalFormatting>
  <conditionalFormatting sqref="J10:J18">
    <cfRule type="dataBar" priority="2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{A4D47A1F-382E-48CF-87ED-F95C27942943}</x14:id>
        </ext>
      </extLst>
    </cfRule>
  </conditionalFormatting>
  <conditionalFormatting sqref="H7:H18">
    <cfRule type="dataBar" priority="1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{3854B2D7-5332-434F-A3C7-3F5F7A81E976}</x14:id>
        </ext>
      </extLst>
    </cfRule>
  </conditionalFormatting>
  <conditionalFormatting sqref="J8:J9">
    <cfRule type="dataBar" priority="1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{C0A5F4D5-BDCA-45EB-AA40-63DD158A0D90}</x14:id>
        </ext>
      </extLst>
    </cfRule>
  </conditionalFormatting>
  <conditionalFormatting sqref="J8:J9">
    <cfRule type="dataBar" priority="1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{9640A995-5CE4-4D92-95D9-9447A4DA5395}</x14:id>
        </ext>
      </extLst>
    </cfRule>
  </conditionalFormatting>
  <conditionalFormatting sqref="J8:J9">
    <cfRule type="dataBar" priority="1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{87BCACCC-07D7-486D-A548-820081BE662F}</x14:id>
        </ext>
      </extLst>
    </cfRule>
  </conditionalFormatting>
  <conditionalFormatting sqref="J8:J9">
    <cfRule type="dataBar" priority="1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{6C6FA3B5-0D3F-4012-8C2B-2533070B3330}</x14:id>
        </ext>
      </extLst>
    </cfRule>
  </conditionalFormatting>
  <conditionalFormatting sqref="J8:J9">
    <cfRule type="dataBar" priority="1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{B19C0D17-3E62-4686-B711-DDD1DD65A829}</x14:id>
        </ext>
      </extLst>
    </cfRule>
  </conditionalFormatting>
  <conditionalFormatting sqref="J8:J9">
    <cfRule type="dataBar" priority="1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{6DDBD1E2-1513-4A99-965A-A299E2BC2BBF}</x14:id>
        </ext>
      </extLst>
    </cfRule>
  </conditionalFormatting>
  <conditionalFormatting sqref="J8:J9">
    <cfRule type="dataBar" priority="1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{1DFEECC5-0298-4A27-A8E7-D94C47CA5DC0}</x14:id>
        </ext>
      </extLst>
    </cfRule>
  </conditionalFormatting>
  <conditionalFormatting sqref="J9">
    <cfRule type="dataBar" priority="1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{0DF7C416-0E66-4141-8B08-44DFBCE85E3D}</x14:id>
        </ext>
      </extLst>
    </cfRule>
  </conditionalFormatting>
  <conditionalFormatting sqref="J9">
    <cfRule type="dataBar" priority="1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{915474B4-AD04-43BA-8D7B-7DC442D4D10E}</x14:id>
        </ext>
      </extLst>
    </cfRule>
  </conditionalFormatting>
  <conditionalFormatting sqref="J9">
    <cfRule type="dataBar" priority="1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{D781E461-BD84-4554-AE53-C284C209DB6D}</x14:id>
        </ext>
      </extLst>
    </cfRule>
  </conditionalFormatting>
  <conditionalFormatting sqref="J9">
    <cfRule type="dataBar" priority="1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{1B6FF8ED-312B-4B23-BB13-7835C18D4CDB}</x14:id>
        </ext>
      </extLst>
    </cfRule>
  </conditionalFormatting>
  <conditionalFormatting sqref="J9">
    <cfRule type="dataBar" priority="1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{9FF15C66-0DED-4B39-AD5F-ECDD3F6CB41A}</x14:id>
        </ext>
      </extLst>
    </cfRule>
  </conditionalFormatting>
  <conditionalFormatting sqref="J9">
    <cfRule type="dataBar" priority="1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{23232503-5552-4A7A-94C4-383C43290B37}</x14:id>
        </ext>
      </extLst>
    </cfRule>
  </conditionalFormatting>
  <conditionalFormatting sqref="J9">
    <cfRule type="dataBar" priority="1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{4F7932D6-E07A-46C7-B011-08A69ECF909F}</x14:id>
        </ext>
      </extLst>
    </cfRule>
  </conditionalFormatting>
  <conditionalFormatting sqref="J8:J9">
    <cfRule type="dataBar" priority="1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{6026267D-BD35-422B-803D-B3C635E128F1}</x14:id>
        </ext>
      </extLst>
    </cfRule>
  </conditionalFormatting>
  <conditionalFormatting sqref="K9:K18">
    <cfRule type="dataBar" priority="1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{A9BB6839-AC6F-4EFA-8B70-613148EE771E}</x14:id>
        </ext>
      </extLst>
    </cfRule>
  </conditionalFormatting>
  <conditionalFormatting sqref="K7:K18">
    <cfRule type="dataBar" priority="1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{2656D004-C13B-4C81-ACBF-81BA220D22B5}</x14:id>
        </ext>
      </extLst>
    </cfRule>
  </conditionalFormatting>
  <conditionalFormatting sqref="K7:K18">
    <cfRule type="dataBar" priority="1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{1A398942-B917-4C6A-BD08-E3993BFC0D7C}</x14:id>
        </ext>
      </extLst>
    </cfRule>
  </conditionalFormatting>
  <conditionalFormatting sqref="K7:K18">
    <cfRule type="dataBar" priority="1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{AB098942-E7B3-4C94-82E8-99392300BF01}</x14:id>
        </ext>
      </extLst>
    </cfRule>
  </conditionalFormatting>
  <conditionalFormatting sqref="K7:K14">
    <cfRule type="dataBar" priority="1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{6D31C39E-574C-4725-A27D-402FDD1AF3FB}</x14:id>
        </ext>
      </extLst>
    </cfRule>
  </conditionalFormatting>
  <conditionalFormatting sqref="K7:K18">
    <cfRule type="dataBar" priority="1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{189BF8DB-AB64-4D83-B42D-1A71453596C4}</x14:id>
        </ext>
      </extLst>
    </cfRule>
  </conditionalFormatting>
  <conditionalFormatting sqref="K9:K17">
    <cfRule type="dataBar" priority="1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{F08F0937-7ECD-479C-9902-58F64275BF3F}</x14:id>
        </ext>
      </extLst>
    </cfRule>
  </conditionalFormatting>
  <conditionalFormatting sqref="K7:K18">
    <cfRule type="dataBar" priority="1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{2DBFD9CD-0BC6-4C08-8B21-6EA4B3D0CFAD}</x14:id>
        </ext>
      </extLst>
    </cfRule>
  </conditionalFormatting>
  <conditionalFormatting sqref="L10:L18">
    <cfRule type="dataBar" priority="1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{0795C4DD-602C-4B05-8B42-019758860E5E}</x14:id>
        </ext>
      </extLst>
    </cfRule>
  </conditionalFormatting>
  <conditionalFormatting sqref="L10:L18 L7">
    <cfRule type="dataBar" priority="1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{46CFC74E-30BE-4401-BB6A-D5962C29FDF3}</x14:id>
        </ext>
      </extLst>
    </cfRule>
  </conditionalFormatting>
  <conditionalFormatting sqref="L10:L18">
    <cfRule type="dataBar" priority="1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{366CAD8A-8C8B-4DB4-A2A3-2C5D651C1704}</x14:id>
        </ext>
      </extLst>
    </cfRule>
  </conditionalFormatting>
  <conditionalFormatting sqref="L10:L18">
    <cfRule type="dataBar" priority="1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{D3B0974B-1391-4F58-A7BF-7A65699D6DF5}</x14:id>
        </ext>
      </extLst>
    </cfRule>
  </conditionalFormatting>
  <conditionalFormatting sqref="L10:L14 L7">
    <cfRule type="dataBar" priority="1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{6CE2D8D8-8957-4DF6-9C48-58974EE63558}</x14:id>
        </ext>
      </extLst>
    </cfRule>
  </conditionalFormatting>
  <conditionalFormatting sqref="L10:L18">
    <cfRule type="dataBar" priority="1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{6141FF3D-5B0E-4906-ACA7-FE80605397C4}</x14:id>
        </ext>
      </extLst>
    </cfRule>
  </conditionalFormatting>
  <conditionalFormatting sqref="L10:L17">
    <cfRule type="dataBar" priority="1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{7B329B36-D58C-49D5-A034-10A5D478F8F9}</x14:id>
        </ext>
      </extLst>
    </cfRule>
  </conditionalFormatting>
  <conditionalFormatting sqref="L10:L18">
    <cfRule type="dataBar" priority="1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{6C3F8B60-F8CE-41CF-AB12-CCF4478D7CF9}</x14:id>
        </ext>
      </extLst>
    </cfRule>
  </conditionalFormatting>
  <conditionalFormatting sqref="L10:L18 L7">
    <cfRule type="dataBar" priority="1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{9D0513DA-84B2-48B0-94F5-6036B7E72394}</x14:id>
        </ext>
      </extLst>
    </cfRule>
  </conditionalFormatting>
  <conditionalFormatting sqref="M9:M18">
    <cfRule type="dataBar" priority="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{D5F5DC56-D3EA-4970-951F-2AB46D28569A}</x14:id>
        </ext>
      </extLst>
    </cfRule>
  </conditionalFormatting>
  <conditionalFormatting sqref="M7:M18">
    <cfRule type="dataBar" priority="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{4FEFAFC1-6E48-4A46-A9B9-5DF11BF4AF6D}</x14:id>
        </ext>
      </extLst>
    </cfRule>
  </conditionalFormatting>
  <conditionalFormatting sqref="M7:M18">
    <cfRule type="dataBar" priority="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{931A187A-991E-4908-AB21-BE2E2BE91431}</x14:id>
        </ext>
      </extLst>
    </cfRule>
  </conditionalFormatting>
  <conditionalFormatting sqref="M7:M18">
    <cfRule type="dataBar" priority="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{909EFDDC-2886-4BAE-AC80-4C43C3AF2E90}</x14:id>
        </ext>
      </extLst>
    </cfRule>
  </conditionalFormatting>
  <conditionalFormatting sqref="M7:M14">
    <cfRule type="dataBar" priority="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{1396DA4C-7F60-4449-9DD1-73DA2E3C12D7}</x14:id>
        </ext>
      </extLst>
    </cfRule>
  </conditionalFormatting>
  <conditionalFormatting sqref="M7:M18">
    <cfRule type="dataBar" priority="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{049572D8-2122-4399-8DC0-E1CEFBF07E19}</x14:id>
        </ext>
      </extLst>
    </cfRule>
  </conditionalFormatting>
  <conditionalFormatting sqref="M9:M17">
    <cfRule type="dataBar" priority="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{2A254FF0-02EF-49A0-AF67-FCF8A4FDABAE}</x14:id>
        </ext>
      </extLst>
    </cfRule>
  </conditionalFormatting>
  <conditionalFormatting sqref="M7:M18">
    <cfRule type="dataBar" priority="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{8AEB2183-AFDC-4A12-A7EB-E81CF8288DA2}</x14:id>
        </ext>
      </extLst>
    </cfRule>
  </conditionalFormatting>
  <conditionalFormatting sqref="N10:N18">
    <cfRule type="dataBar" priority="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{F30CEEF2-E527-42CF-9203-EF8088FC6A3B}</x14:id>
        </ext>
      </extLst>
    </cfRule>
  </conditionalFormatting>
  <conditionalFormatting sqref="N10:N18 N7">
    <cfRule type="dataBar" priority="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{EC3660DB-51E8-406A-BB84-23C74397F61F}</x14:id>
        </ext>
      </extLst>
    </cfRule>
  </conditionalFormatting>
  <conditionalFormatting sqref="N10:N18">
    <cfRule type="dataBar" priority="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{3D247B72-E42A-4036-A9CA-A96D3EB8358E}</x14:id>
        </ext>
      </extLst>
    </cfRule>
  </conditionalFormatting>
  <conditionalFormatting sqref="N10:N18">
    <cfRule type="dataBar" priority="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{E7044238-5C35-4A6A-8A97-FCB5FA680761}</x14:id>
        </ext>
      </extLst>
    </cfRule>
  </conditionalFormatting>
  <conditionalFormatting sqref="N10:N14 N7">
    <cfRule type="dataBar" priority="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{390E529D-98BA-4B65-B4AF-9D46858B04F1}</x14:id>
        </ext>
      </extLst>
    </cfRule>
  </conditionalFormatting>
  <conditionalFormatting sqref="N10:N18">
    <cfRule type="dataBar" priority="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{AF170B1D-2C46-4717-BEF6-41B9F1EE222E}</x14:id>
        </ext>
      </extLst>
    </cfRule>
  </conditionalFormatting>
  <conditionalFormatting sqref="N10:N17">
    <cfRule type="dataBar" priority="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{0EAE1008-A9CF-4A2E-B64F-8FC395B64526}</x14:id>
        </ext>
      </extLst>
    </cfRule>
  </conditionalFormatting>
  <conditionalFormatting sqref="N10:N18">
    <cfRule type="dataBar" priority="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{7F827162-B39F-4ABF-ACCA-6A942961EC9D}</x14:id>
        </ext>
      </extLst>
    </cfRule>
  </conditionalFormatting>
  <conditionalFormatting sqref="N10:N18 N7">
    <cfRule type="dataBar" priority="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{4C93D9C5-E4E1-4806-B185-3B825A56F52E}</x14:id>
        </ext>
      </extLst>
    </cfRule>
  </conditionalFormatting>
  <conditionalFormatting sqref="L8:L9">
    <cfRule type="dataBar" priority="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{9EFA9B26-7C7D-4D5E-A1DB-448FF1E771FA}</x14:id>
        </ext>
      </extLst>
    </cfRule>
  </conditionalFormatting>
  <conditionalFormatting sqref="L8:L9">
    <cfRule type="dataBar" priority="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{1683E0EF-4976-4B16-B6F1-0263EFB0EE73}</x14:id>
        </ext>
      </extLst>
    </cfRule>
  </conditionalFormatting>
  <conditionalFormatting sqref="L8:L9">
    <cfRule type="dataBar" priority="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{4C7C38A8-137A-4E4A-AB38-93E51D410715}</x14:id>
        </ext>
      </extLst>
    </cfRule>
  </conditionalFormatting>
  <conditionalFormatting sqref="L8:L9">
    <cfRule type="dataBar" priority="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{9F7BDD08-B66B-4AA5-BE4F-2FC0C8DACD2A}</x14:id>
        </ext>
      </extLst>
    </cfRule>
  </conditionalFormatting>
  <conditionalFormatting sqref="L8:L9">
    <cfRule type="dataBar" priority="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{6138F67E-A918-4A2B-B724-2A0797291FAC}</x14:id>
        </ext>
      </extLst>
    </cfRule>
  </conditionalFormatting>
  <conditionalFormatting sqref="L8:L9">
    <cfRule type="dataBar" priority="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{4AE4B491-D4A6-4202-811D-A7AFAB7C0905}</x14:id>
        </ext>
      </extLst>
    </cfRule>
  </conditionalFormatting>
  <conditionalFormatting sqref="L8:L9">
    <cfRule type="dataBar" priority="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{5B032B2D-7616-43B0-9803-0BC1B21AA02B}</x14:id>
        </ext>
      </extLst>
    </cfRule>
  </conditionalFormatting>
  <conditionalFormatting sqref="L9">
    <cfRule type="dataBar" priority="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{5665948C-E54A-4DE4-9A64-29FF1D33B3EB}</x14:id>
        </ext>
      </extLst>
    </cfRule>
  </conditionalFormatting>
  <conditionalFormatting sqref="L9">
    <cfRule type="dataBar" priority="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{AEBF5C86-A8DD-492C-ACFA-C91447CDA7DD}</x14:id>
        </ext>
      </extLst>
    </cfRule>
  </conditionalFormatting>
  <conditionalFormatting sqref="L9">
    <cfRule type="dataBar" priority="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{70976236-11FD-42B6-8FDC-52D51A34C807}</x14:id>
        </ext>
      </extLst>
    </cfRule>
  </conditionalFormatting>
  <conditionalFormatting sqref="L9">
    <cfRule type="dataBar" priority="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{442D2E2B-0DAD-4062-A861-3BD4B4BB4CB9}</x14:id>
        </ext>
      </extLst>
    </cfRule>
  </conditionalFormatting>
  <conditionalFormatting sqref="L9">
    <cfRule type="dataBar" priority="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{36CFA460-0A4E-43E6-9C1B-29839C2F1CA6}</x14:id>
        </ext>
      </extLst>
    </cfRule>
  </conditionalFormatting>
  <conditionalFormatting sqref="L9">
    <cfRule type="dataBar" priority="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{EFCE7AF9-F0FC-42BE-9EEE-6F4E56E8AB82}</x14:id>
        </ext>
      </extLst>
    </cfRule>
  </conditionalFormatting>
  <conditionalFormatting sqref="L9">
    <cfRule type="dataBar" priority="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{33B56B86-E1C9-4C49-A13B-C678C67EBE79}</x14:id>
        </ext>
      </extLst>
    </cfRule>
  </conditionalFormatting>
  <conditionalFormatting sqref="L8:L9">
    <cfRule type="dataBar" priority="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{E5EE5475-4C5B-4BAB-8EC8-BE8CAFD03946}</x14:id>
        </ext>
      </extLst>
    </cfRule>
  </conditionalFormatting>
  <conditionalFormatting sqref="N8:N9">
    <cfRule type="dataBar" priority="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{FC60FEE1-6526-44FC-A4B0-E81527C84561}</x14:id>
        </ext>
      </extLst>
    </cfRule>
  </conditionalFormatting>
  <conditionalFormatting sqref="N8:N9">
    <cfRule type="dataBar" priority="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{7AAEFCC9-3845-467A-B3BF-C81092693413}</x14:id>
        </ext>
      </extLst>
    </cfRule>
  </conditionalFormatting>
  <conditionalFormatting sqref="N8:N9">
    <cfRule type="dataBar" priority="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{5B0B39A5-B760-4D9A-9F31-28C997D3A162}</x14:id>
        </ext>
      </extLst>
    </cfRule>
  </conditionalFormatting>
  <conditionalFormatting sqref="N8:N9">
    <cfRule type="dataBar" priority="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{9A2E95B9-2117-478B-9F87-9A67BE592496}</x14:id>
        </ext>
      </extLst>
    </cfRule>
  </conditionalFormatting>
  <conditionalFormatting sqref="N8:N9">
    <cfRule type="dataBar" priority="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{D83C41A7-DDFB-4215-AEFA-BCBAC5DFC81D}</x14:id>
        </ext>
      </extLst>
    </cfRule>
  </conditionalFormatting>
  <conditionalFormatting sqref="N8:N9">
    <cfRule type="dataBar" priority="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{8AD13958-7DCB-4ED8-B02C-419E7AAA6AB8}</x14:id>
        </ext>
      </extLst>
    </cfRule>
  </conditionalFormatting>
  <conditionalFormatting sqref="N8:N9">
    <cfRule type="dataBar" priority="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{2155F8DE-07D0-40DD-8272-BDFE4C3E5D0A}</x14:id>
        </ext>
      </extLst>
    </cfRule>
  </conditionalFormatting>
  <conditionalFormatting sqref="N9"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{92706E24-980F-4B83-98BF-F060E2E4A3B8}</x14:id>
        </ext>
      </extLst>
    </cfRule>
  </conditionalFormatting>
  <conditionalFormatting sqref="N9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{95C4B137-E78A-4176-82C4-5DFACEC8B628}</x14:id>
        </ext>
      </extLst>
    </cfRule>
  </conditionalFormatting>
  <conditionalFormatting sqref="N9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{7E85F260-EFAD-43A4-91EC-3F29965BF83A}</x14:id>
        </ext>
      </extLst>
    </cfRule>
  </conditionalFormatting>
  <conditionalFormatting sqref="N9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{72DE9D38-BF6D-45FE-8B14-5F15A12558D5}</x14:id>
        </ext>
      </extLst>
    </cfRule>
  </conditionalFormatting>
  <conditionalFormatting sqref="N9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{4DA50F15-F85A-450F-B2C5-FDC305C9F652}</x14:id>
        </ext>
      </extLst>
    </cfRule>
  </conditionalFormatting>
  <conditionalFormatting sqref="N9">
    <cfRule type="dataBar" priority="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{2D070CF3-5F65-4B3D-A048-9B2AFAE74973}</x14:id>
        </ext>
      </extLst>
    </cfRule>
  </conditionalFormatting>
  <conditionalFormatting sqref="N9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{134C98D6-6A10-4B1C-A0B2-18BC19140B07}</x14:id>
        </ext>
      </extLst>
    </cfRule>
  </conditionalFormatting>
  <conditionalFormatting sqref="N8:N9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{404B8ACC-8ED8-42AD-8BCC-88B803AA2EEE}</x14:id>
        </ext>
      </extLst>
    </cfRule>
  </conditionalFormatting>
  <conditionalFormatting sqref="N7:N18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{A0ECFD1C-159C-4CA4-9B2E-B716BD8058A1}</x14:id>
        </ext>
      </extLst>
    </cfRule>
  </conditionalFormatting>
  <conditionalFormatting sqref="M7:N18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{9402E804-60BB-4E65-BF8A-4B4BBA037C14}</x14:id>
        </ext>
      </extLst>
    </cfRule>
  </conditionalFormatting>
  <conditionalFormatting sqref="C7:N18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{4C422188-D402-46E9-9485-2C456FD04F53}</x14:id>
        </ext>
      </extLst>
    </cfRule>
  </conditionalFormatting>
  <conditionalFormatting sqref="I7:J18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{1DCDE76B-D80C-448D-A34E-AF5CA9CDEF94}</x14:id>
        </ext>
      </extLst>
    </cfRule>
  </conditionalFormatting>
  <conditionalFormatting sqref="K7:L18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{E33ADAC9-F452-4B98-AFF1-D00F809EF413}</x14:id>
        </ext>
      </extLst>
    </cfRule>
  </conditionalFormatting>
  <conditionalFormatting sqref="G7:H18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{1AF9EEF5-F407-4E06-8D4C-DF22440A23FB}</x14:id>
        </ext>
      </extLst>
    </cfRule>
  </conditionalFormatting>
  <conditionalFormatting sqref="E7:F18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{E5A918B0-0DD7-4849-96C7-6EA48A7559C2}</x14:id>
        </ext>
      </extLst>
    </cfRule>
  </conditionalFormatting>
  <conditionalFormatting sqref="C7:D18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{CE0F636F-B570-4777-BA0A-343059994418}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AB31F27-A32B-421D-BF45-30FB446BCDF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C9:C18</xm:sqref>
        </x14:conditionalFormatting>
        <x14:conditionalFormatting xmlns:xm="http://schemas.microsoft.com/office/excel/2006/main">
          <x14:cfRule type="dataBar" id="{5D300929-3EB0-443F-9A8D-432C8446CBC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C7:C18</xm:sqref>
        </x14:conditionalFormatting>
        <x14:conditionalFormatting xmlns:xm="http://schemas.microsoft.com/office/excel/2006/main">
          <x14:cfRule type="dataBar" id="{D67A47F8-4DB7-407C-A8F0-77E1E522D10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C7:C18</xm:sqref>
        </x14:conditionalFormatting>
        <x14:conditionalFormatting xmlns:xm="http://schemas.microsoft.com/office/excel/2006/main">
          <x14:cfRule type="dataBar" id="{A3967AD7-2C68-4FAF-A496-0FE4F424B23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C7:C18</xm:sqref>
        </x14:conditionalFormatting>
        <x14:conditionalFormatting xmlns:xm="http://schemas.microsoft.com/office/excel/2006/main">
          <x14:cfRule type="dataBar" id="{29DDC711-F892-4202-A2FB-9358069EF76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C7:C14</xm:sqref>
        </x14:conditionalFormatting>
        <x14:conditionalFormatting xmlns:xm="http://schemas.microsoft.com/office/excel/2006/main">
          <x14:cfRule type="dataBar" id="{32D2C82B-7445-4325-B591-93AB6D7E17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C7:C18</xm:sqref>
        </x14:conditionalFormatting>
        <x14:conditionalFormatting xmlns:xm="http://schemas.microsoft.com/office/excel/2006/main">
          <x14:cfRule type="dataBar" id="{9714025C-8373-459D-9F52-A1FF40D98F5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C9:C17</xm:sqref>
        </x14:conditionalFormatting>
        <x14:conditionalFormatting xmlns:xm="http://schemas.microsoft.com/office/excel/2006/main">
          <x14:cfRule type="dataBar" id="{BA935705-28A6-4570-80C9-768D343BB7B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C7:C18</xm:sqref>
        </x14:conditionalFormatting>
        <x14:conditionalFormatting xmlns:xm="http://schemas.microsoft.com/office/excel/2006/main">
          <x14:cfRule type="dataBar" id="{8902F048-6484-49B7-8C5C-378871669EB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C7:C18</xm:sqref>
        </x14:conditionalFormatting>
        <x14:conditionalFormatting xmlns:xm="http://schemas.microsoft.com/office/excel/2006/main">
          <x14:cfRule type="dataBar" id="{F29E6AC8-2B62-478D-ADF8-7B978EBBEFD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E9:E18</xm:sqref>
        </x14:conditionalFormatting>
        <x14:conditionalFormatting xmlns:xm="http://schemas.microsoft.com/office/excel/2006/main">
          <x14:cfRule type="dataBar" id="{8A0AB599-2A0B-4251-B46F-1A3E1274D8D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E7:E18</xm:sqref>
        </x14:conditionalFormatting>
        <x14:conditionalFormatting xmlns:xm="http://schemas.microsoft.com/office/excel/2006/main">
          <x14:cfRule type="dataBar" id="{80D1B891-AA57-4ED5-BC4E-592675173F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D9:D18</xm:sqref>
        </x14:conditionalFormatting>
        <x14:conditionalFormatting xmlns:xm="http://schemas.microsoft.com/office/excel/2006/main">
          <x14:cfRule type="dataBar" id="{3554932B-8CC9-48A4-B9BA-2DBD3F4BF01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D7:D18</xm:sqref>
        </x14:conditionalFormatting>
        <x14:conditionalFormatting xmlns:xm="http://schemas.microsoft.com/office/excel/2006/main">
          <x14:cfRule type="dataBar" id="{367CD5BD-3C68-4C76-88A8-B6C698C10BA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D7:D18</xm:sqref>
        </x14:conditionalFormatting>
        <x14:conditionalFormatting xmlns:xm="http://schemas.microsoft.com/office/excel/2006/main">
          <x14:cfRule type="dataBar" id="{1D766EEF-C099-4D8F-9344-0BD18AA60F6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D7:D18</xm:sqref>
        </x14:conditionalFormatting>
        <x14:conditionalFormatting xmlns:xm="http://schemas.microsoft.com/office/excel/2006/main">
          <x14:cfRule type="dataBar" id="{E6E489FD-429B-4A94-B3DE-DC147544EDA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D7:D14</xm:sqref>
        </x14:conditionalFormatting>
        <x14:conditionalFormatting xmlns:xm="http://schemas.microsoft.com/office/excel/2006/main">
          <x14:cfRule type="dataBar" id="{962F448B-F7FD-475F-900C-2A248332E3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D7:D18</xm:sqref>
        </x14:conditionalFormatting>
        <x14:conditionalFormatting xmlns:xm="http://schemas.microsoft.com/office/excel/2006/main">
          <x14:cfRule type="dataBar" id="{F29CCE85-88F4-481A-842D-BD2B8EB2CCC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D9:D17</xm:sqref>
        </x14:conditionalFormatting>
        <x14:conditionalFormatting xmlns:xm="http://schemas.microsoft.com/office/excel/2006/main">
          <x14:cfRule type="dataBar" id="{4C9A0421-E187-4801-A93D-DAA7022020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D7:D18</xm:sqref>
        </x14:conditionalFormatting>
        <x14:conditionalFormatting xmlns:xm="http://schemas.microsoft.com/office/excel/2006/main">
          <x14:cfRule type="dataBar" id="{BFAE4805-A29C-4055-B882-AC0821A04AF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D7:D18</xm:sqref>
        </x14:conditionalFormatting>
        <x14:conditionalFormatting xmlns:xm="http://schemas.microsoft.com/office/excel/2006/main">
          <x14:cfRule type="dataBar" id="{91BAFBC4-2E2D-4E05-B1D2-E0E26F7B9C4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F10:F18</xm:sqref>
        </x14:conditionalFormatting>
        <x14:conditionalFormatting xmlns:xm="http://schemas.microsoft.com/office/excel/2006/main">
          <x14:cfRule type="dataBar" id="{E7FB31B0-9A09-4FCF-8C1A-CB00C92B92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F10:F18 F7</xm:sqref>
        </x14:conditionalFormatting>
        <x14:conditionalFormatting xmlns:xm="http://schemas.microsoft.com/office/excel/2006/main">
          <x14:cfRule type="dataBar" id="{D20CBBF2-0A09-4236-85FD-3CCDF57315A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F8</xm:sqref>
        </x14:conditionalFormatting>
        <x14:conditionalFormatting xmlns:xm="http://schemas.microsoft.com/office/excel/2006/main">
          <x14:cfRule type="dataBar" id="{DDF0B7C5-A112-4FCE-89B5-3D5BEC75269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F8</xm:sqref>
        </x14:conditionalFormatting>
        <x14:conditionalFormatting xmlns:xm="http://schemas.microsoft.com/office/excel/2006/main">
          <x14:cfRule type="dataBar" id="{E89A75AC-67DD-4E69-B41B-015F14E2BE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F8</xm:sqref>
        </x14:conditionalFormatting>
        <x14:conditionalFormatting xmlns:xm="http://schemas.microsoft.com/office/excel/2006/main">
          <x14:cfRule type="dataBar" id="{5E252A9D-DA4B-4D02-9662-14D00541110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F8</xm:sqref>
        </x14:conditionalFormatting>
        <x14:conditionalFormatting xmlns:xm="http://schemas.microsoft.com/office/excel/2006/main">
          <x14:cfRule type="dataBar" id="{1D5944FF-52A4-49A8-B7E4-13B7804B855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F8</xm:sqref>
        </x14:conditionalFormatting>
        <x14:conditionalFormatting xmlns:xm="http://schemas.microsoft.com/office/excel/2006/main">
          <x14:cfRule type="dataBar" id="{773B4721-5EA4-4157-AF57-41DB4C173CD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F8</xm:sqref>
        </x14:conditionalFormatting>
        <x14:conditionalFormatting xmlns:xm="http://schemas.microsoft.com/office/excel/2006/main">
          <x14:cfRule type="dataBar" id="{809302AA-6D86-433D-A311-83268B69ECB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F8</xm:sqref>
        </x14:conditionalFormatting>
        <x14:conditionalFormatting xmlns:xm="http://schemas.microsoft.com/office/excel/2006/main">
          <x14:cfRule type="dataBar" id="{F0A8A3FE-B0D2-4535-9FC3-818B39872CB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F9</xm:sqref>
        </x14:conditionalFormatting>
        <x14:conditionalFormatting xmlns:xm="http://schemas.microsoft.com/office/excel/2006/main">
          <x14:cfRule type="dataBar" id="{316F20B6-90AB-4E73-ADD0-A59E14DBEA4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F9</xm:sqref>
        </x14:conditionalFormatting>
        <x14:conditionalFormatting xmlns:xm="http://schemas.microsoft.com/office/excel/2006/main">
          <x14:cfRule type="dataBar" id="{FEA20D4F-FE21-472E-AB11-C824125F0E8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F9</xm:sqref>
        </x14:conditionalFormatting>
        <x14:conditionalFormatting xmlns:xm="http://schemas.microsoft.com/office/excel/2006/main">
          <x14:cfRule type="dataBar" id="{29FD7422-0B05-4D7B-A262-2264E7A5635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F9</xm:sqref>
        </x14:conditionalFormatting>
        <x14:conditionalFormatting xmlns:xm="http://schemas.microsoft.com/office/excel/2006/main">
          <x14:cfRule type="dataBar" id="{E91AA76C-26DE-4466-889A-3C3A2EB306C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F9</xm:sqref>
        </x14:conditionalFormatting>
        <x14:conditionalFormatting xmlns:xm="http://schemas.microsoft.com/office/excel/2006/main">
          <x14:cfRule type="dataBar" id="{264B8DA2-EB25-46E1-A27E-BA02D584FAB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F9</xm:sqref>
        </x14:conditionalFormatting>
        <x14:conditionalFormatting xmlns:xm="http://schemas.microsoft.com/office/excel/2006/main">
          <x14:cfRule type="dataBar" id="{75B61067-329D-45DF-BFF4-4E3F7521380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F9</xm:sqref>
        </x14:conditionalFormatting>
        <x14:conditionalFormatting xmlns:xm="http://schemas.microsoft.com/office/excel/2006/main">
          <x14:cfRule type="dataBar" id="{32616EF9-F68A-4AD9-9B7E-8A9257BF95E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G9:G18</xm:sqref>
        </x14:conditionalFormatting>
        <x14:conditionalFormatting xmlns:xm="http://schemas.microsoft.com/office/excel/2006/main">
          <x14:cfRule type="dataBar" id="{F5DD3AB3-82C1-486A-9940-F3334C3F276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G7:G8</xm:sqref>
        </x14:conditionalFormatting>
        <x14:conditionalFormatting xmlns:xm="http://schemas.microsoft.com/office/excel/2006/main">
          <x14:cfRule type="dataBar" id="{34969AA4-06E7-44F8-A2D2-C4513AD867E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G7:G18</xm:sqref>
        </x14:conditionalFormatting>
        <x14:conditionalFormatting xmlns:xm="http://schemas.microsoft.com/office/excel/2006/main">
          <x14:cfRule type="dataBar" id="{AE600648-16D4-4AAD-9EBB-3F1A1454D4F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G9:G18</xm:sqref>
        </x14:conditionalFormatting>
        <x14:conditionalFormatting xmlns:xm="http://schemas.microsoft.com/office/excel/2006/main">
          <x14:cfRule type="dataBar" id="{A2C32FEA-C13B-45E7-8AB8-4570900E5E0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G7:G18</xm:sqref>
        </x14:conditionalFormatting>
        <x14:conditionalFormatting xmlns:xm="http://schemas.microsoft.com/office/excel/2006/main">
          <x14:cfRule type="dataBar" id="{40EA8F9E-6BF8-4273-B39C-98705380BEB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G7:G18</xm:sqref>
        </x14:conditionalFormatting>
        <x14:conditionalFormatting xmlns:xm="http://schemas.microsoft.com/office/excel/2006/main">
          <x14:cfRule type="dataBar" id="{38F405EC-D1C6-4611-BCF9-1EE4740CC08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H10:H18</xm:sqref>
        </x14:conditionalFormatting>
        <x14:conditionalFormatting xmlns:xm="http://schemas.microsoft.com/office/excel/2006/main">
          <x14:cfRule type="dataBar" id="{2D40987B-5BFF-4C0A-8864-44D983B0065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H7</xm:sqref>
        </x14:conditionalFormatting>
        <x14:conditionalFormatting xmlns:xm="http://schemas.microsoft.com/office/excel/2006/main">
          <x14:cfRule type="dataBar" id="{4E968C72-84FD-4C05-8E34-FA7D3B04BBA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H10:H18 H7</xm:sqref>
        </x14:conditionalFormatting>
        <x14:conditionalFormatting xmlns:xm="http://schemas.microsoft.com/office/excel/2006/main">
          <x14:cfRule type="dataBar" id="{97C2026E-50B1-41B7-AEBF-C3C8C154B77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H10:H18</xm:sqref>
        </x14:conditionalFormatting>
        <x14:conditionalFormatting xmlns:xm="http://schemas.microsoft.com/office/excel/2006/main">
          <x14:cfRule type="dataBar" id="{C938C39F-4B65-409F-8372-EA78D8156AA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H10:H18</xm:sqref>
        </x14:conditionalFormatting>
        <x14:conditionalFormatting xmlns:xm="http://schemas.microsoft.com/office/excel/2006/main">
          <x14:cfRule type="dataBar" id="{88460F64-D63E-408F-8AE6-3985C04F6A5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H10:H18</xm:sqref>
        </x14:conditionalFormatting>
        <x14:conditionalFormatting xmlns:xm="http://schemas.microsoft.com/office/excel/2006/main">
          <x14:cfRule type="dataBar" id="{29A721B0-D192-4595-90B3-91B50DAA060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H8:H9</xm:sqref>
        </x14:conditionalFormatting>
        <x14:conditionalFormatting xmlns:xm="http://schemas.microsoft.com/office/excel/2006/main">
          <x14:cfRule type="dataBar" id="{A3628B0A-8F34-459F-9726-612FB9389EB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H8:H9</xm:sqref>
        </x14:conditionalFormatting>
        <x14:conditionalFormatting xmlns:xm="http://schemas.microsoft.com/office/excel/2006/main">
          <x14:cfRule type="dataBar" id="{0E09581A-BA9B-4E3D-9A95-BC6DF129BE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H8:H9</xm:sqref>
        </x14:conditionalFormatting>
        <x14:conditionalFormatting xmlns:xm="http://schemas.microsoft.com/office/excel/2006/main">
          <x14:cfRule type="dataBar" id="{7230CC1E-133B-49E4-84CC-C4EF9F5B144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H8:H9</xm:sqref>
        </x14:conditionalFormatting>
        <x14:conditionalFormatting xmlns:xm="http://schemas.microsoft.com/office/excel/2006/main">
          <x14:cfRule type="dataBar" id="{7B62CF46-9D16-4460-9899-8FCC5925B6F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H8:H9</xm:sqref>
        </x14:conditionalFormatting>
        <x14:conditionalFormatting xmlns:xm="http://schemas.microsoft.com/office/excel/2006/main">
          <x14:cfRule type="dataBar" id="{FDDC209F-B4B1-4332-8AB3-07EB8BB661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H8:H9</xm:sqref>
        </x14:conditionalFormatting>
        <x14:conditionalFormatting xmlns:xm="http://schemas.microsoft.com/office/excel/2006/main">
          <x14:cfRule type="dataBar" id="{542BCAD5-7723-416A-A30E-56CC21723F0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H8:H9</xm:sqref>
        </x14:conditionalFormatting>
        <x14:conditionalFormatting xmlns:xm="http://schemas.microsoft.com/office/excel/2006/main">
          <x14:cfRule type="dataBar" id="{C6A82388-E061-40CE-9970-E731CA96FD7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H9</xm:sqref>
        </x14:conditionalFormatting>
        <x14:conditionalFormatting xmlns:xm="http://schemas.microsoft.com/office/excel/2006/main">
          <x14:cfRule type="dataBar" id="{CEEF1869-B08D-4523-85CE-F7C06B00A59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H9</xm:sqref>
        </x14:conditionalFormatting>
        <x14:conditionalFormatting xmlns:xm="http://schemas.microsoft.com/office/excel/2006/main">
          <x14:cfRule type="dataBar" id="{30B5EC16-3CA3-473E-9E51-6B3EEB668D0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H9</xm:sqref>
        </x14:conditionalFormatting>
        <x14:conditionalFormatting xmlns:xm="http://schemas.microsoft.com/office/excel/2006/main">
          <x14:cfRule type="dataBar" id="{6F0A17DC-89DE-408D-9E2D-5EADD109276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H9</xm:sqref>
        </x14:conditionalFormatting>
        <x14:conditionalFormatting xmlns:xm="http://schemas.microsoft.com/office/excel/2006/main">
          <x14:cfRule type="dataBar" id="{56BD2F5B-F24F-4D29-B033-1D609344CD6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H9</xm:sqref>
        </x14:conditionalFormatting>
        <x14:conditionalFormatting xmlns:xm="http://schemas.microsoft.com/office/excel/2006/main">
          <x14:cfRule type="dataBar" id="{84AEE11B-3DBD-4A6F-A722-CBBC4F0F1E5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H9</xm:sqref>
        </x14:conditionalFormatting>
        <x14:conditionalFormatting xmlns:xm="http://schemas.microsoft.com/office/excel/2006/main">
          <x14:cfRule type="dataBar" id="{22A5C3CB-C339-4B7C-8BAD-BC7AB6624CC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H9</xm:sqref>
        </x14:conditionalFormatting>
        <x14:conditionalFormatting xmlns:xm="http://schemas.microsoft.com/office/excel/2006/main">
          <x14:cfRule type="dataBar" id="{F9D7CEE1-DDDA-4E20-B9AE-19DA8AC0065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I9:I18</xm:sqref>
        </x14:conditionalFormatting>
        <x14:conditionalFormatting xmlns:xm="http://schemas.microsoft.com/office/excel/2006/main">
          <x14:cfRule type="dataBar" id="{2F48E7DA-4788-4E5C-A0B7-FB74803DF3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I7:I18</xm:sqref>
        </x14:conditionalFormatting>
        <x14:conditionalFormatting xmlns:xm="http://schemas.microsoft.com/office/excel/2006/main">
          <x14:cfRule type="dataBar" id="{B0982BE8-DF31-4CC0-8B53-E789DFD6AD4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I7:I18</xm:sqref>
        </x14:conditionalFormatting>
        <x14:conditionalFormatting xmlns:xm="http://schemas.microsoft.com/office/excel/2006/main">
          <x14:cfRule type="dataBar" id="{0966D9BD-3D8C-4E7C-BD70-D0E056C437B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I7:I18</xm:sqref>
        </x14:conditionalFormatting>
        <x14:conditionalFormatting xmlns:xm="http://schemas.microsoft.com/office/excel/2006/main">
          <x14:cfRule type="dataBar" id="{A3886FBB-1FEF-4DF8-B365-E6A31185BA1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I7:I14</xm:sqref>
        </x14:conditionalFormatting>
        <x14:conditionalFormatting xmlns:xm="http://schemas.microsoft.com/office/excel/2006/main">
          <x14:cfRule type="dataBar" id="{D8471B3D-C8EC-4EF4-94DC-0B83E7B6B1E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I7:I18</xm:sqref>
        </x14:conditionalFormatting>
        <x14:conditionalFormatting xmlns:xm="http://schemas.microsoft.com/office/excel/2006/main">
          <x14:cfRule type="dataBar" id="{4A56C6C3-D955-40D1-BC7F-7C747E3B3DB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I9:I17</xm:sqref>
        </x14:conditionalFormatting>
        <x14:conditionalFormatting xmlns:xm="http://schemas.microsoft.com/office/excel/2006/main">
          <x14:cfRule type="dataBar" id="{B7959A11-E691-4A23-B6B0-A00F24F51B5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I7:I18</xm:sqref>
        </x14:conditionalFormatting>
        <x14:conditionalFormatting xmlns:xm="http://schemas.microsoft.com/office/excel/2006/main">
          <x14:cfRule type="dataBar" id="{4EA7892D-BA6B-436D-A485-3EA3199165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J10:J18</xm:sqref>
        </x14:conditionalFormatting>
        <x14:conditionalFormatting xmlns:xm="http://schemas.microsoft.com/office/excel/2006/main">
          <x14:cfRule type="dataBar" id="{0A2057D7-CD16-4AB0-BA41-A57F1182BAC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J10:J18 J7</xm:sqref>
        </x14:conditionalFormatting>
        <x14:conditionalFormatting xmlns:xm="http://schemas.microsoft.com/office/excel/2006/main">
          <x14:cfRule type="dataBar" id="{73408A87-1A30-4C06-83AD-7262069C64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J10:J18</xm:sqref>
        </x14:conditionalFormatting>
        <x14:conditionalFormatting xmlns:xm="http://schemas.microsoft.com/office/excel/2006/main">
          <x14:cfRule type="dataBar" id="{65CAB4F0-171D-4720-8F25-763D876A8A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J10:J18</xm:sqref>
        </x14:conditionalFormatting>
        <x14:conditionalFormatting xmlns:xm="http://schemas.microsoft.com/office/excel/2006/main">
          <x14:cfRule type="dataBar" id="{59F206E6-20CF-464A-AB57-7EBF9C02C3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J10:J14 J7</xm:sqref>
        </x14:conditionalFormatting>
        <x14:conditionalFormatting xmlns:xm="http://schemas.microsoft.com/office/excel/2006/main">
          <x14:cfRule type="dataBar" id="{C0F4859C-7BD4-47B4-8BB4-6B9A0E62B7F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J10:J18</xm:sqref>
        </x14:conditionalFormatting>
        <x14:conditionalFormatting xmlns:xm="http://schemas.microsoft.com/office/excel/2006/main">
          <x14:cfRule type="dataBar" id="{A7D5B7DD-4CBE-4264-9BB7-AC50AC2758B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J10:J17</xm:sqref>
        </x14:conditionalFormatting>
        <x14:conditionalFormatting xmlns:xm="http://schemas.microsoft.com/office/excel/2006/main">
          <x14:cfRule type="dataBar" id="{A4D47A1F-382E-48CF-87ED-F95C279429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J10:J18</xm:sqref>
        </x14:conditionalFormatting>
        <x14:conditionalFormatting xmlns:xm="http://schemas.microsoft.com/office/excel/2006/main">
          <x14:cfRule type="dataBar" id="{3854B2D7-5332-434F-A3C7-3F5F7A81E97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H7:H18</xm:sqref>
        </x14:conditionalFormatting>
        <x14:conditionalFormatting xmlns:xm="http://schemas.microsoft.com/office/excel/2006/main">
          <x14:cfRule type="dataBar" id="{C0A5F4D5-BDCA-45EB-AA40-63DD158A0D9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J8:J9</xm:sqref>
        </x14:conditionalFormatting>
        <x14:conditionalFormatting xmlns:xm="http://schemas.microsoft.com/office/excel/2006/main">
          <x14:cfRule type="dataBar" id="{9640A995-5CE4-4D92-95D9-9447A4DA539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J8:J9</xm:sqref>
        </x14:conditionalFormatting>
        <x14:conditionalFormatting xmlns:xm="http://schemas.microsoft.com/office/excel/2006/main">
          <x14:cfRule type="dataBar" id="{87BCACCC-07D7-486D-A548-820081BE662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J8:J9</xm:sqref>
        </x14:conditionalFormatting>
        <x14:conditionalFormatting xmlns:xm="http://schemas.microsoft.com/office/excel/2006/main">
          <x14:cfRule type="dataBar" id="{6C6FA3B5-0D3F-4012-8C2B-2533070B333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J8:J9</xm:sqref>
        </x14:conditionalFormatting>
        <x14:conditionalFormatting xmlns:xm="http://schemas.microsoft.com/office/excel/2006/main">
          <x14:cfRule type="dataBar" id="{B19C0D17-3E62-4686-B711-DDD1DD65A8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J8:J9</xm:sqref>
        </x14:conditionalFormatting>
        <x14:conditionalFormatting xmlns:xm="http://schemas.microsoft.com/office/excel/2006/main">
          <x14:cfRule type="dataBar" id="{6DDBD1E2-1513-4A99-965A-A299E2BC2BB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J8:J9</xm:sqref>
        </x14:conditionalFormatting>
        <x14:conditionalFormatting xmlns:xm="http://schemas.microsoft.com/office/excel/2006/main">
          <x14:cfRule type="dataBar" id="{1DFEECC5-0298-4A27-A8E7-D94C47CA5DC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J8:J9</xm:sqref>
        </x14:conditionalFormatting>
        <x14:conditionalFormatting xmlns:xm="http://schemas.microsoft.com/office/excel/2006/main">
          <x14:cfRule type="dataBar" id="{0DF7C416-0E66-4141-8B08-44DFBCE85E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J9</xm:sqref>
        </x14:conditionalFormatting>
        <x14:conditionalFormatting xmlns:xm="http://schemas.microsoft.com/office/excel/2006/main">
          <x14:cfRule type="dataBar" id="{915474B4-AD04-43BA-8D7B-7DC442D4D10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J9</xm:sqref>
        </x14:conditionalFormatting>
        <x14:conditionalFormatting xmlns:xm="http://schemas.microsoft.com/office/excel/2006/main">
          <x14:cfRule type="dataBar" id="{D781E461-BD84-4554-AE53-C284C209DB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J9</xm:sqref>
        </x14:conditionalFormatting>
        <x14:conditionalFormatting xmlns:xm="http://schemas.microsoft.com/office/excel/2006/main">
          <x14:cfRule type="dataBar" id="{1B6FF8ED-312B-4B23-BB13-7835C18D4C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J9</xm:sqref>
        </x14:conditionalFormatting>
        <x14:conditionalFormatting xmlns:xm="http://schemas.microsoft.com/office/excel/2006/main">
          <x14:cfRule type="dataBar" id="{9FF15C66-0DED-4B39-AD5F-ECDD3F6CB41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J9</xm:sqref>
        </x14:conditionalFormatting>
        <x14:conditionalFormatting xmlns:xm="http://schemas.microsoft.com/office/excel/2006/main">
          <x14:cfRule type="dataBar" id="{23232503-5552-4A7A-94C4-383C43290B3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J9</xm:sqref>
        </x14:conditionalFormatting>
        <x14:conditionalFormatting xmlns:xm="http://schemas.microsoft.com/office/excel/2006/main">
          <x14:cfRule type="dataBar" id="{4F7932D6-E07A-46C7-B011-08A69ECF909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J9</xm:sqref>
        </x14:conditionalFormatting>
        <x14:conditionalFormatting xmlns:xm="http://schemas.microsoft.com/office/excel/2006/main">
          <x14:cfRule type="dataBar" id="{6026267D-BD35-422B-803D-B3C635E128F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J8:J9</xm:sqref>
        </x14:conditionalFormatting>
        <x14:conditionalFormatting xmlns:xm="http://schemas.microsoft.com/office/excel/2006/main">
          <x14:cfRule type="dataBar" id="{A9BB6839-AC6F-4EFA-8B70-613148EE771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K9:K18</xm:sqref>
        </x14:conditionalFormatting>
        <x14:conditionalFormatting xmlns:xm="http://schemas.microsoft.com/office/excel/2006/main">
          <x14:cfRule type="dataBar" id="{2656D004-C13B-4C81-ACBF-81BA220D22B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K7:K18</xm:sqref>
        </x14:conditionalFormatting>
        <x14:conditionalFormatting xmlns:xm="http://schemas.microsoft.com/office/excel/2006/main">
          <x14:cfRule type="dataBar" id="{1A398942-B917-4C6A-BD08-E3993BFC0D7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K7:K18</xm:sqref>
        </x14:conditionalFormatting>
        <x14:conditionalFormatting xmlns:xm="http://schemas.microsoft.com/office/excel/2006/main">
          <x14:cfRule type="dataBar" id="{AB098942-E7B3-4C94-82E8-99392300BF0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K7:K18</xm:sqref>
        </x14:conditionalFormatting>
        <x14:conditionalFormatting xmlns:xm="http://schemas.microsoft.com/office/excel/2006/main">
          <x14:cfRule type="dataBar" id="{6D31C39E-574C-4725-A27D-402FDD1AF3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K7:K14</xm:sqref>
        </x14:conditionalFormatting>
        <x14:conditionalFormatting xmlns:xm="http://schemas.microsoft.com/office/excel/2006/main">
          <x14:cfRule type="dataBar" id="{189BF8DB-AB64-4D83-B42D-1A71453596C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K7:K18</xm:sqref>
        </x14:conditionalFormatting>
        <x14:conditionalFormatting xmlns:xm="http://schemas.microsoft.com/office/excel/2006/main">
          <x14:cfRule type="dataBar" id="{F08F0937-7ECD-479C-9902-58F64275BF3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K9:K17</xm:sqref>
        </x14:conditionalFormatting>
        <x14:conditionalFormatting xmlns:xm="http://schemas.microsoft.com/office/excel/2006/main">
          <x14:cfRule type="dataBar" id="{2DBFD9CD-0BC6-4C08-8B21-6EA4B3D0CFA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K7:K18</xm:sqref>
        </x14:conditionalFormatting>
        <x14:conditionalFormatting xmlns:xm="http://schemas.microsoft.com/office/excel/2006/main">
          <x14:cfRule type="dataBar" id="{0795C4DD-602C-4B05-8B42-019758860E5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L10:L18</xm:sqref>
        </x14:conditionalFormatting>
        <x14:conditionalFormatting xmlns:xm="http://schemas.microsoft.com/office/excel/2006/main">
          <x14:cfRule type="dataBar" id="{46CFC74E-30BE-4401-BB6A-D5962C29FD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L10:L18 L7</xm:sqref>
        </x14:conditionalFormatting>
        <x14:conditionalFormatting xmlns:xm="http://schemas.microsoft.com/office/excel/2006/main">
          <x14:cfRule type="dataBar" id="{366CAD8A-8C8B-4DB4-A2A3-2C5D651C170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L10:L18</xm:sqref>
        </x14:conditionalFormatting>
        <x14:conditionalFormatting xmlns:xm="http://schemas.microsoft.com/office/excel/2006/main">
          <x14:cfRule type="dataBar" id="{D3B0974B-1391-4F58-A7BF-7A65699D6DF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L10:L18</xm:sqref>
        </x14:conditionalFormatting>
        <x14:conditionalFormatting xmlns:xm="http://schemas.microsoft.com/office/excel/2006/main">
          <x14:cfRule type="dataBar" id="{6CE2D8D8-8957-4DF6-9C48-58974EE6355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L10:L14 L7</xm:sqref>
        </x14:conditionalFormatting>
        <x14:conditionalFormatting xmlns:xm="http://schemas.microsoft.com/office/excel/2006/main">
          <x14:cfRule type="dataBar" id="{6141FF3D-5B0E-4906-ACA7-FE80605397C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L10:L18</xm:sqref>
        </x14:conditionalFormatting>
        <x14:conditionalFormatting xmlns:xm="http://schemas.microsoft.com/office/excel/2006/main">
          <x14:cfRule type="dataBar" id="{7B329B36-D58C-49D5-A034-10A5D478F8F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L10:L17</xm:sqref>
        </x14:conditionalFormatting>
        <x14:conditionalFormatting xmlns:xm="http://schemas.microsoft.com/office/excel/2006/main">
          <x14:cfRule type="dataBar" id="{6C3F8B60-F8CE-41CF-AB12-CCF4478D7CF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L10:L18</xm:sqref>
        </x14:conditionalFormatting>
        <x14:conditionalFormatting xmlns:xm="http://schemas.microsoft.com/office/excel/2006/main">
          <x14:cfRule type="dataBar" id="{9D0513DA-84B2-48B0-94F5-6036B7E7239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L10:L18 L7</xm:sqref>
        </x14:conditionalFormatting>
        <x14:conditionalFormatting xmlns:xm="http://schemas.microsoft.com/office/excel/2006/main">
          <x14:cfRule type="dataBar" id="{D5F5DC56-D3EA-4970-951F-2AB46D2856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M9:M18</xm:sqref>
        </x14:conditionalFormatting>
        <x14:conditionalFormatting xmlns:xm="http://schemas.microsoft.com/office/excel/2006/main">
          <x14:cfRule type="dataBar" id="{4FEFAFC1-6E48-4A46-A9B9-5DF11BF4AF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M7:M18</xm:sqref>
        </x14:conditionalFormatting>
        <x14:conditionalFormatting xmlns:xm="http://schemas.microsoft.com/office/excel/2006/main">
          <x14:cfRule type="dataBar" id="{931A187A-991E-4908-AB21-BE2E2BE9143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M7:M18</xm:sqref>
        </x14:conditionalFormatting>
        <x14:conditionalFormatting xmlns:xm="http://schemas.microsoft.com/office/excel/2006/main">
          <x14:cfRule type="dataBar" id="{909EFDDC-2886-4BAE-AC80-4C43C3AF2E9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M7:M18</xm:sqref>
        </x14:conditionalFormatting>
        <x14:conditionalFormatting xmlns:xm="http://schemas.microsoft.com/office/excel/2006/main">
          <x14:cfRule type="dataBar" id="{1396DA4C-7F60-4449-9DD1-73DA2E3C12D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M7:M14</xm:sqref>
        </x14:conditionalFormatting>
        <x14:conditionalFormatting xmlns:xm="http://schemas.microsoft.com/office/excel/2006/main">
          <x14:cfRule type="dataBar" id="{049572D8-2122-4399-8DC0-E1CEFBF07E1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M7:M18</xm:sqref>
        </x14:conditionalFormatting>
        <x14:conditionalFormatting xmlns:xm="http://schemas.microsoft.com/office/excel/2006/main">
          <x14:cfRule type="dataBar" id="{2A254FF0-02EF-49A0-AF67-FCF8A4FDABA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M9:M17</xm:sqref>
        </x14:conditionalFormatting>
        <x14:conditionalFormatting xmlns:xm="http://schemas.microsoft.com/office/excel/2006/main">
          <x14:cfRule type="dataBar" id="{8AEB2183-AFDC-4A12-A7EB-E81CF8288DA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M7:M18</xm:sqref>
        </x14:conditionalFormatting>
        <x14:conditionalFormatting xmlns:xm="http://schemas.microsoft.com/office/excel/2006/main">
          <x14:cfRule type="dataBar" id="{F30CEEF2-E527-42CF-9203-EF8088FC6A3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N10:N18</xm:sqref>
        </x14:conditionalFormatting>
        <x14:conditionalFormatting xmlns:xm="http://schemas.microsoft.com/office/excel/2006/main">
          <x14:cfRule type="dataBar" id="{EC3660DB-51E8-406A-BB84-23C74397F61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N10:N18 N7</xm:sqref>
        </x14:conditionalFormatting>
        <x14:conditionalFormatting xmlns:xm="http://schemas.microsoft.com/office/excel/2006/main">
          <x14:cfRule type="dataBar" id="{3D247B72-E42A-4036-A9CA-A96D3EB835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N10:N18</xm:sqref>
        </x14:conditionalFormatting>
        <x14:conditionalFormatting xmlns:xm="http://schemas.microsoft.com/office/excel/2006/main">
          <x14:cfRule type="dataBar" id="{E7044238-5C35-4A6A-8A97-FCB5FA68076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N10:N18</xm:sqref>
        </x14:conditionalFormatting>
        <x14:conditionalFormatting xmlns:xm="http://schemas.microsoft.com/office/excel/2006/main">
          <x14:cfRule type="dataBar" id="{390E529D-98BA-4B65-B4AF-9D46858B04F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N10:N14 N7</xm:sqref>
        </x14:conditionalFormatting>
        <x14:conditionalFormatting xmlns:xm="http://schemas.microsoft.com/office/excel/2006/main">
          <x14:cfRule type="dataBar" id="{AF170B1D-2C46-4717-BEF6-41B9F1EE222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N10:N18</xm:sqref>
        </x14:conditionalFormatting>
        <x14:conditionalFormatting xmlns:xm="http://schemas.microsoft.com/office/excel/2006/main">
          <x14:cfRule type="dataBar" id="{0EAE1008-A9CF-4A2E-B64F-8FC395B6452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N10:N17</xm:sqref>
        </x14:conditionalFormatting>
        <x14:conditionalFormatting xmlns:xm="http://schemas.microsoft.com/office/excel/2006/main">
          <x14:cfRule type="dataBar" id="{7F827162-B39F-4ABF-ACCA-6A942961EC9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N10:N18</xm:sqref>
        </x14:conditionalFormatting>
        <x14:conditionalFormatting xmlns:xm="http://schemas.microsoft.com/office/excel/2006/main">
          <x14:cfRule type="dataBar" id="{4C93D9C5-E4E1-4806-B185-3B825A56F52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N10:N18 N7</xm:sqref>
        </x14:conditionalFormatting>
        <x14:conditionalFormatting xmlns:xm="http://schemas.microsoft.com/office/excel/2006/main">
          <x14:cfRule type="dataBar" id="{9EFA9B26-7C7D-4D5E-A1DB-448FF1E771F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L8:L9</xm:sqref>
        </x14:conditionalFormatting>
        <x14:conditionalFormatting xmlns:xm="http://schemas.microsoft.com/office/excel/2006/main">
          <x14:cfRule type="dataBar" id="{1683E0EF-4976-4B16-B6F1-0263EFB0EE7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L8:L9</xm:sqref>
        </x14:conditionalFormatting>
        <x14:conditionalFormatting xmlns:xm="http://schemas.microsoft.com/office/excel/2006/main">
          <x14:cfRule type="dataBar" id="{4C7C38A8-137A-4E4A-AB38-93E51D41071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L8:L9</xm:sqref>
        </x14:conditionalFormatting>
        <x14:conditionalFormatting xmlns:xm="http://schemas.microsoft.com/office/excel/2006/main">
          <x14:cfRule type="dataBar" id="{9F7BDD08-B66B-4AA5-BE4F-2FC0C8DACD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L8:L9</xm:sqref>
        </x14:conditionalFormatting>
        <x14:conditionalFormatting xmlns:xm="http://schemas.microsoft.com/office/excel/2006/main">
          <x14:cfRule type="dataBar" id="{6138F67E-A918-4A2B-B724-2A0797291F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L8:L9</xm:sqref>
        </x14:conditionalFormatting>
        <x14:conditionalFormatting xmlns:xm="http://schemas.microsoft.com/office/excel/2006/main">
          <x14:cfRule type="dataBar" id="{4AE4B491-D4A6-4202-811D-A7AFAB7C090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L8:L9</xm:sqref>
        </x14:conditionalFormatting>
        <x14:conditionalFormatting xmlns:xm="http://schemas.microsoft.com/office/excel/2006/main">
          <x14:cfRule type="dataBar" id="{5B032B2D-7616-43B0-9803-0BC1B21AA02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L8:L9</xm:sqref>
        </x14:conditionalFormatting>
        <x14:conditionalFormatting xmlns:xm="http://schemas.microsoft.com/office/excel/2006/main">
          <x14:cfRule type="dataBar" id="{5665948C-E54A-4DE4-9A64-29FF1D33B3E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L9</xm:sqref>
        </x14:conditionalFormatting>
        <x14:conditionalFormatting xmlns:xm="http://schemas.microsoft.com/office/excel/2006/main">
          <x14:cfRule type="dataBar" id="{AEBF5C86-A8DD-492C-ACFA-C91447CDA7D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L9</xm:sqref>
        </x14:conditionalFormatting>
        <x14:conditionalFormatting xmlns:xm="http://schemas.microsoft.com/office/excel/2006/main">
          <x14:cfRule type="dataBar" id="{70976236-11FD-42B6-8FDC-52D51A34C80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L9</xm:sqref>
        </x14:conditionalFormatting>
        <x14:conditionalFormatting xmlns:xm="http://schemas.microsoft.com/office/excel/2006/main">
          <x14:cfRule type="dataBar" id="{442D2E2B-0DAD-4062-A861-3BD4B4BB4CB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L9</xm:sqref>
        </x14:conditionalFormatting>
        <x14:conditionalFormatting xmlns:xm="http://schemas.microsoft.com/office/excel/2006/main">
          <x14:cfRule type="dataBar" id="{36CFA460-0A4E-43E6-9C1B-29839C2F1C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L9</xm:sqref>
        </x14:conditionalFormatting>
        <x14:conditionalFormatting xmlns:xm="http://schemas.microsoft.com/office/excel/2006/main">
          <x14:cfRule type="dataBar" id="{EFCE7AF9-F0FC-42BE-9EEE-6F4E56E8AB8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L9</xm:sqref>
        </x14:conditionalFormatting>
        <x14:conditionalFormatting xmlns:xm="http://schemas.microsoft.com/office/excel/2006/main">
          <x14:cfRule type="dataBar" id="{33B56B86-E1C9-4C49-A13B-C678C67EBE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L9</xm:sqref>
        </x14:conditionalFormatting>
        <x14:conditionalFormatting xmlns:xm="http://schemas.microsoft.com/office/excel/2006/main">
          <x14:cfRule type="dataBar" id="{E5EE5475-4C5B-4BAB-8EC8-BE8CAFD0394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L8:L9</xm:sqref>
        </x14:conditionalFormatting>
        <x14:conditionalFormatting xmlns:xm="http://schemas.microsoft.com/office/excel/2006/main">
          <x14:cfRule type="dataBar" id="{FC60FEE1-6526-44FC-A4B0-E81527C8456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N8:N9</xm:sqref>
        </x14:conditionalFormatting>
        <x14:conditionalFormatting xmlns:xm="http://schemas.microsoft.com/office/excel/2006/main">
          <x14:cfRule type="dataBar" id="{7AAEFCC9-3845-467A-B3BF-C810926934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N8:N9</xm:sqref>
        </x14:conditionalFormatting>
        <x14:conditionalFormatting xmlns:xm="http://schemas.microsoft.com/office/excel/2006/main">
          <x14:cfRule type="dataBar" id="{5B0B39A5-B760-4D9A-9F31-28C997D3A16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N8:N9</xm:sqref>
        </x14:conditionalFormatting>
        <x14:conditionalFormatting xmlns:xm="http://schemas.microsoft.com/office/excel/2006/main">
          <x14:cfRule type="dataBar" id="{9A2E95B9-2117-478B-9F87-9A67BE59249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N8:N9</xm:sqref>
        </x14:conditionalFormatting>
        <x14:conditionalFormatting xmlns:xm="http://schemas.microsoft.com/office/excel/2006/main">
          <x14:cfRule type="dataBar" id="{D83C41A7-DDFB-4215-AEFA-BCBAC5DFC81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N8:N9</xm:sqref>
        </x14:conditionalFormatting>
        <x14:conditionalFormatting xmlns:xm="http://schemas.microsoft.com/office/excel/2006/main">
          <x14:cfRule type="dataBar" id="{8AD13958-7DCB-4ED8-B02C-419E7AAA6AB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N8:N9</xm:sqref>
        </x14:conditionalFormatting>
        <x14:conditionalFormatting xmlns:xm="http://schemas.microsoft.com/office/excel/2006/main">
          <x14:cfRule type="dataBar" id="{2155F8DE-07D0-40DD-8272-BDFE4C3E5D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N8:N9</xm:sqref>
        </x14:conditionalFormatting>
        <x14:conditionalFormatting xmlns:xm="http://schemas.microsoft.com/office/excel/2006/main">
          <x14:cfRule type="dataBar" id="{92706E24-980F-4B83-98BF-F060E2E4A3B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N9</xm:sqref>
        </x14:conditionalFormatting>
        <x14:conditionalFormatting xmlns:xm="http://schemas.microsoft.com/office/excel/2006/main">
          <x14:cfRule type="dataBar" id="{95C4B137-E78A-4176-82C4-5DFACEC8B62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N9</xm:sqref>
        </x14:conditionalFormatting>
        <x14:conditionalFormatting xmlns:xm="http://schemas.microsoft.com/office/excel/2006/main">
          <x14:cfRule type="dataBar" id="{7E85F260-EFAD-43A4-91EC-3F29965BF83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N9</xm:sqref>
        </x14:conditionalFormatting>
        <x14:conditionalFormatting xmlns:xm="http://schemas.microsoft.com/office/excel/2006/main">
          <x14:cfRule type="dataBar" id="{72DE9D38-BF6D-45FE-8B14-5F15A12558D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N9</xm:sqref>
        </x14:conditionalFormatting>
        <x14:conditionalFormatting xmlns:xm="http://schemas.microsoft.com/office/excel/2006/main">
          <x14:cfRule type="dataBar" id="{4DA50F15-F85A-450F-B2C5-FDC305C9F65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N9</xm:sqref>
        </x14:conditionalFormatting>
        <x14:conditionalFormatting xmlns:xm="http://schemas.microsoft.com/office/excel/2006/main">
          <x14:cfRule type="dataBar" id="{2D070CF3-5F65-4B3D-A048-9B2AFAE7497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N9</xm:sqref>
        </x14:conditionalFormatting>
        <x14:conditionalFormatting xmlns:xm="http://schemas.microsoft.com/office/excel/2006/main">
          <x14:cfRule type="dataBar" id="{134C98D6-6A10-4B1C-A0B2-18BC19140B0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N9</xm:sqref>
        </x14:conditionalFormatting>
        <x14:conditionalFormatting xmlns:xm="http://schemas.microsoft.com/office/excel/2006/main">
          <x14:cfRule type="dataBar" id="{404B8ACC-8ED8-42AD-8BCC-88B803AA2EE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N8:N9</xm:sqref>
        </x14:conditionalFormatting>
        <x14:conditionalFormatting xmlns:xm="http://schemas.microsoft.com/office/excel/2006/main">
          <x14:cfRule type="dataBar" id="{A0ECFD1C-159C-4CA4-9B2E-B716BD8058A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N7:N18</xm:sqref>
        </x14:conditionalFormatting>
        <x14:conditionalFormatting xmlns:xm="http://schemas.microsoft.com/office/excel/2006/main">
          <x14:cfRule type="dataBar" id="{9402E804-60BB-4E65-BF8A-4B4BBA037C1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M7:N18</xm:sqref>
        </x14:conditionalFormatting>
        <x14:conditionalFormatting xmlns:xm="http://schemas.microsoft.com/office/excel/2006/main">
          <x14:cfRule type="dataBar" id="{4C422188-D402-46E9-9485-2C456FD04F5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C7:N18</xm:sqref>
        </x14:conditionalFormatting>
        <x14:conditionalFormatting xmlns:xm="http://schemas.microsoft.com/office/excel/2006/main">
          <x14:cfRule type="dataBar" id="{1DCDE76B-D80C-448D-A34E-AF5CA9CDEF9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I7:J18</xm:sqref>
        </x14:conditionalFormatting>
        <x14:conditionalFormatting xmlns:xm="http://schemas.microsoft.com/office/excel/2006/main">
          <x14:cfRule type="dataBar" id="{E33ADAC9-F452-4B98-AFF1-D00F809EF4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K7:L18</xm:sqref>
        </x14:conditionalFormatting>
        <x14:conditionalFormatting xmlns:xm="http://schemas.microsoft.com/office/excel/2006/main">
          <x14:cfRule type="dataBar" id="{1AF9EEF5-F407-4E06-8D4C-DF22440A23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G7:H18</xm:sqref>
        </x14:conditionalFormatting>
        <x14:conditionalFormatting xmlns:xm="http://schemas.microsoft.com/office/excel/2006/main">
          <x14:cfRule type="dataBar" id="{E5A918B0-0DD7-4849-96C7-6EA48A7559C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E7:F18</xm:sqref>
        </x14:conditionalFormatting>
        <x14:conditionalFormatting xmlns:xm="http://schemas.microsoft.com/office/excel/2006/main">
          <x14:cfRule type="dataBar" id="{CE0F636F-B570-4777-BA0A-34305999441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C7:D18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6"/>
  <sheetViews>
    <sheetView zoomScale="70" zoomScaleNormal="70" workbookViewId="0">
      <selection activeCell="G7" sqref="G7:I7"/>
    </sheetView>
  </sheetViews>
  <sheetFormatPr defaultRowHeight="14.4"/>
  <cols>
    <col min="1" max="1" width="8.6640625" bestFit="1" customWidth="1"/>
    <col min="2" max="2" width="10" bestFit="1" customWidth="1"/>
    <col min="3" max="4" width="14.109375" bestFit="1" customWidth="1"/>
    <col min="18" max="18" width="10" bestFit="1" customWidth="1"/>
    <col min="19" max="20" width="13.21875" bestFit="1" customWidth="1"/>
    <col min="21" max="21" width="10.44140625" bestFit="1" customWidth="1"/>
    <col min="23" max="24" width="13.21875" bestFit="1" customWidth="1"/>
  </cols>
  <sheetData>
    <row r="1" spans="1:25" ht="15" thickBot="1"/>
    <row r="2" spans="1:25">
      <c r="A2" s="39" t="s">
        <v>50</v>
      </c>
      <c r="B2" s="63" t="s">
        <v>5</v>
      </c>
      <c r="C2" s="135">
        <v>4920000000</v>
      </c>
      <c r="D2" s="135"/>
      <c r="E2" s="136"/>
      <c r="F2" s="63" t="s">
        <v>5</v>
      </c>
      <c r="G2" s="135">
        <v>3000000000</v>
      </c>
      <c r="H2" s="135"/>
      <c r="I2" s="136"/>
      <c r="J2" s="63" t="s">
        <v>5</v>
      </c>
      <c r="K2" s="135">
        <v>3000000000</v>
      </c>
      <c r="L2" s="135"/>
      <c r="M2" s="136"/>
      <c r="N2" s="63" t="s">
        <v>5</v>
      </c>
      <c r="O2" s="135">
        <v>3000000000</v>
      </c>
      <c r="P2" s="135"/>
      <c r="Q2" s="136"/>
      <c r="R2" s="63" t="s">
        <v>5</v>
      </c>
      <c r="S2" s="135">
        <v>4000000000</v>
      </c>
      <c r="T2" s="135"/>
      <c r="U2" s="136"/>
      <c r="V2" s="63" t="s">
        <v>5</v>
      </c>
      <c r="W2" s="134">
        <v>5000000000</v>
      </c>
      <c r="X2" s="135"/>
      <c r="Y2" s="136"/>
    </row>
    <row r="3" spans="1:25">
      <c r="A3" s="39">
        <f>1-S6*(1/(S5*209/170-1))^S7</f>
        <v>0.48308175595322977</v>
      </c>
      <c r="B3" s="64" t="s">
        <v>46</v>
      </c>
      <c r="C3" s="138">
        <v>1.5</v>
      </c>
      <c r="D3" s="138"/>
      <c r="E3" s="139"/>
      <c r="F3" s="64" t="s">
        <v>46</v>
      </c>
      <c r="G3" s="138">
        <v>1.5</v>
      </c>
      <c r="H3" s="138"/>
      <c r="I3" s="139"/>
      <c r="J3" s="64" t="s">
        <v>46</v>
      </c>
      <c r="K3" s="138">
        <v>1.5</v>
      </c>
      <c r="L3" s="138"/>
      <c r="M3" s="139"/>
      <c r="N3" s="64" t="s">
        <v>46</v>
      </c>
      <c r="O3" s="138">
        <v>1.5</v>
      </c>
      <c r="P3" s="138"/>
      <c r="Q3" s="139"/>
      <c r="R3" s="64" t="s">
        <v>46</v>
      </c>
      <c r="S3" s="138">
        <v>1.5</v>
      </c>
      <c r="T3" s="138"/>
      <c r="U3" s="139"/>
      <c r="V3" s="64" t="s">
        <v>46</v>
      </c>
      <c r="W3" s="137">
        <v>1.5</v>
      </c>
      <c r="X3" s="138"/>
      <c r="Y3" s="139"/>
    </row>
    <row r="4" spans="1:25">
      <c r="B4" s="65" t="s">
        <v>45</v>
      </c>
      <c r="C4" s="141">
        <f t="shared" ref="C4" si="0">230*C5/2</f>
        <v>115</v>
      </c>
      <c r="D4" s="141"/>
      <c r="E4" s="142"/>
      <c r="F4" s="65" t="s">
        <v>45</v>
      </c>
      <c r="G4" s="141">
        <f t="shared" ref="G4" si="1">230*G5/2</f>
        <v>149.5</v>
      </c>
      <c r="H4" s="141"/>
      <c r="I4" s="142"/>
      <c r="J4" s="65" t="s">
        <v>45</v>
      </c>
      <c r="K4" s="141">
        <f t="shared" ref="K4" si="2">230*K5/2</f>
        <v>155.25</v>
      </c>
      <c r="L4" s="141"/>
      <c r="M4" s="142"/>
      <c r="N4" s="65" t="s">
        <v>45</v>
      </c>
      <c r="O4" s="141">
        <f t="shared" ref="O4" si="3">230*O5/2</f>
        <v>149.5</v>
      </c>
      <c r="P4" s="141"/>
      <c r="Q4" s="142"/>
      <c r="R4" s="65" t="s">
        <v>45</v>
      </c>
      <c r="S4" s="141">
        <f t="shared" ref="S4" si="4">230*S5/2</f>
        <v>122.47499999999999</v>
      </c>
      <c r="T4" s="141"/>
      <c r="U4" s="142"/>
      <c r="V4" s="65" t="s">
        <v>45</v>
      </c>
      <c r="W4" s="140">
        <f t="shared" ref="W4" si="5">230*W5/2</f>
        <v>122.47499999999999</v>
      </c>
      <c r="X4" s="141"/>
      <c r="Y4" s="142"/>
    </row>
    <row r="5" spans="1:25">
      <c r="B5" s="65" t="s">
        <v>1</v>
      </c>
      <c r="C5" s="159">
        <f>1</f>
        <v>1</v>
      </c>
      <c r="D5" s="159"/>
      <c r="E5" s="160"/>
      <c r="F5" s="65" t="s">
        <v>1</v>
      </c>
      <c r="G5" s="159">
        <v>1.3</v>
      </c>
      <c r="H5" s="159"/>
      <c r="I5" s="160"/>
      <c r="J5" s="65" t="s">
        <v>1</v>
      </c>
      <c r="K5" s="159">
        <v>1.35</v>
      </c>
      <c r="L5" s="159"/>
      <c r="M5" s="160"/>
      <c r="N5" s="65" t="s">
        <v>1</v>
      </c>
      <c r="O5" s="159">
        <v>1.3</v>
      </c>
      <c r="P5" s="159"/>
      <c r="Q5" s="160"/>
      <c r="R5" s="65" t="s">
        <v>1</v>
      </c>
      <c r="S5" s="144">
        <v>1.0649999999999999</v>
      </c>
      <c r="T5" s="144"/>
      <c r="U5" s="145"/>
      <c r="V5" s="65" t="s">
        <v>1</v>
      </c>
      <c r="W5" s="143">
        <v>1.0649999999999999</v>
      </c>
      <c r="X5" s="144"/>
      <c r="Y5" s="145"/>
    </row>
    <row r="6" spans="1:25">
      <c r="B6" s="65" t="s">
        <v>0</v>
      </c>
      <c r="C6" s="147">
        <v>0.1</v>
      </c>
      <c r="D6" s="147"/>
      <c r="E6" s="148"/>
      <c r="F6" s="65" t="s">
        <v>0</v>
      </c>
      <c r="G6" s="147">
        <v>0.1</v>
      </c>
      <c r="H6" s="147"/>
      <c r="I6" s="148"/>
      <c r="J6" s="65" t="s">
        <v>0</v>
      </c>
      <c r="K6" s="147">
        <v>0.1</v>
      </c>
      <c r="L6" s="147"/>
      <c r="M6" s="148"/>
      <c r="N6" s="65" t="s">
        <v>0</v>
      </c>
      <c r="O6" s="147">
        <v>0.1</v>
      </c>
      <c r="P6" s="147"/>
      <c r="Q6" s="148"/>
      <c r="R6" s="65" t="s">
        <v>0</v>
      </c>
      <c r="S6" s="147">
        <v>0.1</v>
      </c>
      <c r="T6" s="147"/>
      <c r="U6" s="148"/>
      <c r="V6" s="65" t="s">
        <v>0</v>
      </c>
      <c r="W6" s="146">
        <v>0.1</v>
      </c>
      <c r="X6" s="147"/>
      <c r="Y6" s="148"/>
    </row>
    <row r="7" spans="1:25" ht="15" thickBot="1">
      <c r="B7" s="66" t="s">
        <v>44</v>
      </c>
      <c r="C7" s="150">
        <v>1</v>
      </c>
      <c r="D7" s="150"/>
      <c r="E7" s="151"/>
      <c r="F7" s="66" t="s">
        <v>44</v>
      </c>
      <c r="G7" s="150">
        <v>3.5</v>
      </c>
      <c r="H7" s="150"/>
      <c r="I7" s="151"/>
      <c r="J7" s="66" t="s">
        <v>44</v>
      </c>
      <c r="K7" s="150">
        <v>4</v>
      </c>
      <c r="L7" s="150"/>
      <c r="M7" s="151"/>
      <c r="N7" s="66" t="s">
        <v>44</v>
      </c>
      <c r="O7" s="150">
        <v>2.9</v>
      </c>
      <c r="P7" s="150"/>
      <c r="Q7" s="151"/>
      <c r="R7" s="66" t="s">
        <v>44</v>
      </c>
      <c r="S7" s="150">
        <f>0.7/(S3-1)</f>
        <v>1.4</v>
      </c>
      <c r="T7" s="150"/>
      <c r="U7" s="151"/>
      <c r="V7" s="66" t="s">
        <v>44</v>
      </c>
      <c r="W7" s="149">
        <v>0.85</v>
      </c>
      <c r="X7" s="150"/>
      <c r="Y7" s="151"/>
    </row>
    <row r="8" spans="1:25">
      <c r="B8" s="1" t="s">
        <v>20</v>
      </c>
      <c r="C8" s="8">
        <v>-8.5999999999999993E-2</v>
      </c>
      <c r="D8" s="2" t="s">
        <v>32</v>
      </c>
      <c r="E8" s="8">
        <v>-0.272208909090909</v>
      </c>
      <c r="F8" s="1" t="s">
        <v>20</v>
      </c>
      <c r="G8" s="11">
        <v>-0.69450509825917983</v>
      </c>
      <c r="H8" s="2" t="s">
        <v>32</v>
      </c>
      <c r="I8" s="8">
        <v>0.24623576859504137</v>
      </c>
      <c r="J8" s="1" t="s">
        <v>20</v>
      </c>
      <c r="K8" s="11">
        <v>-0.96535387327470501</v>
      </c>
      <c r="L8" s="2" t="s">
        <v>32</v>
      </c>
      <c r="M8" s="8">
        <v>0.12609233057851246</v>
      </c>
      <c r="N8" s="1" t="s">
        <v>20</v>
      </c>
      <c r="O8" s="11">
        <v>-0.54345038963120251</v>
      </c>
      <c r="P8" s="2" t="s">
        <v>32</v>
      </c>
      <c r="Q8" s="8">
        <v>1.463613223140502E-2</v>
      </c>
      <c r="R8" s="1" t="s">
        <v>20</v>
      </c>
      <c r="S8" s="11">
        <v>9.3050742202367837E-3</v>
      </c>
      <c r="T8" s="2" t="s">
        <v>32</v>
      </c>
      <c r="U8" s="8">
        <v>1.4947669421487664E-2</v>
      </c>
      <c r="V8" s="1" t="s">
        <v>20</v>
      </c>
      <c r="W8" s="11">
        <v>-0.24269316292393678</v>
      </c>
      <c r="X8" s="2" t="s">
        <v>32</v>
      </c>
      <c r="Y8" s="11">
        <v>-0.66601076033057838</v>
      </c>
    </row>
    <row r="9" spans="1:25">
      <c r="B9" s="2" t="s">
        <v>21</v>
      </c>
      <c r="C9" s="8">
        <v>8.0199999999999994E-2</v>
      </c>
      <c r="D9" s="2" t="s">
        <v>33</v>
      </c>
      <c r="E9" s="55" t="s">
        <v>48</v>
      </c>
      <c r="F9" s="2" t="s">
        <v>21</v>
      </c>
      <c r="G9" s="11">
        <v>-0.26677739339936701</v>
      </c>
      <c r="H9" s="2" t="s">
        <v>33</v>
      </c>
      <c r="I9" s="55" t="s">
        <v>48</v>
      </c>
      <c r="J9" s="2" t="s">
        <v>21</v>
      </c>
      <c r="K9" s="11">
        <v>-0.31738417750396514</v>
      </c>
      <c r="L9" s="2" t="s">
        <v>33</v>
      </c>
      <c r="M9" s="55" t="s">
        <v>48</v>
      </c>
      <c r="N9" s="2" t="s">
        <v>21</v>
      </c>
      <c r="O9" s="11">
        <v>-0.19916810104458119</v>
      </c>
      <c r="P9" s="2" t="s">
        <v>33</v>
      </c>
      <c r="Q9" s="55" t="s">
        <v>48</v>
      </c>
      <c r="R9" s="2" t="s">
        <v>21</v>
      </c>
      <c r="S9" s="11">
        <v>7.3610745643152523E-2</v>
      </c>
      <c r="T9" s="2" t="s">
        <v>33</v>
      </c>
      <c r="U9" s="55" t="s">
        <v>48</v>
      </c>
      <c r="V9" s="2" t="s">
        <v>21</v>
      </c>
      <c r="W9" s="11">
        <v>5.4604534163140067E-2</v>
      </c>
      <c r="X9" s="2" t="s">
        <v>33</v>
      </c>
      <c r="Y9" s="55" t="s">
        <v>48</v>
      </c>
    </row>
    <row r="10" spans="1:25">
      <c r="B10" s="2" t="s">
        <v>30</v>
      </c>
      <c r="C10" s="58">
        <v>-0.31030000000000002</v>
      </c>
      <c r="D10" s="2" t="s">
        <v>34</v>
      </c>
      <c r="E10" s="55" t="s">
        <v>48</v>
      </c>
      <c r="F10" s="2" t="s">
        <v>30</v>
      </c>
      <c r="G10" s="8">
        <v>0.23810000000000001</v>
      </c>
      <c r="H10" s="2" t="s">
        <v>34</v>
      </c>
      <c r="I10" s="55" t="s">
        <v>48</v>
      </c>
      <c r="J10" s="2" t="s">
        <v>30</v>
      </c>
      <c r="K10" s="8">
        <v>0.12103470370168436</v>
      </c>
      <c r="L10" s="2" t="s">
        <v>34</v>
      </c>
      <c r="M10" s="55" t="s">
        <v>48</v>
      </c>
      <c r="N10" s="2" t="s">
        <v>30</v>
      </c>
      <c r="O10" s="11">
        <v>-7.4892898283240392E-3</v>
      </c>
      <c r="P10" s="2" t="s">
        <v>34</v>
      </c>
      <c r="Q10" s="55" t="s">
        <v>48</v>
      </c>
      <c r="R10" s="2" t="s">
        <v>30</v>
      </c>
      <c r="S10" s="11">
        <v>-1.0723125579783867E-2</v>
      </c>
      <c r="T10" s="2" t="s">
        <v>34</v>
      </c>
      <c r="U10" s="55" t="s">
        <v>48</v>
      </c>
      <c r="V10" s="2" t="s">
        <v>30</v>
      </c>
      <c r="W10" s="11">
        <v>-0.73258811651398459</v>
      </c>
      <c r="X10" s="2" t="s">
        <v>34</v>
      </c>
      <c r="Y10" s="55" t="s">
        <v>48</v>
      </c>
    </row>
    <row r="11" spans="1:25">
      <c r="B11" s="2" t="s">
        <v>22</v>
      </c>
      <c r="C11" s="58">
        <v>6.2100000000000002E-2</v>
      </c>
      <c r="D11" s="2" t="s">
        <v>35</v>
      </c>
      <c r="E11" s="58">
        <v>-7.4480793103448253E-2</v>
      </c>
      <c r="F11" s="2" t="s">
        <v>22</v>
      </c>
      <c r="G11" s="8">
        <v>0.48139999999999999</v>
      </c>
      <c r="H11" s="2" t="s">
        <v>35</v>
      </c>
      <c r="I11" s="8">
        <v>-3.5458374384236269E-3</v>
      </c>
      <c r="J11" s="2" t="s">
        <v>22</v>
      </c>
      <c r="K11" s="8">
        <v>0.40431498806288996</v>
      </c>
      <c r="L11" s="2" t="s">
        <v>35</v>
      </c>
      <c r="M11" s="8">
        <v>-1.300961576354678E-2</v>
      </c>
      <c r="N11" s="2" t="s">
        <v>22</v>
      </c>
      <c r="O11" s="11">
        <v>0.30585420708492833</v>
      </c>
      <c r="P11" s="2" t="s">
        <v>35</v>
      </c>
      <c r="Q11" s="8">
        <v>8.4446600985221849E-3</v>
      </c>
      <c r="R11" s="2" t="s">
        <v>22</v>
      </c>
      <c r="S11" s="11">
        <v>0.28406791500057338</v>
      </c>
      <c r="T11" s="2" t="s">
        <v>35</v>
      </c>
      <c r="U11" s="8">
        <v>-2.70162660098522E-2</v>
      </c>
      <c r="V11" s="2" t="s">
        <v>22</v>
      </c>
      <c r="W11" s="11">
        <v>-0.26313745541946693</v>
      </c>
      <c r="X11" s="2" t="s">
        <v>35</v>
      </c>
      <c r="Y11" s="8">
        <v>-7.436716748768471E-2</v>
      </c>
    </row>
    <row r="12" spans="1:25">
      <c r="B12" s="2" t="s">
        <v>23</v>
      </c>
      <c r="C12" s="58">
        <v>-1.37E-2</v>
      </c>
      <c r="D12" s="2" t="s">
        <v>36</v>
      </c>
      <c r="E12" s="58">
        <v>3.9342841409691583E-2</v>
      </c>
      <c r="F12" s="2" t="s">
        <v>23</v>
      </c>
      <c r="G12" s="8">
        <v>0.41770000000000002</v>
      </c>
      <c r="H12" s="2" t="s">
        <v>36</v>
      </c>
      <c r="I12" s="8">
        <v>0.10264523348017617</v>
      </c>
      <c r="J12" s="2" t="s">
        <v>23</v>
      </c>
      <c r="K12" s="8">
        <v>0.32700000000000001</v>
      </c>
      <c r="L12" s="2" t="s">
        <v>36</v>
      </c>
      <c r="M12" s="8">
        <v>9.4124696035242247E-2</v>
      </c>
      <c r="N12" s="2" t="s">
        <v>23</v>
      </c>
      <c r="O12" s="11">
        <v>0.23305366166515676</v>
      </c>
      <c r="P12" s="2" t="s">
        <v>36</v>
      </c>
      <c r="Q12" s="8">
        <v>0.11331352422907484</v>
      </c>
      <c r="R12" s="2" t="s">
        <v>23</v>
      </c>
      <c r="S12" s="11">
        <v>0.22256322067833761</v>
      </c>
      <c r="T12" s="2" t="s">
        <v>36</v>
      </c>
      <c r="U12" s="8">
        <v>8.2077440528634318E-2</v>
      </c>
      <c r="V12" s="2" t="s">
        <v>23</v>
      </c>
      <c r="W12" s="11">
        <v>-0.35331196671499898</v>
      </c>
      <c r="X12" s="2" t="s">
        <v>36</v>
      </c>
      <c r="Y12" s="8">
        <v>3.9234198237885418E-2</v>
      </c>
    </row>
    <row r="13" spans="1:25">
      <c r="B13" s="2" t="s">
        <v>24</v>
      </c>
      <c r="C13" s="58">
        <v>-0.6522</v>
      </c>
      <c r="D13" s="2" t="s">
        <v>37</v>
      </c>
      <c r="E13" s="58">
        <v>0.16178000772200771</v>
      </c>
      <c r="F13" s="2" t="s">
        <v>24</v>
      </c>
      <c r="G13" s="8">
        <v>3.78E-2</v>
      </c>
      <c r="H13" s="2" t="s">
        <v>37</v>
      </c>
      <c r="I13" s="8">
        <v>0.21554267181467179</v>
      </c>
      <c r="J13" s="2" t="s">
        <v>24</v>
      </c>
      <c r="K13" s="8">
        <v>-0.11396063633424328</v>
      </c>
      <c r="L13" s="2" t="s">
        <v>37</v>
      </c>
      <c r="M13" s="8">
        <v>0.20767571814671812</v>
      </c>
      <c r="N13" s="2" t="s">
        <v>24</v>
      </c>
      <c r="O13" s="11">
        <v>-0.26298104666914957</v>
      </c>
      <c r="P13" s="2" t="s">
        <v>37</v>
      </c>
      <c r="Q13" s="8">
        <v>0.22479596525096524</v>
      </c>
      <c r="R13" s="2" t="s">
        <v>24</v>
      </c>
      <c r="S13" s="11">
        <v>-0.27225225815165122</v>
      </c>
      <c r="T13" s="2" t="s">
        <v>37</v>
      </c>
      <c r="U13" s="8">
        <v>0.20067264092664092</v>
      </c>
      <c r="V13" s="2" t="s">
        <v>24</v>
      </c>
      <c r="W13" s="11">
        <v>-1.1877431580153641</v>
      </c>
      <c r="X13" s="2" t="s">
        <v>37</v>
      </c>
      <c r="Y13" s="8">
        <v>0.16015194980694977</v>
      </c>
    </row>
    <row r="14" spans="1:25">
      <c r="B14" s="2" t="s">
        <v>25</v>
      </c>
      <c r="C14" s="58">
        <v>0.25219999999999998</v>
      </c>
      <c r="D14" s="2" t="s">
        <v>38</v>
      </c>
      <c r="E14" s="58">
        <v>0.21665157685352626</v>
      </c>
      <c r="F14" s="2" t="s">
        <v>25</v>
      </c>
      <c r="G14" s="8">
        <v>0.57950000000000002</v>
      </c>
      <c r="H14" s="2" t="s">
        <v>38</v>
      </c>
      <c r="I14" s="8">
        <v>0.265191869801085</v>
      </c>
      <c r="J14" s="2" t="s">
        <v>25</v>
      </c>
      <c r="K14" s="8">
        <v>0.51523595662048582</v>
      </c>
      <c r="L14" s="2" t="s">
        <v>38</v>
      </c>
      <c r="M14" s="8">
        <v>0.25819999999999999</v>
      </c>
      <c r="N14" s="2" t="s">
        <v>25</v>
      </c>
      <c r="O14" s="11">
        <v>0.44169682532761445</v>
      </c>
      <c r="P14" s="2" t="s">
        <v>38</v>
      </c>
      <c r="Q14" s="8">
        <v>0.27443356600361668</v>
      </c>
      <c r="R14" s="2" t="s">
        <v>25</v>
      </c>
      <c r="S14" s="11">
        <v>0.42887011925006102</v>
      </c>
      <c r="T14" s="2" t="s">
        <v>38</v>
      </c>
      <c r="U14" s="8">
        <v>0.25299675587703441</v>
      </c>
      <c r="V14" s="2" t="s">
        <v>25</v>
      </c>
      <c r="W14" s="11">
        <v>-5.999986230668432E-3</v>
      </c>
      <c r="X14" s="2" t="s">
        <v>38</v>
      </c>
      <c r="Y14" s="8">
        <v>0.21470780470162751</v>
      </c>
    </row>
    <row r="15" spans="1:25">
      <c r="B15" s="2" t="s">
        <v>26</v>
      </c>
      <c r="C15" s="58">
        <v>0.28270000000000001</v>
      </c>
      <c r="D15" s="2" t="s">
        <v>39</v>
      </c>
      <c r="E15" s="58">
        <v>0.28453165359477123</v>
      </c>
      <c r="F15" s="2" t="s">
        <v>26</v>
      </c>
      <c r="G15" s="8">
        <v>0.60919999999999996</v>
      </c>
      <c r="H15" s="2" t="s">
        <v>39</v>
      </c>
      <c r="I15" s="8">
        <v>0.33219886601307186</v>
      </c>
      <c r="J15" s="2" t="s">
        <v>26</v>
      </c>
      <c r="K15" s="8">
        <v>0.55130226372355973</v>
      </c>
      <c r="L15" s="2" t="s">
        <v>39</v>
      </c>
      <c r="M15" s="8">
        <v>0.3259142124183006</v>
      </c>
      <c r="N15" s="2" t="s">
        <v>26</v>
      </c>
      <c r="O15" s="11">
        <v>0.47482026965426172</v>
      </c>
      <c r="P15" s="2" t="s">
        <v>39</v>
      </c>
      <c r="Q15" s="8">
        <v>0.34014831699346404</v>
      </c>
      <c r="R15" s="2" t="s">
        <v>26</v>
      </c>
      <c r="S15" s="11">
        <v>0.45539482402921178</v>
      </c>
      <c r="T15" s="2" t="s">
        <v>39</v>
      </c>
      <c r="U15" s="8">
        <v>0.31626978758169932</v>
      </c>
      <c r="V15" s="2" t="s">
        <v>26</v>
      </c>
      <c r="W15" s="11">
        <v>2.3896311404147733E-2</v>
      </c>
      <c r="X15" s="2" t="s">
        <v>39</v>
      </c>
      <c r="Y15" s="8">
        <v>0.28457896732026139</v>
      </c>
    </row>
    <row r="16" spans="1:25">
      <c r="B16" s="2" t="s">
        <v>27</v>
      </c>
      <c r="C16" s="58">
        <v>0.19409999999999999</v>
      </c>
      <c r="D16" s="2" t="s">
        <v>40</v>
      </c>
      <c r="E16" s="58">
        <v>0.36674186561264821</v>
      </c>
      <c r="F16" s="2" t="s">
        <v>27</v>
      </c>
      <c r="G16" s="8">
        <v>0.24160000000000001</v>
      </c>
      <c r="H16" s="2" t="s">
        <v>40</v>
      </c>
      <c r="I16" s="8">
        <v>0.60469621343873514</v>
      </c>
      <c r="J16" s="2" t="s">
        <v>27</v>
      </c>
      <c r="K16" s="8">
        <v>0.23313834878093387</v>
      </c>
      <c r="L16" s="2" t="s">
        <v>40</v>
      </c>
      <c r="M16" s="8">
        <v>0.53875389723320155</v>
      </c>
      <c r="N16" s="2" t="s">
        <v>27</v>
      </c>
      <c r="O16" s="11">
        <v>0.25051899886544349</v>
      </c>
      <c r="P16" s="2" t="s">
        <v>40</v>
      </c>
      <c r="Q16" s="8">
        <v>0.49239209486166008</v>
      </c>
      <c r="R16" s="2" t="s">
        <v>27</v>
      </c>
      <c r="S16" s="11">
        <v>0.23500753043042863</v>
      </c>
      <c r="T16" s="2" t="s">
        <v>40</v>
      </c>
      <c r="U16" s="8">
        <v>0.50413890118577076</v>
      </c>
      <c r="V16" s="2" t="s">
        <v>27</v>
      </c>
      <c r="W16" s="11">
        <v>0.1884244672922406</v>
      </c>
      <c r="X16" s="2" t="s">
        <v>40</v>
      </c>
      <c r="Y16" s="8">
        <v>0.18631921739130433</v>
      </c>
    </row>
    <row r="17" spans="2:25">
      <c r="B17" s="2" t="s">
        <v>28</v>
      </c>
      <c r="C17" s="58">
        <v>-7.1099999999999997E-2</v>
      </c>
      <c r="D17" s="2" t="s">
        <v>41</v>
      </c>
      <c r="E17" s="58">
        <v>0.15938939795918367</v>
      </c>
      <c r="F17" s="2" t="s">
        <v>28</v>
      </c>
      <c r="G17" s="8">
        <v>-1.0699999999999999E-2</v>
      </c>
      <c r="H17" s="2" t="s">
        <v>41</v>
      </c>
      <c r="I17" s="8">
        <v>0.44409005102040816</v>
      </c>
      <c r="J17" s="2" t="s">
        <v>28</v>
      </c>
      <c r="K17" s="8">
        <v>-2.2599474414242874E-2</v>
      </c>
      <c r="L17" s="2" t="s">
        <v>41</v>
      </c>
      <c r="M17" s="8">
        <v>0.34734030612244898</v>
      </c>
      <c r="N17" s="2" t="s">
        <v>28</v>
      </c>
      <c r="O17" s="11">
        <v>1.1625180586382088E-3</v>
      </c>
      <c r="P17" s="2" t="s">
        <v>41</v>
      </c>
      <c r="Q17" s="8">
        <v>0.29998377551020405</v>
      </c>
      <c r="R17" s="2" t="s">
        <v>28</v>
      </c>
      <c r="S17" s="11">
        <v>-1.4893106257311514E-2</v>
      </c>
      <c r="T17" s="2" t="s">
        <v>41</v>
      </c>
      <c r="U17" s="8">
        <v>0.33361028571428569</v>
      </c>
      <c r="V17" s="2" t="s">
        <v>28</v>
      </c>
      <c r="W17" s="11">
        <v>-8.0735881737133308E-2</v>
      </c>
      <c r="X17" s="2" t="s">
        <v>41</v>
      </c>
      <c r="Y17" s="8">
        <v>-5.8979540816326552E-2</v>
      </c>
    </row>
    <row r="18" spans="2:25">
      <c r="B18" s="2" t="s">
        <v>29</v>
      </c>
      <c r="C18" s="58">
        <v>2.7900000000000001E-2</v>
      </c>
      <c r="D18" s="2" t="s">
        <v>42</v>
      </c>
      <c r="E18" s="58">
        <v>0.10298395505617981</v>
      </c>
      <c r="F18" s="2" t="s">
        <v>29</v>
      </c>
      <c r="G18" s="8">
        <v>8.2299999999999998E-2</v>
      </c>
      <c r="H18" s="2" t="s">
        <v>42</v>
      </c>
      <c r="I18" s="8">
        <v>0.44094037078651688</v>
      </c>
      <c r="J18" s="2" t="s">
        <v>29</v>
      </c>
      <c r="K18" s="8">
        <v>7.1373437697547448E-2</v>
      </c>
      <c r="L18" s="2" t="s">
        <v>42</v>
      </c>
      <c r="M18" s="8">
        <v>0.34801286516853935</v>
      </c>
      <c r="N18" s="2" t="s">
        <v>29</v>
      </c>
      <c r="O18" s="11">
        <v>9.3055283294072311E-2</v>
      </c>
      <c r="P18" s="2" t="s">
        <v>42</v>
      </c>
      <c r="Q18" s="8">
        <v>0.28193193258426968</v>
      </c>
      <c r="R18" s="2" t="s">
        <v>29</v>
      </c>
      <c r="S18" s="11">
        <v>7.9574011862770425E-2</v>
      </c>
      <c r="T18" s="2" t="s">
        <v>42</v>
      </c>
      <c r="U18" s="8">
        <v>0.29800251685393259</v>
      </c>
      <c r="V18" s="2" t="s">
        <v>29</v>
      </c>
      <c r="W18" s="11">
        <v>1.8536212681402653E-2</v>
      </c>
      <c r="X18" s="2" t="s">
        <v>42</v>
      </c>
      <c r="Y18" s="8">
        <v>-0.1536665505617977</v>
      </c>
    </row>
    <row r="19" spans="2:25" ht="15" thickBot="1">
      <c r="B19" s="2" t="s">
        <v>31</v>
      </c>
      <c r="C19" s="58">
        <v>-9.4000000000000004E-3</v>
      </c>
      <c r="D19" s="2" t="s">
        <v>43</v>
      </c>
      <c r="E19" s="58">
        <v>-0.30706437398373992</v>
      </c>
      <c r="F19" s="2" t="s">
        <v>31</v>
      </c>
      <c r="G19" s="9">
        <v>4.7300000000000002E-2</v>
      </c>
      <c r="H19" s="2" t="s">
        <v>43</v>
      </c>
      <c r="I19" s="9">
        <v>0.17274247154471542</v>
      </c>
      <c r="J19" s="2" t="s">
        <v>31</v>
      </c>
      <c r="K19" s="9">
        <v>3.598542189167326E-2</v>
      </c>
      <c r="L19" s="2" t="s">
        <v>43</v>
      </c>
      <c r="M19" s="9">
        <v>3.3538894308943044E-2</v>
      </c>
      <c r="N19" s="2" t="s">
        <v>31</v>
      </c>
      <c r="O19" s="11">
        <v>5.8481488746618439E-2</v>
      </c>
      <c r="P19" s="2" t="s">
        <v>43</v>
      </c>
      <c r="Q19" s="8">
        <v>-5.7261024390243949E-2</v>
      </c>
      <c r="R19" s="2" t="s">
        <v>31</v>
      </c>
      <c r="S19" s="11">
        <v>4.4175591403970531E-2</v>
      </c>
      <c r="T19" s="2" t="s">
        <v>43</v>
      </c>
      <c r="U19" s="8">
        <v>-2.641861788617891E-2</v>
      </c>
      <c r="V19" s="2" t="s">
        <v>31</v>
      </c>
      <c r="W19" s="11">
        <v>-1.9066009033452493E-2</v>
      </c>
      <c r="X19" s="2" t="s">
        <v>43</v>
      </c>
      <c r="Y19" s="8">
        <v>-0.67220000000000002</v>
      </c>
    </row>
    <row r="20" spans="2:25" ht="15" thickBot="1">
      <c r="B20" s="3" t="s">
        <v>47</v>
      </c>
      <c r="C20" s="152">
        <f>STDEVP(C8:C19,E8,E11:E19)</f>
        <v>0.23530796378836677</v>
      </c>
      <c r="D20" s="153"/>
      <c r="E20" s="154"/>
      <c r="F20" s="3" t="s">
        <v>47</v>
      </c>
      <c r="G20" s="152">
        <f>STDEVP(G8:G19,I8,I11:I19)</f>
        <v>0.29563156522798312</v>
      </c>
      <c r="H20" s="153"/>
      <c r="I20" s="154"/>
      <c r="J20" s="3" t="s">
        <v>47</v>
      </c>
      <c r="K20" s="152">
        <f>STDEVP(K8:K19,M8,M11:M19)</f>
        <v>0.32310277609089194</v>
      </c>
      <c r="L20" s="153"/>
      <c r="M20" s="154"/>
      <c r="N20" s="3" t="s">
        <v>47</v>
      </c>
      <c r="O20" s="152">
        <f>STDEVP(O8:O19,Q8,Q11:Q19)</f>
        <v>0.24782258704749194</v>
      </c>
      <c r="P20" s="153"/>
      <c r="Q20" s="154"/>
      <c r="R20" s="3" t="s">
        <v>47</v>
      </c>
      <c r="S20" s="156">
        <f>STDEVP(S8:S19,U8,U11:U19)</f>
        <v>0.18832200524882789</v>
      </c>
      <c r="T20" s="157"/>
      <c r="U20" s="158"/>
      <c r="V20" s="3" t="s">
        <v>47</v>
      </c>
      <c r="W20" s="152">
        <f>STDEVP(W8:W19,Y8,Y11:Y19)</f>
        <v>0.3603441550236951</v>
      </c>
      <c r="X20" s="153"/>
      <c r="Y20" s="154"/>
    </row>
    <row r="21" spans="2:25" ht="15" thickBot="1">
      <c r="B21" s="67" t="s">
        <v>49</v>
      </c>
      <c r="C21" s="68">
        <f>E16-C10</f>
        <v>0.67704186561264823</v>
      </c>
      <c r="D21" s="69"/>
      <c r="E21" s="69"/>
      <c r="F21" s="69"/>
      <c r="G21" s="68">
        <f>I16-G10</f>
        <v>0.36659621343873516</v>
      </c>
      <c r="H21" s="69"/>
      <c r="I21" s="69"/>
      <c r="J21" s="69"/>
      <c r="K21" s="68">
        <f>M16-K10</f>
        <v>0.41771919353151721</v>
      </c>
      <c r="L21" s="68"/>
      <c r="M21" s="68"/>
      <c r="N21" s="69"/>
      <c r="O21" s="68">
        <f>Q16-O10</f>
        <v>0.49988138468998411</v>
      </c>
      <c r="P21" s="69"/>
      <c r="Q21" s="69"/>
      <c r="R21" s="69"/>
      <c r="S21" s="68">
        <f>U16-S10</f>
        <v>0.51486202676555459</v>
      </c>
      <c r="T21" s="69"/>
      <c r="U21" s="69"/>
      <c r="V21" s="69"/>
      <c r="W21" s="68">
        <f>Y16-W10</f>
        <v>0.91890733390528889</v>
      </c>
      <c r="X21" s="69"/>
      <c r="Y21" s="69"/>
    </row>
    <row r="22" spans="2:25">
      <c r="C22" s="39" t="s">
        <v>51</v>
      </c>
      <c r="D22" s="73" t="s">
        <v>52</v>
      </c>
      <c r="S22" s="39" t="s">
        <v>51</v>
      </c>
      <c r="T22" s="73" t="s">
        <v>52</v>
      </c>
    </row>
    <row r="23" spans="2:25">
      <c r="B23" s="155" t="s">
        <v>54</v>
      </c>
      <c r="C23" s="71">
        <v>99800</v>
      </c>
      <c r="D23" s="71">
        <f>C23*(1-C8)</f>
        <v>108382.8</v>
      </c>
      <c r="R23" s="155" t="s">
        <v>54</v>
      </c>
      <c r="S23" s="71">
        <v>99800</v>
      </c>
      <c r="T23" s="71">
        <f>S23*(1-S8)</f>
        <v>98871.353592820378</v>
      </c>
      <c r="U23" s="70"/>
    </row>
    <row r="24" spans="2:25">
      <c r="B24" s="155"/>
      <c r="C24" s="71">
        <v>414000</v>
      </c>
      <c r="D24" s="71">
        <f t="shared" ref="D24:D34" si="6">C24*(1-C9)</f>
        <v>380797.19999999995</v>
      </c>
      <c r="R24" s="155"/>
      <c r="S24" s="71">
        <v>414000</v>
      </c>
      <c r="T24" s="71">
        <f t="shared" ref="T24:T34" si="7">S24*(1-S9)</f>
        <v>383525.15130373486</v>
      </c>
      <c r="U24" s="70"/>
    </row>
    <row r="25" spans="2:25">
      <c r="B25" s="155"/>
      <c r="C25" s="71">
        <v>2590000</v>
      </c>
      <c r="D25" s="71">
        <f t="shared" si="6"/>
        <v>3393677</v>
      </c>
      <c r="R25" s="155"/>
      <c r="S25" s="71">
        <v>2590000</v>
      </c>
      <c r="T25" s="71">
        <f t="shared" si="7"/>
        <v>2617772.8952516406</v>
      </c>
      <c r="U25" s="70"/>
    </row>
    <row r="26" spans="2:25">
      <c r="B26" s="155"/>
      <c r="C26" s="71">
        <v>4220000</v>
      </c>
      <c r="D26" s="71">
        <f t="shared" si="6"/>
        <v>3957938</v>
      </c>
      <c r="R26" s="155"/>
      <c r="S26" s="71">
        <v>4220000</v>
      </c>
      <c r="T26" s="71">
        <f t="shared" si="7"/>
        <v>3021233.3986975802</v>
      </c>
      <c r="U26" s="70"/>
    </row>
    <row r="27" spans="2:25">
      <c r="B27" s="155"/>
      <c r="C27" s="71">
        <v>3900000</v>
      </c>
      <c r="D27" s="71">
        <f t="shared" si="6"/>
        <v>3953430</v>
      </c>
      <c r="R27" s="155"/>
      <c r="S27" s="71">
        <v>3900000</v>
      </c>
      <c r="T27" s="71">
        <f t="shared" si="7"/>
        <v>3032003.439354483</v>
      </c>
      <c r="U27" s="70"/>
    </row>
    <row r="28" spans="2:25">
      <c r="B28" s="155"/>
      <c r="C28" s="71">
        <v>2440000</v>
      </c>
      <c r="D28" s="71">
        <f t="shared" si="6"/>
        <v>4031368.0000000005</v>
      </c>
      <c r="R28" s="155"/>
      <c r="S28" s="71">
        <v>2440000</v>
      </c>
      <c r="T28" s="71">
        <f t="shared" si="7"/>
        <v>3104295.5098900287</v>
      </c>
      <c r="U28" s="70"/>
    </row>
    <row r="29" spans="2:25">
      <c r="B29" s="155"/>
      <c r="C29" s="71">
        <v>5230000</v>
      </c>
      <c r="D29" s="71">
        <f t="shared" si="6"/>
        <v>3910994</v>
      </c>
      <c r="R29" s="155"/>
      <c r="S29" s="71">
        <v>5230000</v>
      </c>
      <c r="T29" s="71">
        <f t="shared" si="7"/>
        <v>2987009.2763221809</v>
      </c>
      <c r="U29" s="70"/>
    </row>
    <row r="30" spans="2:25">
      <c r="B30" s="155"/>
      <c r="C30" s="71">
        <v>5320000</v>
      </c>
      <c r="D30" s="71">
        <f t="shared" si="6"/>
        <v>3816036.0000000005</v>
      </c>
      <c r="R30" s="155"/>
      <c r="S30" s="71">
        <v>5320000</v>
      </c>
      <c r="T30" s="71">
        <f t="shared" si="7"/>
        <v>2897299.536164593</v>
      </c>
      <c r="U30" s="70"/>
    </row>
    <row r="31" spans="2:25">
      <c r="B31" s="155"/>
      <c r="C31" s="71">
        <v>13900000</v>
      </c>
      <c r="D31" s="71">
        <f t="shared" si="6"/>
        <v>11202010</v>
      </c>
      <c r="R31" s="155"/>
      <c r="S31" s="71">
        <v>13900000</v>
      </c>
      <c r="T31" s="71">
        <f t="shared" si="7"/>
        <v>10633395.327017041</v>
      </c>
      <c r="U31" s="70"/>
    </row>
    <row r="32" spans="2:25">
      <c r="B32" s="155"/>
      <c r="C32" s="71">
        <v>10400000</v>
      </c>
      <c r="D32" s="71">
        <f t="shared" si="6"/>
        <v>11139440</v>
      </c>
      <c r="R32" s="155"/>
      <c r="S32" s="71">
        <v>10400000</v>
      </c>
      <c r="T32" s="71">
        <f t="shared" si="7"/>
        <v>10554888.305076038</v>
      </c>
      <c r="U32" s="70"/>
    </row>
    <row r="33" spans="2:21">
      <c r="B33" s="155"/>
      <c r="C33" s="71">
        <v>11400000</v>
      </c>
      <c r="D33" s="71">
        <f t="shared" si="6"/>
        <v>11081940</v>
      </c>
      <c r="R33" s="155"/>
      <c r="S33" s="71">
        <v>11400000</v>
      </c>
      <c r="T33" s="71">
        <f t="shared" si="7"/>
        <v>10492856.264764417</v>
      </c>
      <c r="U33" s="70"/>
    </row>
    <row r="34" spans="2:21">
      <c r="B34" s="155"/>
      <c r="C34" s="71">
        <v>11000000</v>
      </c>
      <c r="D34" s="71">
        <f t="shared" si="6"/>
        <v>11103400</v>
      </c>
      <c r="R34" s="155"/>
      <c r="S34" s="71">
        <v>11000000</v>
      </c>
      <c r="T34" s="71">
        <f t="shared" si="7"/>
        <v>10514068.494556325</v>
      </c>
      <c r="U34" s="70"/>
    </row>
    <row r="35" spans="2:21">
      <c r="B35" s="155" t="s">
        <v>53</v>
      </c>
      <c r="C35" s="72">
        <v>3184210.5263157897</v>
      </c>
      <c r="D35" s="71">
        <f>C35*(1-E8)</f>
        <v>4050981</v>
      </c>
      <c r="R35" s="155" t="s">
        <v>53</v>
      </c>
      <c r="S35" s="72">
        <v>3184210.5263157897</v>
      </c>
      <c r="T35" s="71">
        <f>S35*(1-U8)</f>
        <v>3136614</v>
      </c>
    </row>
    <row r="36" spans="2:21">
      <c r="B36" s="155"/>
      <c r="C36" s="72">
        <v>10684210.52631579</v>
      </c>
      <c r="D36" s="71">
        <f>C36*(1-E11)</f>
        <v>11479979.000000002</v>
      </c>
      <c r="R36" s="155"/>
      <c r="S36" s="72">
        <v>10684210.52631579</v>
      </c>
      <c r="T36" s="71">
        <f>S36*(1-U11)</f>
        <v>10972858.000000002</v>
      </c>
    </row>
    <row r="37" spans="2:21">
      <c r="B37" s="155"/>
      <c r="C37" s="72">
        <v>11947368.421052631</v>
      </c>
      <c r="D37" s="71">
        <f t="shared" ref="D37:D44" si="8">C37*(1-E12)</f>
        <v>11477325</v>
      </c>
      <c r="R37" s="155"/>
      <c r="S37" s="72">
        <v>11947368.421052631</v>
      </c>
      <c r="T37" s="71">
        <f t="shared" ref="T37:T44" si="9">S37*(1-U12)</f>
        <v>10966759</v>
      </c>
    </row>
    <row r="38" spans="2:21">
      <c r="B38" s="155"/>
      <c r="C38" s="72">
        <v>13631578.947368421</v>
      </c>
      <c r="D38" s="71">
        <f t="shared" si="8"/>
        <v>11426262</v>
      </c>
      <c r="R38" s="155"/>
      <c r="S38" s="72">
        <v>13631578.947368421</v>
      </c>
      <c r="T38" s="71">
        <f t="shared" si="9"/>
        <v>10896094</v>
      </c>
    </row>
    <row r="39" spans="2:21">
      <c r="B39" s="155"/>
      <c r="C39" s="72">
        <v>14552631.578947369</v>
      </c>
      <c r="D39" s="71">
        <f t="shared" si="8"/>
        <v>11399781</v>
      </c>
      <c r="R39" s="155"/>
      <c r="S39" s="72">
        <v>14552631.578947369</v>
      </c>
      <c r="T39" s="71">
        <f t="shared" si="9"/>
        <v>10870863</v>
      </c>
    </row>
    <row r="40" spans="2:21">
      <c r="B40" s="155"/>
      <c r="C40" s="72">
        <v>16105263.157894736</v>
      </c>
      <c r="D40" s="71">
        <f t="shared" si="8"/>
        <v>11522805.999999998</v>
      </c>
      <c r="R40" s="155"/>
      <c r="S40" s="72">
        <v>16105263.157894736</v>
      </c>
      <c r="T40" s="71">
        <f t="shared" si="9"/>
        <v>11011655</v>
      </c>
    </row>
    <row r="41" spans="2:21">
      <c r="B41" s="155"/>
      <c r="C41" s="72">
        <v>6657894.7368421052</v>
      </c>
      <c r="D41" s="71">
        <f t="shared" si="8"/>
        <v>4216166</v>
      </c>
      <c r="R41" s="155"/>
      <c r="S41" s="72">
        <v>6657894.7368421052</v>
      </c>
      <c r="T41" s="71">
        <f t="shared" si="9"/>
        <v>3301391</v>
      </c>
    </row>
    <row r="42" spans="2:21">
      <c r="B42" s="155"/>
      <c r="C42" s="72">
        <v>5157894.7368421052</v>
      </c>
      <c r="D42" s="71">
        <f t="shared" si="8"/>
        <v>4335781</v>
      </c>
      <c r="R42" s="155"/>
      <c r="S42" s="72">
        <v>5157894.7368421052</v>
      </c>
      <c r="T42" s="71">
        <f t="shared" si="9"/>
        <v>3437167.9999999995</v>
      </c>
    </row>
    <row r="43" spans="2:21">
      <c r="B43" s="155"/>
      <c r="C43" s="72">
        <v>4684210.5263157897</v>
      </c>
      <c r="D43" s="71">
        <f t="shared" si="8"/>
        <v>4201812</v>
      </c>
      <c r="R43" s="155"/>
      <c r="S43" s="72">
        <v>4684210.5263157897</v>
      </c>
      <c r="T43" s="71">
        <f t="shared" si="9"/>
        <v>3288304</v>
      </c>
    </row>
    <row r="44" spans="2:21">
      <c r="B44" s="155"/>
      <c r="C44" s="72">
        <v>3236842.1052631577</v>
      </c>
      <c r="D44" s="71">
        <f t="shared" si="8"/>
        <v>4230761</v>
      </c>
      <c r="R44" s="155"/>
      <c r="S44" s="72">
        <v>3236842.1052631577</v>
      </c>
      <c r="T44" s="71">
        <f t="shared" si="9"/>
        <v>3322355</v>
      </c>
    </row>
    <row r="45" spans="2:21">
      <c r="R45" s="57"/>
      <c r="T45" s="70"/>
    </row>
    <row r="46" spans="2:21">
      <c r="R46" s="57"/>
      <c r="T46" s="70"/>
    </row>
  </sheetData>
  <mergeCells count="46">
    <mergeCell ref="B23:B34"/>
    <mergeCell ref="B35:B44"/>
    <mergeCell ref="S2:U2"/>
    <mergeCell ref="S3:U3"/>
    <mergeCell ref="S4:U4"/>
    <mergeCell ref="S5:U5"/>
    <mergeCell ref="S6:U6"/>
    <mergeCell ref="O2:Q2"/>
    <mergeCell ref="O3:Q3"/>
    <mergeCell ref="O4:Q4"/>
    <mergeCell ref="O5:Q5"/>
    <mergeCell ref="O6:Q6"/>
    <mergeCell ref="C20:E20"/>
    <mergeCell ref="G2:I2"/>
    <mergeCell ref="G3:I3"/>
    <mergeCell ref="G4:I4"/>
    <mergeCell ref="G5:I5"/>
    <mergeCell ref="G6:I6"/>
    <mergeCell ref="G7:I7"/>
    <mergeCell ref="G20:I20"/>
    <mergeCell ref="C2:E2"/>
    <mergeCell ref="C3:E3"/>
    <mergeCell ref="C4:E4"/>
    <mergeCell ref="C5:E5"/>
    <mergeCell ref="C6:E6"/>
    <mergeCell ref="C7:E7"/>
    <mergeCell ref="K2:M2"/>
    <mergeCell ref="K3:M3"/>
    <mergeCell ref="K4:M4"/>
    <mergeCell ref="K5:M5"/>
    <mergeCell ref="K6:M6"/>
    <mergeCell ref="W7:Y7"/>
    <mergeCell ref="W20:Y20"/>
    <mergeCell ref="R23:R34"/>
    <mergeCell ref="R35:R44"/>
    <mergeCell ref="K7:M7"/>
    <mergeCell ref="K20:M20"/>
    <mergeCell ref="S7:U7"/>
    <mergeCell ref="S20:U20"/>
    <mergeCell ref="O7:Q7"/>
    <mergeCell ref="O20:Q20"/>
    <mergeCell ref="W2:Y2"/>
    <mergeCell ref="W3:Y3"/>
    <mergeCell ref="W4:Y4"/>
    <mergeCell ref="W5:Y5"/>
    <mergeCell ref="W6:Y6"/>
  </mergeCells>
  <phoneticPr fontId="1" type="noConversion"/>
  <conditionalFormatting sqref="C10:C19">
    <cfRule type="dataBar" priority="6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{412A0B96-0888-4AF3-8D04-213135EA2EF9}</x14:id>
        </ext>
      </extLst>
    </cfRule>
  </conditionalFormatting>
  <conditionalFormatting sqref="C8:C9">
    <cfRule type="dataBar" priority="6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{0EDD4F36-194E-4C26-B7D2-E9266CBE9CDA}</x14:id>
        </ext>
      </extLst>
    </cfRule>
  </conditionalFormatting>
  <conditionalFormatting sqref="C8:C19">
    <cfRule type="dataBar" priority="6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{3DE191A1-0C4E-455F-8DD5-31E961B89E2B}</x14:id>
        </ext>
      </extLst>
    </cfRule>
  </conditionalFormatting>
  <conditionalFormatting sqref="C10:C19">
    <cfRule type="dataBar" priority="6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{B91F51E3-3793-4C5D-874C-9DBC8ADE5A59}</x14:id>
        </ext>
      </extLst>
    </cfRule>
  </conditionalFormatting>
  <conditionalFormatting sqref="C8:C19">
    <cfRule type="dataBar" priority="6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{3A31238C-6127-49E9-A80B-FD7DF3132012}</x14:id>
        </ext>
      </extLst>
    </cfRule>
  </conditionalFormatting>
  <conditionalFormatting sqref="C8:C19">
    <cfRule type="dataBar" priority="6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{8F2F69FA-1F18-4995-B1E6-B39B73988E7C}</x14:id>
        </ext>
      </extLst>
    </cfRule>
  </conditionalFormatting>
  <conditionalFormatting sqref="E11:E19">
    <cfRule type="dataBar" priority="6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{F48A7641-A4CC-4AF4-A125-820B27FD2374}</x14:id>
        </ext>
      </extLst>
    </cfRule>
  </conditionalFormatting>
  <conditionalFormatting sqref="E8">
    <cfRule type="dataBar" priority="6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{34F2900F-1171-4389-B69B-CC493AFBE99C}</x14:id>
        </ext>
      </extLst>
    </cfRule>
  </conditionalFormatting>
  <conditionalFormatting sqref="E11:E19 E8">
    <cfRule type="dataBar" priority="6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{E263E952-D1D5-4773-AB9D-215DC7F44606}</x14:id>
        </ext>
      </extLst>
    </cfRule>
  </conditionalFormatting>
  <conditionalFormatting sqref="E11:E19">
    <cfRule type="dataBar" priority="6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{55FF814D-29F2-4B60-BD86-7DE039B0E3C1}</x14:id>
        </ext>
      </extLst>
    </cfRule>
  </conditionalFormatting>
  <conditionalFormatting sqref="E11:E19">
    <cfRule type="dataBar" priority="6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{DB5DDB53-60D5-4666-B27A-330E28B70119}</x14:id>
        </ext>
      </extLst>
    </cfRule>
  </conditionalFormatting>
  <conditionalFormatting sqref="E11:E19">
    <cfRule type="dataBar" priority="6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{F04EF314-C99D-487A-AB9F-C98922F1D86F}</x14:id>
        </ext>
      </extLst>
    </cfRule>
  </conditionalFormatting>
  <conditionalFormatting sqref="E11:E19 E8">
    <cfRule type="dataBar" priority="5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{104BA564-6DB0-425C-BA60-28DE9F8C5297}</x14:id>
        </ext>
      </extLst>
    </cfRule>
  </conditionalFormatting>
  <conditionalFormatting sqref="G10:G19">
    <cfRule type="dataBar" priority="5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{82776C58-434D-4079-949B-BFA6060C2347}</x14:id>
        </ext>
      </extLst>
    </cfRule>
  </conditionalFormatting>
  <conditionalFormatting sqref="G8:G19">
    <cfRule type="dataBar" priority="5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{A5D3EF4B-060B-406B-BE4B-2254CF4B2B36}</x14:id>
        </ext>
      </extLst>
    </cfRule>
  </conditionalFormatting>
  <conditionalFormatting sqref="G8:G19">
    <cfRule type="dataBar" priority="5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{D48BB0D6-87F8-4204-84F7-F6C272905DF8}</x14:id>
        </ext>
      </extLst>
    </cfRule>
  </conditionalFormatting>
  <conditionalFormatting sqref="G8:G19">
    <cfRule type="dataBar" priority="5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{BCF745D3-9B4E-4051-BFC0-28A75C7920EC}</x14:id>
        </ext>
      </extLst>
    </cfRule>
  </conditionalFormatting>
  <conditionalFormatting sqref="G8:G15">
    <cfRule type="dataBar" priority="5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{0F653A27-201C-48F4-9603-98093E0C6472}</x14:id>
        </ext>
      </extLst>
    </cfRule>
  </conditionalFormatting>
  <conditionalFormatting sqref="G8:G19">
    <cfRule type="dataBar" priority="5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{1DB780D8-015E-40EC-AE64-B6459D659B29}</x14:id>
        </ext>
      </extLst>
    </cfRule>
  </conditionalFormatting>
  <conditionalFormatting sqref="G10:G18">
    <cfRule type="dataBar" priority="5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{E56E4BFE-D80A-49C5-8FFF-24127D0B568D}</x14:id>
        </ext>
      </extLst>
    </cfRule>
  </conditionalFormatting>
  <conditionalFormatting sqref="G8:G19">
    <cfRule type="dataBar" priority="5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{0FC7A4C9-C0B6-448A-A173-9B480347867B}</x14:id>
        </ext>
      </extLst>
    </cfRule>
  </conditionalFormatting>
  <conditionalFormatting sqref="I11:I19">
    <cfRule type="dataBar" priority="5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{CF271703-11EE-476C-9A36-37FC6B372E62}</x14:id>
        </ext>
      </extLst>
    </cfRule>
  </conditionalFormatting>
  <conditionalFormatting sqref="I11:I19 I8">
    <cfRule type="dataBar" priority="5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{D7E0A3DB-D058-4DF2-8282-C0615D6B83EB}</x14:id>
        </ext>
      </extLst>
    </cfRule>
  </conditionalFormatting>
  <conditionalFormatting sqref="I11:I19">
    <cfRule type="dataBar" priority="5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{2F7EE4FA-CAC6-4DF6-AE2E-BA39E609D43F}</x14:id>
        </ext>
      </extLst>
    </cfRule>
  </conditionalFormatting>
  <conditionalFormatting sqref="I11:I19">
    <cfRule type="dataBar" priority="5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{D0F45210-B71A-4FE7-8C79-AC1DE66AA14F}</x14:id>
        </ext>
      </extLst>
    </cfRule>
  </conditionalFormatting>
  <conditionalFormatting sqref="I11:I15 I8">
    <cfRule type="dataBar" priority="5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{9101C415-DCB8-47D8-81E1-610343C0AFC6}</x14:id>
        </ext>
      </extLst>
    </cfRule>
  </conditionalFormatting>
  <conditionalFormatting sqref="I11:I19">
    <cfRule type="dataBar" priority="5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{057B8B16-231F-4C70-8CC6-B446CF13EE50}</x14:id>
        </ext>
      </extLst>
    </cfRule>
  </conditionalFormatting>
  <conditionalFormatting sqref="I11:I18">
    <cfRule type="dataBar" priority="5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{5BC2FB1A-3F17-4EF0-8506-8FB65631F8E3}</x14:id>
        </ext>
      </extLst>
    </cfRule>
  </conditionalFormatting>
  <conditionalFormatting sqref="I11:I19">
    <cfRule type="dataBar" priority="5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{0C308A5F-E572-4BBC-B4E6-2EF76AFBA732}</x14:id>
        </ext>
      </extLst>
    </cfRule>
  </conditionalFormatting>
  <conditionalFormatting sqref="I11:I19 I8">
    <cfRule type="dataBar" priority="5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{82F3919E-C731-48BE-AA09-0D2C378BB752}</x14:id>
        </ext>
      </extLst>
    </cfRule>
  </conditionalFormatting>
  <conditionalFormatting sqref="I9:I10">
    <cfRule type="dataBar" priority="5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{F7F4BF9C-EBCB-4973-BD4B-B8E6006E039D}</x14:id>
        </ext>
      </extLst>
    </cfRule>
  </conditionalFormatting>
  <conditionalFormatting sqref="I9:I10">
    <cfRule type="dataBar" priority="5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{A8E95862-92B6-47A7-A49F-4B243DA1B76C}</x14:id>
        </ext>
      </extLst>
    </cfRule>
  </conditionalFormatting>
  <conditionalFormatting sqref="I9:I10">
    <cfRule type="dataBar" priority="5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{C67313C5-2A2C-480D-A72A-6A0D240902DE}</x14:id>
        </ext>
      </extLst>
    </cfRule>
  </conditionalFormatting>
  <conditionalFormatting sqref="I9:I10">
    <cfRule type="dataBar" priority="5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{6370C1F7-852D-4074-990E-C55D4A6E394A}</x14:id>
        </ext>
      </extLst>
    </cfRule>
  </conditionalFormatting>
  <conditionalFormatting sqref="I9:I10">
    <cfRule type="dataBar" priority="5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{20355A94-59F0-4651-9AF2-45C8E5AE7F2C}</x14:id>
        </ext>
      </extLst>
    </cfRule>
  </conditionalFormatting>
  <conditionalFormatting sqref="I9:I10">
    <cfRule type="dataBar" priority="5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{9459097F-50FA-423A-87AE-C558B30DA5FC}</x14:id>
        </ext>
      </extLst>
    </cfRule>
  </conditionalFormatting>
  <conditionalFormatting sqref="I9:I10">
    <cfRule type="dataBar" priority="5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{67738F94-7D04-4A0E-81DD-F4AAEEE1AB19}</x14:id>
        </ext>
      </extLst>
    </cfRule>
  </conditionalFormatting>
  <conditionalFormatting sqref="I10">
    <cfRule type="dataBar" priority="5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{24818F5A-4849-49C3-A632-1838C5F1EFC3}</x14:id>
        </ext>
      </extLst>
    </cfRule>
  </conditionalFormatting>
  <conditionalFormatting sqref="I10">
    <cfRule type="dataBar" priority="5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{6AB97E1E-8106-4951-81F5-A40DEFDB5DF0}</x14:id>
        </ext>
      </extLst>
    </cfRule>
  </conditionalFormatting>
  <conditionalFormatting sqref="I10">
    <cfRule type="dataBar" priority="5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{1EA81B6C-B08C-48F3-BD43-0F5E88208E7C}</x14:id>
        </ext>
      </extLst>
    </cfRule>
  </conditionalFormatting>
  <conditionalFormatting sqref="I10">
    <cfRule type="dataBar" priority="5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{1260350F-BB6D-40CE-A113-16C1ADA05E04}</x14:id>
        </ext>
      </extLst>
    </cfRule>
  </conditionalFormatting>
  <conditionalFormatting sqref="I10">
    <cfRule type="dataBar" priority="5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{ADC737D1-8A0E-4073-B8E2-CAFE1FBCB469}</x14:id>
        </ext>
      </extLst>
    </cfRule>
  </conditionalFormatting>
  <conditionalFormatting sqref="I10">
    <cfRule type="dataBar" priority="5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{96E50DF4-307E-4D90-A5CE-55736AEE36ED}</x14:id>
        </ext>
      </extLst>
    </cfRule>
  </conditionalFormatting>
  <conditionalFormatting sqref="I10">
    <cfRule type="dataBar" priority="5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{F5C5D2DA-C7E8-42A0-A142-C7AF50B02597}</x14:id>
        </ext>
      </extLst>
    </cfRule>
  </conditionalFormatting>
  <conditionalFormatting sqref="I9:I10">
    <cfRule type="dataBar" priority="5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{2E08F15E-5AFB-4CDD-8617-36D2C1F3F04C}</x14:id>
        </ext>
      </extLst>
    </cfRule>
  </conditionalFormatting>
  <conditionalFormatting sqref="E9:E10">
    <cfRule type="dataBar" priority="5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{88381D7F-A1D1-4AE0-9708-96B771AC99CA}</x14:id>
        </ext>
      </extLst>
    </cfRule>
  </conditionalFormatting>
  <conditionalFormatting sqref="E9:E10">
    <cfRule type="dataBar" priority="5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{556F9AC2-0BA9-48BA-A1FF-FC944E43102B}</x14:id>
        </ext>
      </extLst>
    </cfRule>
  </conditionalFormatting>
  <conditionalFormatting sqref="E9:E10">
    <cfRule type="dataBar" priority="5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{EC71145E-2401-41D2-88CC-9144D95FD315}</x14:id>
        </ext>
      </extLst>
    </cfRule>
  </conditionalFormatting>
  <conditionalFormatting sqref="E9:E10">
    <cfRule type="dataBar" priority="5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{5D2B6560-887C-4C1A-B24D-45563FED6244}</x14:id>
        </ext>
      </extLst>
    </cfRule>
  </conditionalFormatting>
  <conditionalFormatting sqref="E9:E10">
    <cfRule type="dataBar" priority="5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{13DA5868-0CA2-4341-9D83-78E3FA9BEC29}</x14:id>
        </ext>
      </extLst>
    </cfRule>
  </conditionalFormatting>
  <conditionalFormatting sqref="E9:E10">
    <cfRule type="dataBar" priority="5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{1959704D-8F52-47B8-A0B2-390313AFD9BA}</x14:id>
        </ext>
      </extLst>
    </cfRule>
  </conditionalFormatting>
  <conditionalFormatting sqref="E9:E10">
    <cfRule type="dataBar" priority="5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{4CCCF88B-FD79-4EC1-A7A8-3B56E072A3E8}</x14:id>
        </ext>
      </extLst>
    </cfRule>
  </conditionalFormatting>
  <conditionalFormatting sqref="E10">
    <cfRule type="dataBar" priority="5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{3B86987E-ABA1-463A-9D8D-DF50D2F13974}</x14:id>
        </ext>
      </extLst>
    </cfRule>
  </conditionalFormatting>
  <conditionalFormatting sqref="E10">
    <cfRule type="dataBar" priority="5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{B20BBD7D-874F-45EB-8E9F-3063617367B4}</x14:id>
        </ext>
      </extLst>
    </cfRule>
  </conditionalFormatting>
  <conditionalFormatting sqref="E10">
    <cfRule type="dataBar" priority="5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{76A6CA6B-905E-4CB8-B378-D72409C563AC}</x14:id>
        </ext>
      </extLst>
    </cfRule>
  </conditionalFormatting>
  <conditionalFormatting sqref="E10">
    <cfRule type="dataBar" priority="5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{44DEB7F7-AE6D-45BB-8E53-30CBAD06FB40}</x14:id>
        </ext>
      </extLst>
    </cfRule>
  </conditionalFormatting>
  <conditionalFormatting sqref="E10">
    <cfRule type="dataBar" priority="5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{93C6715F-D328-4BE8-A390-572123418AB7}</x14:id>
        </ext>
      </extLst>
    </cfRule>
  </conditionalFormatting>
  <conditionalFormatting sqref="E10">
    <cfRule type="dataBar" priority="5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{22559FBC-615E-4615-A0A4-461473798C5F}</x14:id>
        </ext>
      </extLst>
    </cfRule>
  </conditionalFormatting>
  <conditionalFormatting sqref="E10">
    <cfRule type="dataBar" priority="5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{31C8E419-3E05-46E4-8FA1-F9FB598C53AF}</x14:id>
        </ext>
      </extLst>
    </cfRule>
  </conditionalFormatting>
  <conditionalFormatting sqref="E9:E10">
    <cfRule type="dataBar" priority="5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{5417121E-9D97-44A3-B7D3-8F77E530139C}</x14:id>
        </ext>
      </extLst>
    </cfRule>
  </conditionalFormatting>
  <conditionalFormatting sqref="K10:K19">
    <cfRule type="dataBar" priority="5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{D1BC4EE6-7BFC-47FC-9C96-3A154F8CFEEB}</x14:id>
        </ext>
      </extLst>
    </cfRule>
  </conditionalFormatting>
  <conditionalFormatting sqref="K8:K19">
    <cfRule type="dataBar" priority="5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{553C700E-3E30-4523-862B-DCE285046DDF}</x14:id>
        </ext>
      </extLst>
    </cfRule>
  </conditionalFormatting>
  <conditionalFormatting sqref="K8:K19">
    <cfRule type="dataBar" priority="5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{010C3909-B43C-431A-90CB-E51BB5E7FFE6}</x14:id>
        </ext>
      </extLst>
    </cfRule>
  </conditionalFormatting>
  <conditionalFormatting sqref="K8:K19">
    <cfRule type="dataBar" priority="5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{956A6F3C-33B7-4E49-AEA7-CB89162CDF0A}</x14:id>
        </ext>
      </extLst>
    </cfRule>
  </conditionalFormatting>
  <conditionalFormatting sqref="K8:K15">
    <cfRule type="dataBar" priority="5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{9B0AFAAE-DDA9-4E60-98F6-8C7E46C0AC59}</x14:id>
        </ext>
      </extLst>
    </cfRule>
  </conditionalFormatting>
  <conditionalFormatting sqref="K8:K19">
    <cfRule type="dataBar" priority="5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{142B5BCB-6C23-47A6-9833-97D13CC651E2}</x14:id>
        </ext>
      </extLst>
    </cfRule>
  </conditionalFormatting>
  <conditionalFormatting sqref="K10:K18">
    <cfRule type="dataBar" priority="5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{E46DACCA-8DB9-4C70-B9A3-7D2809D370DC}</x14:id>
        </ext>
      </extLst>
    </cfRule>
  </conditionalFormatting>
  <conditionalFormatting sqref="K8:K19">
    <cfRule type="dataBar" priority="5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{D4EFD987-DDF0-4C69-8EBF-E30F25C1384A}</x14:id>
        </ext>
      </extLst>
    </cfRule>
  </conditionalFormatting>
  <conditionalFormatting sqref="M11:M19">
    <cfRule type="dataBar" priority="5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{551B903A-9F34-4F49-B0BE-149CEE740AB9}</x14:id>
        </ext>
      </extLst>
    </cfRule>
  </conditionalFormatting>
  <conditionalFormatting sqref="M11:M19 M8">
    <cfRule type="dataBar" priority="5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{F973DAA2-256E-4584-8AA1-D45848A3DDBC}</x14:id>
        </ext>
      </extLst>
    </cfRule>
  </conditionalFormatting>
  <conditionalFormatting sqref="M11:M19">
    <cfRule type="dataBar" priority="5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{F874D295-E305-42EE-85CB-87E801BA7EC3}</x14:id>
        </ext>
      </extLst>
    </cfRule>
  </conditionalFormatting>
  <conditionalFormatting sqref="M11:M19">
    <cfRule type="dataBar" priority="5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{D0877537-3E07-48EA-BB6C-44CF6EEB4144}</x14:id>
        </ext>
      </extLst>
    </cfRule>
  </conditionalFormatting>
  <conditionalFormatting sqref="M11:M15 M8">
    <cfRule type="dataBar" priority="5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{57428DB3-26CB-4A7A-A22C-4FA82B4A1CFC}</x14:id>
        </ext>
      </extLst>
    </cfRule>
  </conditionalFormatting>
  <conditionalFormatting sqref="M11:M19">
    <cfRule type="dataBar" priority="5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{2894E877-219C-4CBC-9377-9AE7EE0819B5}</x14:id>
        </ext>
      </extLst>
    </cfRule>
  </conditionalFormatting>
  <conditionalFormatting sqref="M11:M18">
    <cfRule type="dataBar" priority="5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{16B60547-13D6-49F8-98A4-61D6619298FA}</x14:id>
        </ext>
      </extLst>
    </cfRule>
  </conditionalFormatting>
  <conditionalFormatting sqref="M11:M19">
    <cfRule type="dataBar" priority="5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{EBFC7B78-1E8A-4AC5-8BCD-5C63C9EEF996}</x14:id>
        </ext>
      </extLst>
    </cfRule>
  </conditionalFormatting>
  <conditionalFormatting sqref="M11:M19 M8">
    <cfRule type="dataBar" priority="5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{6DAB3975-08C4-4B9A-911F-79BD5836867D}</x14:id>
        </ext>
      </extLst>
    </cfRule>
  </conditionalFormatting>
  <conditionalFormatting sqref="M9:M10">
    <cfRule type="dataBar" priority="5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{49E78B9F-F85C-4FB2-8D31-7AE4457C0FB6}</x14:id>
        </ext>
      </extLst>
    </cfRule>
  </conditionalFormatting>
  <conditionalFormatting sqref="M9:M10">
    <cfRule type="dataBar" priority="5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{847B2106-E440-4CF8-8529-14C21673CB41}</x14:id>
        </ext>
      </extLst>
    </cfRule>
  </conditionalFormatting>
  <conditionalFormatting sqref="M9:M10">
    <cfRule type="dataBar" priority="4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{3FD3C037-1F40-4B40-89A4-3DDF11A5EC1B}</x14:id>
        </ext>
      </extLst>
    </cfRule>
  </conditionalFormatting>
  <conditionalFormatting sqref="M9:M10">
    <cfRule type="dataBar" priority="4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{D1A89312-494F-4F0B-A082-6D0E03061618}</x14:id>
        </ext>
      </extLst>
    </cfRule>
  </conditionalFormatting>
  <conditionalFormatting sqref="M9:M10">
    <cfRule type="dataBar" priority="4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{33F6E0C1-9B16-45A7-83C9-6C9753891451}</x14:id>
        </ext>
      </extLst>
    </cfRule>
  </conditionalFormatting>
  <conditionalFormatting sqref="M9:M10">
    <cfRule type="dataBar" priority="5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{51D8D9B4-BA71-4FCD-89A6-5BA19A091A4E}</x14:id>
        </ext>
      </extLst>
    </cfRule>
  </conditionalFormatting>
  <conditionalFormatting sqref="M9:M10">
    <cfRule type="dataBar" priority="4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{117B712D-6DCC-4DFB-B24C-D389F4622B3E}</x14:id>
        </ext>
      </extLst>
    </cfRule>
  </conditionalFormatting>
  <conditionalFormatting sqref="M10">
    <cfRule type="dataBar" priority="4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{DFAE1EF3-FF10-4C89-8DE9-41F077F7C5CA}</x14:id>
        </ext>
      </extLst>
    </cfRule>
  </conditionalFormatting>
  <conditionalFormatting sqref="M10">
    <cfRule type="dataBar" priority="4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{0CDCA053-CE50-49CD-96FF-4737CD4E9B23}</x14:id>
        </ext>
      </extLst>
    </cfRule>
  </conditionalFormatting>
  <conditionalFormatting sqref="M10">
    <cfRule type="dataBar" priority="4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{DBCDB09D-F765-4060-92AE-D9A6E3228B97}</x14:id>
        </ext>
      </extLst>
    </cfRule>
  </conditionalFormatting>
  <conditionalFormatting sqref="M10">
    <cfRule type="dataBar" priority="4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{D06A9B52-A376-45C6-9115-70B37E31248A}</x14:id>
        </ext>
      </extLst>
    </cfRule>
  </conditionalFormatting>
  <conditionalFormatting sqref="M10">
    <cfRule type="dataBar" priority="4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{77F1F88D-1F81-4CB4-84BD-1AA927A8723B}</x14:id>
        </ext>
      </extLst>
    </cfRule>
  </conditionalFormatting>
  <conditionalFormatting sqref="M10">
    <cfRule type="dataBar" priority="4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{06C9E5AD-E4A5-49D8-9C8A-CC28D32AF819}</x14:id>
        </ext>
      </extLst>
    </cfRule>
  </conditionalFormatting>
  <conditionalFormatting sqref="M10">
    <cfRule type="dataBar" priority="4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{1BFB5561-1722-4EEA-A3AC-9D58C0D27CE9}</x14:id>
        </ext>
      </extLst>
    </cfRule>
  </conditionalFormatting>
  <conditionalFormatting sqref="M9:M10">
    <cfRule type="dataBar" priority="4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{65C5A01F-A601-4305-B5B8-F652FAEA9424}</x14:id>
        </ext>
      </extLst>
    </cfRule>
  </conditionalFormatting>
  <conditionalFormatting sqref="O10:O19">
    <cfRule type="dataBar" priority="3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{82389E3C-60A3-42DF-AC7D-8F39F3258918}</x14:id>
        </ext>
      </extLst>
    </cfRule>
  </conditionalFormatting>
  <conditionalFormatting sqref="O8:O19">
    <cfRule type="dataBar" priority="3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{9F2278B5-2A25-4422-8D34-A8B22F2846DA}</x14:id>
        </ext>
      </extLst>
    </cfRule>
  </conditionalFormatting>
  <conditionalFormatting sqref="O8:O19">
    <cfRule type="dataBar" priority="3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{6B647DD7-52F9-4E33-8D27-9983E03526C8}</x14:id>
        </ext>
      </extLst>
    </cfRule>
  </conditionalFormatting>
  <conditionalFormatting sqref="O8:O19">
    <cfRule type="dataBar" priority="3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{4D449621-9A27-4EB1-9675-A95369D8FE1A}</x14:id>
        </ext>
      </extLst>
    </cfRule>
  </conditionalFormatting>
  <conditionalFormatting sqref="O8:O19">
    <cfRule type="dataBar" priority="3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{D254C76F-3108-423C-96F1-56CEDFF5B8CE}</x14:id>
        </ext>
      </extLst>
    </cfRule>
  </conditionalFormatting>
  <conditionalFormatting sqref="O8:O19">
    <cfRule type="dataBar" priority="3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{BB47E230-BFA7-43C7-8047-3922C8DDE603}</x14:id>
        </ext>
      </extLst>
    </cfRule>
  </conditionalFormatting>
  <conditionalFormatting sqref="O10:O19">
    <cfRule type="dataBar" priority="3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{93B06D2F-F43F-4082-9ABF-B2D227500A6F}</x14:id>
        </ext>
      </extLst>
    </cfRule>
  </conditionalFormatting>
  <conditionalFormatting sqref="O8:O19">
    <cfRule type="dataBar" priority="3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{D2BDEC72-FCD7-42BA-80A3-38958DA6A94D}</x14:id>
        </ext>
      </extLst>
    </cfRule>
  </conditionalFormatting>
  <conditionalFormatting sqref="Q8">
    <cfRule type="dataBar" priority="2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{7884B13E-090E-44BA-932B-F58C152A6CB2}</x14:id>
        </ext>
      </extLst>
    </cfRule>
  </conditionalFormatting>
  <conditionalFormatting sqref="Q8">
    <cfRule type="dataBar" priority="2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{52887CAF-6D7F-4F0B-8848-FA8AA33533A9}</x14:id>
        </ext>
      </extLst>
    </cfRule>
  </conditionalFormatting>
  <conditionalFormatting sqref="Q8">
    <cfRule type="dataBar" priority="2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{738DB4BC-A0B0-4098-999C-3CBEBF6CC2B2}</x14:id>
        </ext>
      </extLst>
    </cfRule>
  </conditionalFormatting>
  <conditionalFormatting sqref="Q8">
    <cfRule type="dataBar" priority="2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{BEE3FBA3-57A0-4857-B74A-588BB8FB5B11}</x14:id>
        </ext>
      </extLst>
    </cfRule>
  </conditionalFormatting>
  <conditionalFormatting sqref="Q8">
    <cfRule type="dataBar" priority="2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{351F685F-B833-4401-8C6D-C85BFD859E77}</x14:id>
        </ext>
      </extLst>
    </cfRule>
  </conditionalFormatting>
  <conditionalFormatting sqref="Q8">
    <cfRule type="dataBar" priority="2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{1552E794-3D04-48BB-8D3F-B624860B9FB7}</x14:id>
        </ext>
      </extLst>
    </cfRule>
  </conditionalFormatting>
  <conditionalFormatting sqref="Q8">
    <cfRule type="dataBar" priority="2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{F81A7AD2-762A-4647-8823-2CEC2CE9FA9C}</x14:id>
        </ext>
      </extLst>
    </cfRule>
  </conditionalFormatting>
  <conditionalFormatting sqref="Q11:Q19">
    <cfRule type="dataBar" priority="2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{8DE923A8-4501-40BB-A15F-8BDBD85A2E44}</x14:id>
        </ext>
      </extLst>
    </cfRule>
  </conditionalFormatting>
  <conditionalFormatting sqref="Q11:Q19">
    <cfRule type="dataBar" priority="2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{D5AB345A-EB98-4569-B50F-4A57F7E1B4D6}</x14:id>
        </ext>
      </extLst>
    </cfRule>
  </conditionalFormatting>
  <conditionalFormatting sqref="Q11:Q19">
    <cfRule type="dataBar" priority="2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{7A0915DF-9956-418A-8A12-48A76AA7357E}</x14:id>
        </ext>
      </extLst>
    </cfRule>
  </conditionalFormatting>
  <conditionalFormatting sqref="Q11:Q19">
    <cfRule type="dataBar" priority="2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{EA61CD0D-FB71-40F3-82CB-F0A2A4F413D9}</x14:id>
        </ext>
      </extLst>
    </cfRule>
  </conditionalFormatting>
  <conditionalFormatting sqref="Q11:Q19">
    <cfRule type="dataBar" priority="2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{6527C40D-8CCB-48AE-8577-134FC24C19E4}</x14:id>
        </ext>
      </extLst>
    </cfRule>
  </conditionalFormatting>
  <conditionalFormatting sqref="Q11:Q19">
    <cfRule type="dataBar" priority="2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{DBCB5892-BD60-4129-9437-9F701E3AD2AE}</x14:id>
        </ext>
      </extLst>
    </cfRule>
  </conditionalFormatting>
  <conditionalFormatting sqref="Q11:Q19">
    <cfRule type="dataBar" priority="2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{58295281-8978-4C60-83AA-446274EEE9EC}</x14:id>
        </ext>
      </extLst>
    </cfRule>
  </conditionalFormatting>
  <conditionalFormatting sqref="Q9:Q10">
    <cfRule type="dataBar" priority="2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{624F5B88-AD2C-492A-9BF8-D901FDA75964}</x14:id>
        </ext>
      </extLst>
    </cfRule>
  </conditionalFormatting>
  <conditionalFormatting sqref="Q9:Q10">
    <cfRule type="dataBar" priority="2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{6B0325B0-7C30-4840-A047-F444D1975B77}</x14:id>
        </ext>
      </extLst>
    </cfRule>
  </conditionalFormatting>
  <conditionalFormatting sqref="Q9:Q10">
    <cfRule type="dataBar" priority="2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{9DF32AC4-E8E9-4E1C-BED4-3E6B83E20645}</x14:id>
        </ext>
      </extLst>
    </cfRule>
  </conditionalFormatting>
  <conditionalFormatting sqref="Q9:Q10">
    <cfRule type="dataBar" priority="2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{4B6C2E3A-2BC1-4321-BE81-BC8AE7B6383D}</x14:id>
        </ext>
      </extLst>
    </cfRule>
  </conditionalFormatting>
  <conditionalFormatting sqref="Q9:Q10">
    <cfRule type="dataBar" priority="2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{0DC76504-66B0-4BDC-94E4-655CB506A8F1}</x14:id>
        </ext>
      </extLst>
    </cfRule>
  </conditionalFormatting>
  <conditionalFormatting sqref="Q9:Q10">
    <cfRule type="dataBar" priority="2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{4AC3EC16-4A09-4C60-97B2-27BD3E3A165F}</x14:id>
        </ext>
      </extLst>
    </cfRule>
  </conditionalFormatting>
  <conditionalFormatting sqref="Q9:Q10">
    <cfRule type="dataBar" priority="2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{70EDA4A2-7ED4-408B-9709-24E12935A1EB}</x14:id>
        </ext>
      </extLst>
    </cfRule>
  </conditionalFormatting>
  <conditionalFormatting sqref="Q10">
    <cfRule type="dataBar" priority="2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{95ED6E31-4AFE-4C44-86C8-26CDB4BC8872}</x14:id>
        </ext>
      </extLst>
    </cfRule>
  </conditionalFormatting>
  <conditionalFormatting sqref="Q10">
    <cfRule type="dataBar" priority="2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{3AE627A0-073F-4674-B552-CA86679DF997}</x14:id>
        </ext>
      </extLst>
    </cfRule>
  </conditionalFormatting>
  <conditionalFormatting sqref="Q10">
    <cfRule type="dataBar" priority="2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{0C115AA2-F0FD-4884-A7E8-CD81C0E9C74A}</x14:id>
        </ext>
      </extLst>
    </cfRule>
  </conditionalFormatting>
  <conditionalFormatting sqref="Q10">
    <cfRule type="dataBar" priority="2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{7B3F1F57-FC08-4F2C-8A94-CA79F76BF351}</x14:id>
        </ext>
      </extLst>
    </cfRule>
  </conditionalFormatting>
  <conditionalFormatting sqref="Q10">
    <cfRule type="dataBar" priority="2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{329B2358-1FCD-4DE6-B8C0-38F47103AE2F}</x14:id>
        </ext>
      </extLst>
    </cfRule>
  </conditionalFormatting>
  <conditionalFormatting sqref="Q10">
    <cfRule type="dataBar" priority="2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{9341C57B-E6EE-49E5-A803-9F81C12B9707}</x14:id>
        </ext>
      </extLst>
    </cfRule>
  </conditionalFormatting>
  <conditionalFormatting sqref="Q10">
    <cfRule type="dataBar" priority="2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{63E6D4BE-B203-468E-B59B-8560FD541791}</x14:id>
        </ext>
      </extLst>
    </cfRule>
  </conditionalFormatting>
  <conditionalFormatting sqref="Q9:Q10">
    <cfRule type="dataBar" priority="2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{3D0C3B41-CEF2-4DF1-BDE8-F17D6470018E}</x14:id>
        </ext>
      </extLst>
    </cfRule>
  </conditionalFormatting>
  <conditionalFormatting sqref="Q8:Q19">
    <cfRule type="dataBar" priority="2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{FB84F677-B086-4CEC-B3B5-33F138D29430}</x14:id>
        </ext>
      </extLst>
    </cfRule>
  </conditionalFormatting>
  <conditionalFormatting sqref="S10:S19">
    <cfRule type="dataBar" priority="1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{E64CE98A-470A-4553-9A0B-2D1FF6DB7F3A}</x14:id>
        </ext>
      </extLst>
    </cfRule>
  </conditionalFormatting>
  <conditionalFormatting sqref="S8:S19">
    <cfRule type="dataBar" priority="1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{7BFC0A42-5EC8-4308-969E-5EAB31ED1D60}</x14:id>
        </ext>
      </extLst>
    </cfRule>
  </conditionalFormatting>
  <conditionalFormatting sqref="S8:S19">
    <cfRule type="dataBar" priority="1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{BD828392-6CFF-4365-B70B-A7F97E84BE29}</x14:id>
        </ext>
      </extLst>
    </cfRule>
  </conditionalFormatting>
  <conditionalFormatting sqref="S8:S19">
    <cfRule type="dataBar" priority="1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{969CFBE4-7566-471B-A582-5C0EBAE2E847}</x14:id>
        </ext>
      </extLst>
    </cfRule>
  </conditionalFormatting>
  <conditionalFormatting sqref="S8:S19">
    <cfRule type="dataBar" priority="1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{11A0B67C-9125-4218-9CE2-3078373BA14E}</x14:id>
        </ext>
      </extLst>
    </cfRule>
  </conditionalFormatting>
  <conditionalFormatting sqref="S8:S19">
    <cfRule type="dataBar" priority="1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{C21D2203-FAA2-4147-B1D6-7C38EA7CF772}</x14:id>
        </ext>
      </extLst>
    </cfRule>
  </conditionalFormatting>
  <conditionalFormatting sqref="S10:S19">
    <cfRule type="dataBar" priority="1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{02D906DB-C5FC-48D9-87F9-B87B54EA48F0}</x14:id>
        </ext>
      </extLst>
    </cfRule>
  </conditionalFormatting>
  <conditionalFormatting sqref="S8:S19">
    <cfRule type="dataBar" priority="1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{9CE7C03B-27F7-4770-AEF4-740B82670757}</x14:id>
        </ext>
      </extLst>
    </cfRule>
  </conditionalFormatting>
  <conditionalFormatting sqref="U8">
    <cfRule type="dataBar" priority="1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{BEDE8DAA-00BF-4DCF-817E-E58400B582A5}</x14:id>
        </ext>
      </extLst>
    </cfRule>
  </conditionalFormatting>
  <conditionalFormatting sqref="U8">
    <cfRule type="dataBar" priority="1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{8FA8DFCE-FB81-456C-BB00-AF669E87817B}</x14:id>
        </ext>
      </extLst>
    </cfRule>
  </conditionalFormatting>
  <conditionalFormatting sqref="U8">
    <cfRule type="dataBar" priority="1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{F67B320A-6052-48A7-9425-24B8D44E91D7}</x14:id>
        </ext>
      </extLst>
    </cfRule>
  </conditionalFormatting>
  <conditionalFormatting sqref="U8">
    <cfRule type="dataBar" priority="1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{C3BD8948-71A1-42AF-A670-C17AD5B8C3DE}</x14:id>
        </ext>
      </extLst>
    </cfRule>
  </conditionalFormatting>
  <conditionalFormatting sqref="U8">
    <cfRule type="dataBar" priority="1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{B6D3A7C3-C849-49C9-89C9-5B6C978922ED}</x14:id>
        </ext>
      </extLst>
    </cfRule>
  </conditionalFormatting>
  <conditionalFormatting sqref="U8">
    <cfRule type="dataBar" priority="1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{6158DE82-C562-46E4-A013-63D863AFE15E}</x14:id>
        </ext>
      </extLst>
    </cfRule>
  </conditionalFormatting>
  <conditionalFormatting sqref="U8">
    <cfRule type="dataBar" priority="1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{2525B69E-2849-431D-A2F0-EBB8F3BF99CF}</x14:id>
        </ext>
      </extLst>
    </cfRule>
  </conditionalFormatting>
  <conditionalFormatting sqref="U11:U19">
    <cfRule type="dataBar" priority="1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{11CAD98C-58A4-45B7-8237-107CB31678C4}</x14:id>
        </ext>
      </extLst>
    </cfRule>
  </conditionalFormatting>
  <conditionalFormatting sqref="U11:U19">
    <cfRule type="dataBar" priority="1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{D51B6386-CB14-4CE4-9470-FA4BCC271406}</x14:id>
        </ext>
      </extLst>
    </cfRule>
  </conditionalFormatting>
  <conditionalFormatting sqref="U11:U19">
    <cfRule type="dataBar" priority="1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{47F7C01B-4686-467D-BA0B-7D34D8BB3AC3}</x14:id>
        </ext>
      </extLst>
    </cfRule>
  </conditionalFormatting>
  <conditionalFormatting sqref="U11:U19">
    <cfRule type="dataBar" priority="1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{5D8D4BDC-9966-4450-BBE4-8F7A402FDE47}</x14:id>
        </ext>
      </extLst>
    </cfRule>
  </conditionalFormatting>
  <conditionalFormatting sqref="U11:U19">
    <cfRule type="dataBar" priority="1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{EE53C59A-57BC-4C40-A062-7BE26D69D055}</x14:id>
        </ext>
      </extLst>
    </cfRule>
  </conditionalFormatting>
  <conditionalFormatting sqref="U11:U19">
    <cfRule type="dataBar" priority="1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{8274E712-6AE3-40D5-AF11-9F1491DEB49C}</x14:id>
        </ext>
      </extLst>
    </cfRule>
  </conditionalFormatting>
  <conditionalFormatting sqref="U11:U19">
    <cfRule type="dataBar" priority="1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{4584C1A8-742F-46FB-8D33-E78C70F1A11E}</x14:id>
        </ext>
      </extLst>
    </cfRule>
  </conditionalFormatting>
  <conditionalFormatting sqref="U9:U10">
    <cfRule type="dataBar" priority="1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{D6C00AB8-9B2F-4321-9097-AB59385C62FA}</x14:id>
        </ext>
      </extLst>
    </cfRule>
  </conditionalFormatting>
  <conditionalFormatting sqref="U9:U10">
    <cfRule type="dataBar" priority="1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{5F74A145-C8E4-4793-9599-946B044333C3}</x14:id>
        </ext>
      </extLst>
    </cfRule>
  </conditionalFormatting>
  <conditionalFormatting sqref="U9:U10">
    <cfRule type="dataBar" priority="1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{3C500147-9C76-4797-9E89-E81FC6A827E0}</x14:id>
        </ext>
      </extLst>
    </cfRule>
  </conditionalFormatting>
  <conditionalFormatting sqref="U9:U10">
    <cfRule type="dataBar" priority="1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{1ED8E197-2AC6-48E7-80E8-BA21576F5E02}</x14:id>
        </ext>
      </extLst>
    </cfRule>
  </conditionalFormatting>
  <conditionalFormatting sqref="U9:U10">
    <cfRule type="dataBar" priority="1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{0F76DE48-EF2F-421A-8B04-C30308100257}</x14:id>
        </ext>
      </extLst>
    </cfRule>
  </conditionalFormatting>
  <conditionalFormatting sqref="U9:U10">
    <cfRule type="dataBar" priority="1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{0094D46E-1351-43C0-B71C-562E4288273B}</x14:id>
        </ext>
      </extLst>
    </cfRule>
  </conditionalFormatting>
  <conditionalFormatting sqref="U9:U10">
    <cfRule type="dataBar" priority="1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{DAD24966-A779-4614-A8F4-7C56EE66E907}</x14:id>
        </ext>
      </extLst>
    </cfRule>
  </conditionalFormatting>
  <conditionalFormatting sqref="U10">
    <cfRule type="dataBar" priority="1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{71792C76-B46E-4509-8740-F213178F49C9}</x14:id>
        </ext>
      </extLst>
    </cfRule>
  </conditionalFormatting>
  <conditionalFormatting sqref="U10">
    <cfRule type="dataBar" priority="1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{B95C2389-BCAC-46A5-B2BC-6BB0995B1F23}</x14:id>
        </ext>
      </extLst>
    </cfRule>
  </conditionalFormatting>
  <conditionalFormatting sqref="U10">
    <cfRule type="dataBar" priority="1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{4D275C49-BC67-4533-9F81-DDF9D3072843}</x14:id>
        </ext>
      </extLst>
    </cfRule>
  </conditionalFormatting>
  <conditionalFormatting sqref="U10">
    <cfRule type="dataBar" priority="1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{AF8BA4CA-9629-46BF-B876-9359248E1B61}</x14:id>
        </ext>
      </extLst>
    </cfRule>
  </conditionalFormatting>
  <conditionalFormatting sqref="U10">
    <cfRule type="dataBar" priority="1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{6EF5894A-EB4C-431C-9524-725CBD674B67}</x14:id>
        </ext>
      </extLst>
    </cfRule>
  </conditionalFormatting>
  <conditionalFormatting sqref="U10">
    <cfRule type="dataBar" priority="1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{BB58EA50-2DD0-4F34-9CF7-95DFA814B15D}</x14:id>
        </ext>
      </extLst>
    </cfRule>
  </conditionalFormatting>
  <conditionalFormatting sqref="U10">
    <cfRule type="dataBar" priority="1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{054B2403-E820-4108-9F5A-8FEF0387118D}</x14:id>
        </ext>
      </extLst>
    </cfRule>
  </conditionalFormatting>
  <conditionalFormatting sqref="U9:U10">
    <cfRule type="dataBar" priority="1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{F2E7E610-54B9-4C74-A370-649C9649098D}</x14:id>
        </ext>
      </extLst>
    </cfRule>
  </conditionalFormatting>
  <conditionalFormatting sqref="U8:U19">
    <cfRule type="dataBar" priority="1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{EAE7B3B8-B7BE-4E84-84B4-EBA5A1BE69D5}</x14:id>
        </ext>
      </extLst>
    </cfRule>
  </conditionalFormatting>
  <conditionalFormatting sqref="W10:W19">
    <cfRule type="dataBar" priority="1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{F823E2E1-397E-4C3D-912A-4729BB3EDAB0}</x14:id>
        </ext>
      </extLst>
    </cfRule>
  </conditionalFormatting>
  <conditionalFormatting sqref="W8:W19">
    <cfRule type="dataBar" priority="1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{EA85DF3D-F644-4766-AE65-AD72C89893A5}</x14:id>
        </ext>
      </extLst>
    </cfRule>
  </conditionalFormatting>
  <conditionalFormatting sqref="W8:W19">
    <cfRule type="dataBar" priority="1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{396CB470-A1C1-4237-A412-E3253C0BA9A2}</x14:id>
        </ext>
      </extLst>
    </cfRule>
  </conditionalFormatting>
  <conditionalFormatting sqref="W8:W19">
    <cfRule type="dataBar" priority="1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{12C0BA4B-4F73-4535-93A0-2186C5F44A0A}</x14:id>
        </ext>
      </extLst>
    </cfRule>
  </conditionalFormatting>
  <conditionalFormatting sqref="W8:W19">
    <cfRule type="dataBar" priority="1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{72D65EF9-30F9-44A1-9FA2-F888CF6934B9}</x14:id>
        </ext>
      </extLst>
    </cfRule>
  </conditionalFormatting>
  <conditionalFormatting sqref="W8:W19">
    <cfRule type="dataBar" priority="1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{F10C1C2B-FF6D-4DE8-8532-4C7425E4E052}</x14:id>
        </ext>
      </extLst>
    </cfRule>
  </conditionalFormatting>
  <conditionalFormatting sqref="W10:W19">
    <cfRule type="dataBar" priority="1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{9BEFFDD9-9B0F-4339-9CCF-E65405666C3A}</x14:id>
        </ext>
      </extLst>
    </cfRule>
  </conditionalFormatting>
  <conditionalFormatting sqref="W8:W19">
    <cfRule type="dataBar" priority="1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{55E2D298-879E-4202-84FE-577C8CA621BF}</x14:id>
        </ext>
      </extLst>
    </cfRule>
  </conditionalFormatting>
  <conditionalFormatting sqref="Y8">
    <cfRule type="dataBar" priority="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{08C26912-E52E-4598-B13B-70D6FE9860C8}</x14:id>
        </ext>
      </extLst>
    </cfRule>
  </conditionalFormatting>
  <conditionalFormatting sqref="Y8">
    <cfRule type="dataBar" priority="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{E2C1C8A7-AE17-4664-AF1A-CB6F64B70ECE}</x14:id>
        </ext>
      </extLst>
    </cfRule>
  </conditionalFormatting>
  <conditionalFormatting sqref="Y8">
    <cfRule type="dataBar" priority="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{F5DB28E2-3F66-4FA7-9E19-87C5691A01AA}</x14:id>
        </ext>
      </extLst>
    </cfRule>
  </conditionalFormatting>
  <conditionalFormatting sqref="Y8">
    <cfRule type="dataBar" priority="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{37DCF95D-7CBA-42F1-80F7-F22A6E985F9E}</x14:id>
        </ext>
      </extLst>
    </cfRule>
  </conditionalFormatting>
  <conditionalFormatting sqref="Y8">
    <cfRule type="dataBar" priority="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{D2925E2B-5071-4785-9AF3-A3F445118B7C}</x14:id>
        </ext>
      </extLst>
    </cfRule>
  </conditionalFormatting>
  <conditionalFormatting sqref="Y8">
    <cfRule type="dataBar" priority="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{5B57C67D-F5B5-4512-85D9-7FBBDEA9D049}</x14:id>
        </ext>
      </extLst>
    </cfRule>
  </conditionalFormatting>
  <conditionalFormatting sqref="Y8">
    <cfRule type="dataBar" priority="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{104C9867-BFA1-4606-8A0F-D2B7ED153DE6}</x14:id>
        </ext>
      </extLst>
    </cfRule>
  </conditionalFormatting>
  <conditionalFormatting sqref="Y11:Y19">
    <cfRule type="dataBar" priority="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{4BD11A1C-6DE5-47E2-BC67-2F73BD57CC16}</x14:id>
        </ext>
      </extLst>
    </cfRule>
  </conditionalFormatting>
  <conditionalFormatting sqref="Y11:Y19">
    <cfRule type="dataBar" priority="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{1D1253E9-1EB1-4DD3-9501-75E58B986A5C}</x14:id>
        </ext>
      </extLst>
    </cfRule>
  </conditionalFormatting>
  <conditionalFormatting sqref="Y11:Y19">
    <cfRule type="dataBar" priority="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{3527D416-AD2D-41E3-AC4C-42A2D4AB9539}</x14:id>
        </ext>
      </extLst>
    </cfRule>
  </conditionalFormatting>
  <conditionalFormatting sqref="Y11:Y19">
    <cfRule type="dataBar" priority="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{D173EF73-804B-4F77-89D0-6E4528653787}</x14:id>
        </ext>
      </extLst>
    </cfRule>
  </conditionalFormatting>
  <conditionalFormatting sqref="Y11:Y19">
    <cfRule type="dataBar" priority="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{7A6FBEED-783C-410F-93BE-E426251CE6E3}</x14:id>
        </ext>
      </extLst>
    </cfRule>
  </conditionalFormatting>
  <conditionalFormatting sqref="Y11:Y19">
    <cfRule type="dataBar" priority="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{13B40799-2D2C-4A34-9959-964E602CFD23}</x14:id>
        </ext>
      </extLst>
    </cfRule>
  </conditionalFormatting>
  <conditionalFormatting sqref="Y11:Y19">
    <cfRule type="dataBar" priority="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{99BD16A1-A1E8-4811-BF31-690C4E04500B}</x14:id>
        </ext>
      </extLst>
    </cfRule>
  </conditionalFormatting>
  <conditionalFormatting sqref="Y9:Y10">
    <cfRule type="dataBar" priority="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{21D5A2E6-F931-41BF-8208-8BA126D4CD43}</x14:id>
        </ext>
      </extLst>
    </cfRule>
  </conditionalFormatting>
  <conditionalFormatting sqref="Y9:Y10">
    <cfRule type="dataBar" priority="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{38C5A51C-65E4-4361-8C5C-D2450F28719C}</x14:id>
        </ext>
      </extLst>
    </cfRule>
  </conditionalFormatting>
  <conditionalFormatting sqref="Y9:Y10">
    <cfRule type="dataBar" priority="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{1EDB490F-A555-4798-9B34-D7FCC9CD2895}</x14:id>
        </ext>
      </extLst>
    </cfRule>
  </conditionalFormatting>
  <conditionalFormatting sqref="Y9:Y10">
    <cfRule type="dataBar" priority="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{31C93C34-D03A-449A-A411-C4CD24FDDF84}</x14:id>
        </ext>
      </extLst>
    </cfRule>
  </conditionalFormatting>
  <conditionalFormatting sqref="Y9:Y10">
    <cfRule type="dataBar" priority="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{DE62EAE3-7F0C-4F1E-BFE8-455CEAAFAC55}</x14:id>
        </ext>
      </extLst>
    </cfRule>
  </conditionalFormatting>
  <conditionalFormatting sqref="Y9:Y10">
    <cfRule type="dataBar" priority="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{4D9C0FA8-3625-4646-AF19-5F7B6BF315E5}</x14:id>
        </ext>
      </extLst>
    </cfRule>
  </conditionalFormatting>
  <conditionalFormatting sqref="Y9:Y10">
    <cfRule type="dataBar" priority="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{777D27C0-B809-4365-B337-27ED75C727E5}</x14:id>
        </ext>
      </extLst>
    </cfRule>
  </conditionalFormatting>
  <conditionalFormatting sqref="Y10">
    <cfRule type="dataBar" priority="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{4FCA4F29-DA43-484F-8155-11CA45250308}</x14:id>
        </ext>
      </extLst>
    </cfRule>
  </conditionalFormatting>
  <conditionalFormatting sqref="Y10">
    <cfRule type="dataBar" priority="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{A6D1E71D-32A8-4FEF-AC7C-8AEF54BB6F61}</x14:id>
        </ext>
      </extLst>
    </cfRule>
  </conditionalFormatting>
  <conditionalFormatting sqref="Y10">
    <cfRule type="dataBar" priority="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{40553B57-C75B-4A67-980C-F9BE54ABCA9D}</x14:id>
        </ext>
      </extLst>
    </cfRule>
  </conditionalFormatting>
  <conditionalFormatting sqref="Y10">
    <cfRule type="dataBar" priority="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{51C033F4-E7B7-428C-9781-BDBD8A247897}</x14:id>
        </ext>
      </extLst>
    </cfRule>
  </conditionalFormatting>
  <conditionalFormatting sqref="Y10">
    <cfRule type="dataBar" priority="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{CF94CB11-0370-4E1C-BCAC-BDB09789C1BC}</x14:id>
        </ext>
      </extLst>
    </cfRule>
  </conditionalFormatting>
  <conditionalFormatting sqref="Y10">
    <cfRule type="dataBar" priority="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{56CCDA8E-FA88-453E-9563-F6CA6974A376}</x14:id>
        </ext>
      </extLst>
    </cfRule>
  </conditionalFormatting>
  <conditionalFormatting sqref="Y10">
    <cfRule type="dataBar" priority="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{B8A107DF-4A47-4A18-BBC0-A25024985182}</x14:id>
        </ext>
      </extLst>
    </cfRule>
  </conditionalFormatting>
  <conditionalFormatting sqref="Y9:Y10">
    <cfRule type="dataBar" priority="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{9F9890EF-DF89-4F40-9A39-90F3768E448D}</x14:id>
        </ext>
      </extLst>
    </cfRule>
  </conditionalFormatting>
  <conditionalFormatting sqref="Y8:Y19">
    <cfRule type="dataBar" priority="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{78C128C1-3707-4DEB-92FA-8D03619A1EC3}</x14:id>
        </ext>
      </extLst>
    </cfRule>
  </conditionalFormatting>
  <conditionalFormatting sqref="Y19">
    <cfRule type="dataBar" priority="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{757CC53C-A3F7-4F52-85CC-836337E53A37}</x14:id>
        </ext>
      </extLst>
    </cfRule>
  </conditionalFormatting>
  <conditionalFormatting sqref="Y19">
    <cfRule type="dataBar" priority="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{D328693E-974D-457D-826E-DD0A625EAC90}</x14:id>
        </ext>
      </extLst>
    </cfRule>
  </conditionalFormatting>
  <conditionalFormatting sqref="Y19">
    <cfRule type="dataBar" priority="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{87608E61-8E35-4BA4-9735-0EC95A6D68C2}</x14:id>
        </ext>
      </extLst>
    </cfRule>
  </conditionalFormatting>
  <conditionalFormatting sqref="Y19">
    <cfRule type="dataBar" priority="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{D0D7B4EF-26AF-4F34-9819-27119D3B9424}</x14:id>
        </ext>
      </extLst>
    </cfRule>
  </conditionalFormatting>
  <conditionalFormatting sqref="Y19">
    <cfRule type="dataBar" priority="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{57D49904-0C5B-4128-BDD7-E20EFD618486}</x14:id>
        </ext>
      </extLst>
    </cfRule>
  </conditionalFormatting>
  <conditionalFormatting sqref="Y19">
    <cfRule type="dataBar" priority="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{20D0CD5C-410E-486F-BDE7-742882F64D5E}</x14:id>
        </ext>
      </extLst>
    </cfRule>
  </conditionalFormatting>
  <conditionalFormatting sqref="Y19">
    <cfRule type="dataBar" priority="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{FE3B6379-0D55-420D-AAE4-C5A64D6FE1FA}</x14:id>
        </ext>
      </extLst>
    </cfRule>
  </conditionalFormatting>
  <conditionalFormatting sqref="U23:U34">
    <cfRule type="colorScale" priority="621">
      <colorScale>
        <cfvo type="min"/>
        <cfvo type="max"/>
        <color theme="6" tint="0.79998168889431442"/>
        <color rgb="FFFFC000"/>
      </colorScale>
    </cfRule>
    <cfRule type="colorScale" priority="622">
      <colorScale>
        <cfvo type="min"/>
        <cfvo type="max"/>
        <color theme="4" tint="-0.249977111117893"/>
        <color rgb="FFFF0000"/>
      </colorScale>
    </cfRule>
  </conditionalFormatting>
  <conditionalFormatting sqref="R45:R46">
    <cfRule type="colorScale" priority="58">
      <colorScale>
        <cfvo type="min"/>
        <cfvo type="max"/>
        <color theme="6" tint="0.79998168889431442"/>
        <color rgb="FFFFC000"/>
      </colorScale>
    </cfRule>
    <cfRule type="colorScale" priority="59">
      <colorScale>
        <cfvo type="min"/>
        <cfvo type="max"/>
        <color theme="4" tint="-0.249977111117893"/>
        <color rgb="FFFF0000"/>
      </colorScale>
    </cfRule>
  </conditionalFormatting>
  <conditionalFormatting sqref="T45:T46">
    <cfRule type="colorScale" priority="56">
      <colorScale>
        <cfvo type="min"/>
        <cfvo type="max"/>
        <color theme="6" tint="0.79998168889431442"/>
        <color rgb="FFFFC000"/>
      </colorScale>
    </cfRule>
    <cfRule type="colorScale" priority="57">
      <colorScale>
        <cfvo type="min"/>
        <cfvo type="max"/>
        <color theme="4" tint="-0.249977111117893"/>
        <color rgb="FFFF0000"/>
      </colorScale>
    </cfRule>
  </conditionalFormatting>
  <conditionalFormatting sqref="S23:S34">
    <cfRule type="colorScale" priority="54">
      <colorScale>
        <cfvo type="min"/>
        <cfvo type="max"/>
        <color theme="6" tint="0.79998168889431442"/>
        <color rgb="FFFFC000"/>
      </colorScale>
    </cfRule>
    <cfRule type="colorScale" priority="55">
      <colorScale>
        <cfvo type="min"/>
        <cfvo type="max"/>
        <color theme="4" tint="-0.249977111117893"/>
        <color rgb="FFFF0000"/>
      </colorScale>
    </cfRule>
  </conditionalFormatting>
  <conditionalFormatting sqref="T23:T34">
    <cfRule type="colorScale" priority="50">
      <colorScale>
        <cfvo type="min"/>
        <cfvo type="max"/>
        <color theme="6" tint="0.79998168889431442"/>
        <color rgb="FFFFC000"/>
      </colorScale>
    </cfRule>
    <cfRule type="colorScale" priority="51">
      <colorScale>
        <cfvo type="min"/>
        <cfvo type="max"/>
        <color theme="4" tint="-0.249977111117893"/>
        <color rgb="FFFF0000"/>
      </colorScale>
    </cfRule>
  </conditionalFormatting>
  <conditionalFormatting sqref="S35:S44">
    <cfRule type="colorScale" priority="623">
      <colorScale>
        <cfvo type="min"/>
        <cfvo type="max"/>
        <color theme="6" tint="0.79998168889431442"/>
        <color rgb="FFFFC000"/>
      </colorScale>
    </cfRule>
    <cfRule type="colorScale" priority="624">
      <colorScale>
        <cfvo type="min"/>
        <cfvo type="max"/>
        <color theme="4" tint="-0.249977111117893"/>
        <color rgb="FFFF0000"/>
      </colorScale>
    </cfRule>
  </conditionalFormatting>
  <conditionalFormatting sqref="T35:T44">
    <cfRule type="colorScale" priority="627">
      <colorScale>
        <cfvo type="min"/>
        <cfvo type="max"/>
        <color theme="6" tint="0.79998168889431442"/>
        <color rgb="FFFFC000"/>
      </colorScale>
    </cfRule>
    <cfRule type="colorScale" priority="628">
      <colorScale>
        <cfvo type="min"/>
        <cfvo type="max"/>
        <color theme="4" tint="-0.249977111117893"/>
        <color rgb="FFFF0000"/>
      </colorScale>
    </cfRule>
  </conditionalFormatting>
  <conditionalFormatting sqref="C23:C34">
    <cfRule type="colorScale" priority="3">
      <colorScale>
        <cfvo type="min"/>
        <cfvo type="max"/>
        <color theme="6" tint="0.79998168889431442"/>
        <color rgb="FFFFC000"/>
      </colorScale>
    </cfRule>
    <cfRule type="colorScale" priority="4">
      <colorScale>
        <cfvo type="min"/>
        <cfvo type="max"/>
        <color theme="4" tint="-0.249977111117893"/>
        <color rgb="FFFF0000"/>
      </colorScale>
    </cfRule>
  </conditionalFormatting>
  <conditionalFormatting sqref="D23:D34">
    <cfRule type="colorScale" priority="1">
      <colorScale>
        <cfvo type="min"/>
        <cfvo type="max"/>
        <color theme="6" tint="0.79998168889431442"/>
        <color rgb="FFFFC000"/>
      </colorScale>
    </cfRule>
    <cfRule type="colorScale" priority="2">
      <colorScale>
        <cfvo type="min"/>
        <cfvo type="max"/>
        <color theme="4" tint="-0.249977111117893"/>
        <color rgb="FFFF0000"/>
      </colorScale>
    </cfRule>
  </conditionalFormatting>
  <conditionalFormatting sqref="C35:C44">
    <cfRule type="colorScale" priority="5">
      <colorScale>
        <cfvo type="min"/>
        <cfvo type="max"/>
        <color theme="6" tint="0.79998168889431442"/>
        <color rgb="FFFFC000"/>
      </colorScale>
    </cfRule>
    <cfRule type="colorScale" priority="6">
      <colorScale>
        <cfvo type="min"/>
        <cfvo type="max"/>
        <color theme="4" tint="-0.249977111117893"/>
        <color rgb="FFFF0000"/>
      </colorScale>
    </cfRule>
  </conditionalFormatting>
  <conditionalFormatting sqref="D35:D44">
    <cfRule type="colorScale" priority="7">
      <colorScale>
        <cfvo type="min"/>
        <cfvo type="max"/>
        <color theme="6" tint="0.79998168889431442"/>
        <color rgb="FFFFC000"/>
      </colorScale>
    </cfRule>
    <cfRule type="colorScale" priority="8">
      <colorScale>
        <cfvo type="min"/>
        <cfvo type="max"/>
        <color theme="4" tint="-0.249977111117893"/>
        <color rgb="FFFF0000"/>
      </colorScale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12A0B96-0888-4AF3-8D04-213135EA2EF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C10:C19</xm:sqref>
        </x14:conditionalFormatting>
        <x14:conditionalFormatting xmlns:xm="http://schemas.microsoft.com/office/excel/2006/main">
          <x14:cfRule type="dataBar" id="{0EDD4F36-194E-4C26-B7D2-E9266CBE9C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C8:C9</xm:sqref>
        </x14:conditionalFormatting>
        <x14:conditionalFormatting xmlns:xm="http://schemas.microsoft.com/office/excel/2006/main">
          <x14:cfRule type="dataBar" id="{3DE191A1-0C4E-455F-8DD5-31E961B89E2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C8:C19</xm:sqref>
        </x14:conditionalFormatting>
        <x14:conditionalFormatting xmlns:xm="http://schemas.microsoft.com/office/excel/2006/main">
          <x14:cfRule type="dataBar" id="{B91F51E3-3793-4C5D-874C-9DBC8ADE5A5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C10:C19</xm:sqref>
        </x14:conditionalFormatting>
        <x14:conditionalFormatting xmlns:xm="http://schemas.microsoft.com/office/excel/2006/main">
          <x14:cfRule type="dataBar" id="{3A31238C-6127-49E9-A80B-FD7DF313201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C8:C19</xm:sqref>
        </x14:conditionalFormatting>
        <x14:conditionalFormatting xmlns:xm="http://schemas.microsoft.com/office/excel/2006/main">
          <x14:cfRule type="dataBar" id="{8F2F69FA-1F18-4995-B1E6-B39B73988E7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C8:C19</xm:sqref>
        </x14:conditionalFormatting>
        <x14:conditionalFormatting xmlns:xm="http://schemas.microsoft.com/office/excel/2006/main">
          <x14:cfRule type="dataBar" id="{F48A7641-A4CC-4AF4-A125-820B27FD237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E11:E19</xm:sqref>
        </x14:conditionalFormatting>
        <x14:conditionalFormatting xmlns:xm="http://schemas.microsoft.com/office/excel/2006/main">
          <x14:cfRule type="dataBar" id="{34F2900F-1171-4389-B69B-CC493AFBE99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E8</xm:sqref>
        </x14:conditionalFormatting>
        <x14:conditionalFormatting xmlns:xm="http://schemas.microsoft.com/office/excel/2006/main">
          <x14:cfRule type="dataBar" id="{E263E952-D1D5-4773-AB9D-215DC7F4460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E11:E19 E8</xm:sqref>
        </x14:conditionalFormatting>
        <x14:conditionalFormatting xmlns:xm="http://schemas.microsoft.com/office/excel/2006/main">
          <x14:cfRule type="dataBar" id="{55FF814D-29F2-4B60-BD86-7DE039B0E3C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E11:E19</xm:sqref>
        </x14:conditionalFormatting>
        <x14:conditionalFormatting xmlns:xm="http://schemas.microsoft.com/office/excel/2006/main">
          <x14:cfRule type="dataBar" id="{DB5DDB53-60D5-4666-B27A-330E28B7011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E11:E19</xm:sqref>
        </x14:conditionalFormatting>
        <x14:conditionalFormatting xmlns:xm="http://schemas.microsoft.com/office/excel/2006/main">
          <x14:cfRule type="dataBar" id="{F04EF314-C99D-487A-AB9F-C98922F1D86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E11:E19</xm:sqref>
        </x14:conditionalFormatting>
        <x14:conditionalFormatting xmlns:xm="http://schemas.microsoft.com/office/excel/2006/main">
          <x14:cfRule type="dataBar" id="{104BA564-6DB0-425C-BA60-28DE9F8C529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E11:E19 E8</xm:sqref>
        </x14:conditionalFormatting>
        <x14:conditionalFormatting xmlns:xm="http://schemas.microsoft.com/office/excel/2006/main">
          <x14:cfRule type="dataBar" id="{82776C58-434D-4079-949B-BFA6060C234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G10:G19</xm:sqref>
        </x14:conditionalFormatting>
        <x14:conditionalFormatting xmlns:xm="http://schemas.microsoft.com/office/excel/2006/main">
          <x14:cfRule type="dataBar" id="{A5D3EF4B-060B-406B-BE4B-2254CF4B2B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G8:G19</xm:sqref>
        </x14:conditionalFormatting>
        <x14:conditionalFormatting xmlns:xm="http://schemas.microsoft.com/office/excel/2006/main">
          <x14:cfRule type="dataBar" id="{D48BB0D6-87F8-4204-84F7-F6C272905DF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G8:G19</xm:sqref>
        </x14:conditionalFormatting>
        <x14:conditionalFormatting xmlns:xm="http://schemas.microsoft.com/office/excel/2006/main">
          <x14:cfRule type="dataBar" id="{BCF745D3-9B4E-4051-BFC0-28A75C7920E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G8:G19</xm:sqref>
        </x14:conditionalFormatting>
        <x14:conditionalFormatting xmlns:xm="http://schemas.microsoft.com/office/excel/2006/main">
          <x14:cfRule type="dataBar" id="{0F653A27-201C-48F4-9603-98093E0C647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G8:G15</xm:sqref>
        </x14:conditionalFormatting>
        <x14:conditionalFormatting xmlns:xm="http://schemas.microsoft.com/office/excel/2006/main">
          <x14:cfRule type="dataBar" id="{1DB780D8-015E-40EC-AE64-B6459D659B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G8:G19</xm:sqref>
        </x14:conditionalFormatting>
        <x14:conditionalFormatting xmlns:xm="http://schemas.microsoft.com/office/excel/2006/main">
          <x14:cfRule type="dataBar" id="{E56E4BFE-D80A-49C5-8FFF-24127D0B568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G10:G18</xm:sqref>
        </x14:conditionalFormatting>
        <x14:conditionalFormatting xmlns:xm="http://schemas.microsoft.com/office/excel/2006/main">
          <x14:cfRule type="dataBar" id="{0FC7A4C9-C0B6-448A-A173-9B480347867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G8:G19</xm:sqref>
        </x14:conditionalFormatting>
        <x14:conditionalFormatting xmlns:xm="http://schemas.microsoft.com/office/excel/2006/main">
          <x14:cfRule type="dataBar" id="{CF271703-11EE-476C-9A36-37FC6B372E6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I11:I19</xm:sqref>
        </x14:conditionalFormatting>
        <x14:conditionalFormatting xmlns:xm="http://schemas.microsoft.com/office/excel/2006/main">
          <x14:cfRule type="dataBar" id="{D7E0A3DB-D058-4DF2-8282-C0615D6B83E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I11:I19 I8</xm:sqref>
        </x14:conditionalFormatting>
        <x14:conditionalFormatting xmlns:xm="http://schemas.microsoft.com/office/excel/2006/main">
          <x14:cfRule type="dataBar" id="{2F7EE4FA-CAC6-4DF6-AE2E-BA39E609D43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I11:I19</xm:sqref>
        </x14:conditionalFormatting>
        <x14:conditionalFormatting xmlns:xm="http://schemas.microsoft.com/office/excel/2006/main">
          <x14:cfRule type="dataBar" id="{D0F45210-B71A-4FE7-8C79-AC1DE66AA14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I11:I19</xm:sqref>
        </x14:conditionalFormatting>
        <x14:conditionalFormatting xmlns:xm="http://schemas.microsoft.com/office/excel/2006/main">
          <x14:cfRule type="dataBar" id="{9101C415-DCB8-47D8-81E1-610343C0AFC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I11:I15 I8</xm:sqref>
        </x14:conditionalFormatting>
        <x14:conditionalFormatting xmlns:xm="http://schemas.microsoft.com/office/excel/2006/main">
          <x14:cfRule type="dataBar" id="{057B8B16-231F-4C70-8CC6-B446CF13EE5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I11:I19</xm:sqref>
        </x14:conditionalFormatting>
        <x14:conditionalFormatting xmlns:xm="http://schemas.microsoft.com/office/excel/2006/main">
          <x14:cfRule type="dataBar" id="{5BC2FB1A-3F17-4EF0-8506-8FB65631F8E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I11:I18</xm:sqref>
        </x14:conditionalFormatting>
        <x14:conditionalFormatting xmlns:xm="http://schemas.microsoft.com/office/excel/2006/main">
          <x14:cfRule type="dataBar" id="{0C308A5F-E572-4BBC-B4E6-2EF76AFBA7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I11:I19</xm:sqref>
        </x14:conditionalFormatting>
        <x14:conditionalFormatting xmlns:xm="http://schemas.microsoft.com/office/excel/2006/main">
          <x14:cfRule type="dataBar" id="{82F3919E-C731-48BE-AA09-0D2C378BB75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I11:I19 I8</xm:sqref>
        </x14:conditionalFormatting>
        <x14:conditionalFormatting xmlns:xm="http://schemas.microsoft.com/office/excel/2006/main">
          <x14:cfRule type="dataBar" id="{F7F4BF9C-EBCB-4973-BD4B-B8E6006E039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I9:I10</xm:sqref>
        </x14:conditionalFormatting>
        <x14:conditionalFormatting xmlns:xm="http://schemas.microsoft.com/office/excel/2006/main">
          <x14:cfRule type="dataBar" id="{A8E95862-92B6-47A7-A49F-4B243DA1B76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I9:I10</xm:sqref>
        </x14:conditionalFormatting>
        <x14:conditionalFormatting xmlns:xm="http://schemas.microsoft.com/office/excel/2006/main">
          <x14:cfRule type="dataBar" id="{C67313C5-2A2C-480D-A72A-6A0D240902D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I9:I10</xm:sqref>
        </x14:conditionalFormatting>
        <x14:conditionalFormatting xmlns:xm="http://schemas.microsoft.com/office/excel/2006/main">
          <x14:cfRule type="dataBar" id="{6370C1F7-852D-4074-990E-C55D4A6E394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I9:I10</xm:sqref>
        </x14:conditionalFormatting>
        <x14:conditionalFormatting xmlns:xm="http://schemas.microsoft.com/office/excel/2006/main">
          <x14:cfRule type="dataBar" id="{20355A94-59F0-4651-9AF2-45C8E5AE7F2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I9:I10</xm:sqref>
        </x14:conditionalFormatting>
        <x14:conditionalFormatting xmlns:xm="http://schemas.microsoft.com/office/excel/2006/main">
          <x14:cfRule type="dataBar" id="{9459097F-50FA-423A-87AE-C558B30DA5F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I9:I10</xm:sqref>
        </x14:conditionalFormatting>
        <x14:conditionalFormatting xmlns:xm="http://schemas.microsoft.com/office/excel/2006/main">
          <x14:cfRule type="dataBar" id="{67738F94-7D04-4A0E-81DD-F4AAEEE1AB1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I9:I10</xm:sqref>
        </x14:conditionalFormatting>
        <x14:conditionalFormatting xmlns:xm="http://schemas.microsoft.com/office/excel/2006/main">
          <x14:cfRule type="dataBar" id="{24818F5A-4849-49C3-A632-1838C5F1EFC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I10</xm:sqref>
        </x14:conditionalFormatting>
        <x14:conditionalFormatting xmlns:xm="http://schemas.microsoft.com/office/excel/2006/main">
          <x14:cfRule type="dataBar" id="{6AB97E1E-8106-4951-81F5-A40DEFDB5DF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I10</xm:sqref>
        </x14:conditionalFormatting>
        <x14:conditionalFormatting xmlns:xm="http://schemas.microsoft.com/office/excel/2006/main">
          <x14:cfRule type="dataBar" id="{1EA81B6C-B08C-48F3-BD43-0F5E88208E7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I10</xm:sqref>
        </x14:conditionalFormatting>
        <x14:conditionalFormatting xmlns:xm="http://schemas.microsoft.com/office/excel/2006/main">
          <x14:cfRule type="dataBar" id="{1260350F-BB6D-40CE-A113-16C1ADA05E0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I10</xm:sqref>
        </x14:conditionalFormatting>
        <x14:conditionalFormatting xmlns:xm="http://schemas.microsoft.com/office/excel/2006/main">
          <x14:cfRule type="dataBar" id="{ADC737D1-8A0E-4073-B8E2-CAFE1FBCB46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I10</xm:sqref>
        </x14:conditionalFormatting>
        <x14:conditionalFormatting xmlns:xm="http://schemas.microsoft.com/office/excel/2006/main">
          <x14:cfRule type="dataBar" id="{96E50DF4-307E-4D90-A5CE-55736AEE36E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I10</xm:sqref>
        </x14:conditionalFormatting>
        <x14:conditionalFormatting xmlns:xm="http://schemas.microsoft.com/office/excel/2006/main">
          <x14:cfRule type="dataBar" id="{F5C5D2DA-C7E8-42A0-A142-C7AF50B0259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I10</xm:sqref>
        </x14:conditionalFormatting>
        <x14:conditionalFormatting xmlns:xm="http://schemas.microsoft.com/office/excel/2006/main">
          <x14:cfRule type="dataBar" id="{2E08F15E-5AFB-4CDD-8617-36D2C1F3F04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I9:I10</xm:sqref>
        </x14:conditionalFormatting>
        <x14:conditionalFormatting xmlns:xm="http://schemas.microsoft.com/office/excel/2006/main">
          <x14:cfRule type="dataBar" id="{88381D7F-A1D1-4AE0-9708-96B771AC99C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E9:E10</xm:sqref>
        </x14:conditionalFormatting>
        <x14:conditionalFormatting xmlns:xm="http://schemas.microsoft.com/office/excel/2006/main">
          <x14:cfRule type="dataBar" id="{556F9AC2-0BA9-48BA-A1FF-FC944E43102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E9:E10</xm:sqref>
        </x14:conditionalFormatting>
        <x14:conditionalFormatting xmlns:xm="http://schemas.microsoft.com/office/excel/2006/main">
          <x14:cfRule type="dataBar" id="{EC71145E-2401-41D2-88CC-9144D95FD31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E9:E10</xm:sqref>
        </x14:conditionalFormatting>
        <x14:conditionalFormatting xmlns:xm="http://schemas.microsoft.com/office/excel/2006/main">
          <x14:cfRule type="dataBar" id="{5D2B6560-887C-4C1A-B24D-45563FED624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E9:E10</xm:sqref>
        </x14:conditionalFormatting>
        <x14:conditionalFormatting xmlns:xm="http://schemas.microsoft.com/office/excel/2006/main">
          <x14:cfRule type="dataBar" id="{13DA5868-0CA2-4341-9D83-78E3FA9BEC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E9:E10</xm:sqref>
        </x14:conditionalFormatting>
        <x14:conditionalFormatting xmlns:xm="http://schemas.microsoft.com/office/excel/2006/main">
          <x14:cfRule type="dataBar" id="{1959704D-8F52-47B8-A0B2-390313AFD9B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E9:E10</xm:sqref>
        </x14:conditionalFormatting>
        <x14:conditionalFormatting xmlns:xm="http://schemas.microsoft.com/office/excel/2006/main">
          <x14:cfRule type="dataBar" id="{4CCCF88B-FD79-4EC1-A7A8-3B56E072A3E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E9:E10</xm:sqref>
        </x14:conditionalFormatting>
        <x14:conditionalFormatting xmlns:xm="http://schemas.microsoft.com/office/excel/2006/main">
          <x14:cfRule type="dataBar" id="{3B86987E-ABA1-463A-9D8D-DF50D2F1397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E10</xm:sqref>
        </x14:conditionalFormatting>
        <x14:conditionalFormatting xmlns:xm="http://schemas.microsoft.com/office/excel/2006/main">
          <x14:cfRule type="dataBar" id="{B20BBD7D-874F-45EB-8E9F-3063617367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E10</xm:sqref>
        </x14:conditionalFormatting>
        <x14:conditionalFormatting xmlns:xm="http://schemas.microsoft.com/office/excel/2006/main">
          <x14:cfRule type="dataBar" id="{76A6CA6B-905E-4CB8-B378-D72409C563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E10</xm:sqref>
        </x14:conditionalFormatting>
        <x14:conditionalFormatting xmlns:xm="http://schemas.microsoft.com/office/excel/2006/main">
          <x14:cfRule type="dataBar" id="{44DEB7F7-AE6D-45BB-8E53-30CBAD06FB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E10</xm:sqref>
        </x14:conditionalFormatting>
        <x14:conditionalFormatting xmlns:xm="http://schemas.microsoft.com/office/excel/2006/main">
          <x14:cfRule type="dataBar" id="{93C6715F-D328-4BE8-A390-572123418A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E10</xm:sqref>
        </x14:conditionalFormatting>
        <x14:conditionalFormatting xmlns:xm="http://schemas.microsoft.com/office/excel/2006/main">
          <x14:cfRule type="dataBar" id="{22559FBC-615E-4615-A0A4-461473798C5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E10</xm:sqref>
        </x14:conditionalFormatting>
        <x14:conditionalFormatting xmlns:xm="http://schemas.microsoft.com/office/excel/2006/main">
          <x14:cfRule type="dataBar" id="{31C8E419-3E05-46E4-8FA1-F9FB598C53A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E10</xm:sqref>
        </x14:conditionalFormatting>
        <x14:conditionalFormatting xmlns:xm="http://schemas.microsoft.com/office/excel/2006/main">
          <x14:cfRule type="dataBar" id="{5417121E-9D97-44A3-B7D3-8F77E530139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E9:E10</xm:sqref>
        </x14:conditionalFormatting>
        <x14:conditionalFormatting xmlns:xm="http://schemas.microsoft.com/office/excel/2006/main">
          <x14:cfRule type="dataBar" id="{D1BC4EE6-7BFC-47FC-9C96-3A154F8CFEE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K10:K19</xm:sqref>
        </x14:conditionalFormatting>
        <x14:conditionalFormatting xmlns:xm="http://schemas.microsoft.com/office/excel/2006/main">
          <x14:cfRule type="dataBar" id="{553C700E-3E30-4523-862B-DCE285046D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K8:K19</xm:sqref>
        </x14:conditionalFormatting>
        <x14:conditionalFormatting xmlns:xm="http://schemas.microsoft.com/office/excel/2006/main">
          <x14:cfRule type="dataBar" id="{010C3909-B43C-431A-90CB-E51BB5E7FFE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K8:K19</xm:sqref>
        </x14:conditionalFormatting>
        <x14:conditionalFormatting xmlns:xm="http://schemas.microsoft.com/office/excel/2006/main">
          <x14:cfRule type="dataBar" id="{956A6F3C-33B7-4E49-AEA7-CB89162CDF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K8:K19</xm:sqref>
        </x14:conditionalFormatting>
        <x14:conditionalFormatting xmlns:xm="http://schemas.microsoft.com/office/excel/2006/main">
          <x14:cfRule type="dataBar" id="{9B0AFAAE-DDA9-4E60-98F6-8C7E46C0AC5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K8:K15</xm:sqref>
        </x14:conditionalFormatting>
        <x14:conditionalFormatting xmlns:xm="http://schemas.microsoft.com/office/excel/2006/main">
          <x14:cfRule type="dataBar" id="{142B5BCB-6C23-47A6-9833-97D13CC651E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K8:K19</xm:sqref>
        </x14:conditionalFormatting>
        <x14:conditionalFormatting xmlns:xm="http://schemas.microsoft.com/office/excel/2006/main">
          <x14:cfRule type="dataBar" id="{E46DACCA-8DB9-4C70-B9A3-7D2809D370D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K10:K18</xm:sqref>
        </x14:conditionalFormatting>
        <x14:conditionalFormatting xmlns:xm="http://schemas.microsoft.com/office/excel/2006/main">
          <x14:cfRule type="dataBar" id="{D4EFD987-DDF0-4C69-8EBF-E30F25C1384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K8:K19</xm:sqref>
        </x14:conditionalFormatting>
        <x14:conditionalFormatting xmlns:xm="http://schemas.microsoft.com/office/excel/2006/main">
          <x14:cfRule type="dataBar" id="{551B903A-9F34-4F49-B0BE-149CEE740AB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M11:M19</xm:sqref>
        </x14:conditionalFormatting>
        <x14:conditionalFormatting xmlns:xm="http://schemas.microsoft.com/office/excel/2006/main">
          <x14:cfRule type="dataBar" id="{F973DAA2-256E-4584-8AA1-D45848A3DDB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M11:M19 M8</xm:sqref>
        </x14:conditionalFormatting>
        <x14:conditionalFormatting xmlns:xm="http://schemas.microsoft.com/office/excel/2006/main">
          <x14:cfRule type="dataBar" id="{F874D295-E305-42EE-85CB-87E801BA7EC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M11:M19</xm:sqref>
        </x14:conditionalFormatting>
        <x14:conditionalFormatting xmlns:xm="http://schemas.microsoft.com/office/excel/2006/main">
          <x14:cfRule type="dataBar" id="{D0877537-3E07-48EA-BB6C-44CF6EEB414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M11:M19</xm:sqref>
        </x14:conditionalFormatting>
        <x14:conditionalFormatting xmlns:xm="http://schemas.microsoft.com/office/excel/2006/main">
          <x14:cfRule type="dataBar" id="{57428DB3-26CB-4A7A-A22C-4FA82B4A1CF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M11:M15 M8</xm:sqref>
        </x14:conditionalFormatting>
        <x14:conditionalFormatting xmlns:xm="http://schemas.microsoft.com/office/excel/2006/main">
          <x14:cfRule type="dataBar" id="{2894E877-219C-4CBC-9377-9AE7EE0819B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M11:M19</xm:sqref>
        </x14:conditionalFormatting>
        <x14:conditionalFormatting xmlns:xm="http://schemas.microsoft.com/office/excel/2006/main">
          <x14:cfRule type="dataBar" id="{16B60547-13D6-49F8-98A4-61D6619298F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M11:M18</xm:sqref>
        </x14:conditionalFormatting>
        <x14:conditionalFormatting xmlns:xm="http://schemas.microsoft.com/office/excel/2006/main">
          <x14:cfRule type="dataBar" id="{EBFC7B78-1E8A-4AC5-8BCD-5C63C9EEF99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M11:M19</xm:sqref>
        </x14:conditionalFormatting>
        <x14:conditionalFormatting xmlns:xm="http://schemas.microsoft.com/office/excel/2006/main">
          <x14:cfRule type="dataBar" id="{6DAB3975-08C4-4B9A-911F-79BD5836867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M11:M19 M8</xm:sqref>
        </x14:conditionalFormatting>
        <x14:conditionalFormatting xmlns:xm="http://schemas.microsoft.com/office/excel/2006/main">
          <x14:cfRule type="dataBar" id="{49E78B9F-F85C-4FB2-8D31-7AE4457C0FB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M9:M10</xm:sqref>
        </x14:conditionalFormatting>
        <x14:conditionalFormatting xmlns:xm="http://schemas.microsoft.com/office/excel/2006/main">
          <x14:cfRule type="dataBar" id="{847B2106-E440-4CF8-8529-14C21673CB4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M9:M10</xm:sqref>
        </x14:conditionalFormatting>
        <x14:conditionalFormatting xmlns:xm="http://schemas.microsoft.com/office/excel/2006/main">
          <x14:cfRule type="dataBar" id="{3FD3C037-1F40-4B40-89A4-3DDF11A5EC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M9:M10</xm:sqref>
        </x14:conditionalFormatting>
        <x14:conditionalFormatting xmlns:xm="http://schemas.microsoft.com/office/excel/2006/main">
          <x14:cfRule type="dataBar" id="{D1A89312-494F-4F0B-A082-6D0E0306161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M9:M10</xm:sqref>
        </x14:conditionalFormatting>
        <x14:conditionalFormatting xmlns:xm="http://schemas.microsoft.com/office/excel/2006/main">
          <x14:cfRule type="dataBar" id="{33F6E0C1-9B16-45A7-83C9-6C975389145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M9:M10</xm:sqref>
        </x14:conditionalFormatting>
        <x14:conditionalFormatting xmlns:xm="http://schemas.microsoft.com/office/excel/2006/main">
          <x14:cfRule type="dataBar" id="{51D8D9B4-BA71-4FCD-89A6-5BA19A091A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M9:M10</xm:sqref>
        </x14:conditionalFormatting>
        <x14:conditionalFormatting xmlns:xm="http://schemas.microsoft.com/office/excel/2006/main">
          <x14:cfRule type="dataBar" id="{117B712D-6DCC-4DFB-B24C-D389F4622B3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M9:M10</xm:sqref>
        </x14:conditionalFormatting>
        <x14:conditionalFormatting xmlns:xm="http://schemas.microsoft.com/office/excel/2006/main">
          <x14:cfRule type="dataBar" id="{DFAE1EF3-FF10-4C89-8DE9-41F077F7C5C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M10</xm:sqref>
        </x14:conditionalFormatting>
        <x14:conditionalFormatting xmlns:xm="http://schemas.microsoft.com/office/excel/2006/main">
          <x14:cfRule type="dataBar" id="{0CDCA053-CE50-49CD-96FF-4737CD4E9B2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M10</xm:sqref>
        </x14:conditionalFormatting>
        <x14:conditionalFormatting xmlns:xm="http://schemas.microsoft.com/office/excel/2006/main">
          <x14:cfRule type="dataBar" id="{DBCDB09D-F765-4060-92AE-D9A6E3228B9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M10</xm:sqref>
        </x14:conditionalFormatting>
        <x14:conditionalFormatting xmlns:xm="http://schemas.microsoft.com/office/excel/2006/main">
          <x14:cfRule type="dataBar" id="{D06A9B52-A376-45C6-9115-70B37E31248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M10</xm:sqref>
        </x14:conditionalFormatting>
        <x14:conditionalFormatting xmlns:xm="http://schemas.microsoft.com/office/excel/2006/main">
          <x14:cfRule type="dataBar" id="{77F1F88D-1F81-4CB4-84BD-1AA927A8723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M10</xm:sqref>
        </x14:conditionalFormatting>
        <x14:conditionalFormatting xmlns:xm="http://schemas.microsoft.com/office/excel/2006/main">
          <x14:cfRule type="dataBar" id="{06C9E5AD-E4A5-49D8-9C8A-CC28D32AF81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M10</xm:sqref>
        </x14:conditionalFormatting>
        <x14:conditionalFormatting xmlns:xm="http://schemas.microsoft.com/office/excel/2006/main">
          <x14:cfRule type="dataBar" id="{1BFB5561-1722-4EEA-A3AC-9D58C0D27CE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M10</xm:sqref>
        </x14:conditionalFormatting>
        <x14:conditionalFormatting xmlns:xm="http://schemas.microsoft.com/office/excel/2006/main">
          <x14:cfRule type="dataBar" id="{65C5A01F-A601-4305-B5B8-F652FAEA94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M9:M10</xm:sqref>
        </x14:conditionalFormatting>
        <x14:conditionalFormatting xmlns:xm="http://schemas.microsoft.com/office/excel/2006/main">
          <x14:cfRule type="dataBar" id="{82389E3C-60A3-42DF-AC7D-8F39F325891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O10:O19</xm:sqref>
        </x14:conditionalFormatting>
        <x14:conditionalFormatting xmlns:xm="http://schemas.microsoft.com/office/excel/2006/main">
          <x14:cfRule type="dataBar" id="{9F2278B5-2A25-4422-8D34-A8B22F2846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O8:O19</xm:sqref>
        </x14:conditionalFormatting>
        <x14:conditionalFormatting xmlns:xm="http://schemas.microsoft.com/office/excel/2006/main">
          <x14:cfRule type="dataBar" id="{6B647DD7-52F9-4E33-8D27-9983E03526C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O8:O19</xm:sqref>
        </x14:conditionalFormatting>
        <x14:conditionalFormatting xmlns:xm="http://schemas.microsoft.com/office/excel/2006/main">
          <x14:cfRule type="dataBar" id="{4D449621-9A27-4EB1-9675-A95369D8FE1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O8:O19</xm:sqref>
        </x14:conditionalFormatting>
        <x14:conditionalFormatting xmlns:xm="http://schemas.microsoft.com/office/excel/2006/main">
          <x14:cfRule type="dataBar" id="{D254C76F-3108-423C-96F1-56CEDFF5B8C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O8:O19</xm:sqref>
        </x14:conditionalFormatting>
        <x14:conditionalFormatting xmlns:xm="http://schemas.microsoft.com/office/excel/2006/main">
          <x14:cfRule type="dataBar" id="{BB47E230-BFA7-43C7-8047-3922C8DDE6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O8:O19</xm:sqref>
        </x14:conditionalFormatting>
        <x14:conditionalFormatting xmlns:xm="http://schemas.microsoft.com/office/excel/2006/main">
          <x14:cfRule type="dataBar" id="{93B06D2F-F43F-4082-9ABF-B2D227500A6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O10:O19</xm:sqref>
        </x14:conditionalFormatting>
        <x14:conditionalFormatting xmlns:xm="http://schemas.microsoft.com/office/excel/2006/main">
          <x14:cfRule type="dataBar" id="{D2BDEC72-FCD7-42BA-80A3-38958DA6A94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O8:O19</xm:sqref>
        </x14:conditionalFormatting>
        <x14:conditionalFormatting xmlns:xm="http://schemas.microsoft.com/office/excel/2006/main">
          <x14:cfRule type="dataBar" id="{7884B13E-090E-44BA-932B-F58C152A6CB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Q8</xm:sqref>
        </x14:conditionalFormatting>
        <x14:conditionalFormatting xmlns:xm="http://schemas.microsoft.com/office/excel/2006/main">
          <x14:cfRule type="dataBar" id="{52887CAF-6D7F-4F0B-8848-FA8AA33533A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Q8</xm:sqref>
        </x14:conditionalFormatting>
        <x14:conditionalFormatting xmlns:xm="http://schemas.microsoft.com/office/excel/2006/main">
          <x14:cfRule type="dataBar" id="{738DB4BC-A0B0-4098-999C-3CBEBF6CC2B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Q8</xm:sqref>
        </x14:conditionalFormatting>
        <x14:conditionalFormatting xmlns:xm="http://schemas.microsoft.com/office/excel/2006/main">
          <x14:cfRule type="dataBar" id="{BEE3FBA3-57A0-4857-B74A-588BB8FB5B1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Q8</xm:sqref>
        </x14:conditionalFormatting>
        <x14:conditionalFormatting xmlns:xm="http://schemas.microsoft.com/office/excel/2006/main">
          <x14:cfRule type="dataBar" id="{351F685F-B833-4401-8C6D-C85BFD859E7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Q8</xm:sqref>
        </x14:conditionalFormatting>
        <x14:conditionalFormatting xmlns:xm="http://schemas.microsoft.com/office/excel/2006/main">
          <x14:cfRule type="dataBar" id="{1552E794-3D04-48BB-8D3F-B624860B9F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Q8</xm:sqref>
        </x14:conditionalFormatting>
        <x14:conditionalFormatting xmlns:xm="http://schemas.microsoft.com/office/excel/2006/main">
          <x14:cfRule type="dataBar" id="{F81A7AD2-762A-4647-8823-2CEC2CE9FA9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Q8</xm:sqref>
        </x14:conditionalFormatting>
        <x14:conditionalFormatting xmlns:xm="http://schemas.microsoft.com/office/excel/2006/main">
          <x14:cfRule type="dataBar" id="{8DE923A8-4501-40BB-A15F-8BDBD85A2E4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Q11:Q19</xm:sqref>
        </x14:conditionalFormatting>
        <x14:conditionalFormatting xmlns:xm="http://schemas.microsoft.com/office/excel/2006/main">
          <x14:cfRule type="dataBar" id="{D5AB345A-EB98-4569-B50F-4A57F7E1B4D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Q11:Q19</xm:sqref>
        </x14:conditionalFormatting>
        <x14:conditionalFormatting xmlns:xm="http://schemas.microsoft.com/office/excel/2006/main">
          <x14:cfRule type="dataBar" id="{7A0915DF-9956-418A-8A12-48A76AA735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Q11:Q19</xm:sqref>
        </x14:conditionalFormatting>
        <x14:conditionalFormatting xmlns:xm="http://schemas.microsoft.com/office/excel/2006/main">
          <x14:cfRule type="dataBar" id="{EA61CD0D-FB71-40F3-82CB-F0A2A4F413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Q11:Q19</xm:sqref>
        </x14:conditionalFormatting>
        <x14:conditionalFormatting xmlns:xm="http://schemas.microsoft.com/office/excel/2006/main">
          <x14:cfRule type="dataBar" id="{6527C40D-8CCB-48AE-8577-134FC24C19E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Q11:Q19</xm:sqref>
        </x14:conditionalFormatting>
        <x14:conditionalFormatting xmlns:xm="http://schemas.microsoft.com/office/excel/2006/main">
          <x14:cfRule type="dataBar" id="{DBCB5892-BD60-4129-9437-9F701E3AD2A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Q11:Q19</xm:sqref>
        </x14:conditionalFormatting>
        <x14:conditionalFormatting xmlns:xm="http://schemas.microsoft.com/office/excel/2006/main">
          <x14:cfRule type="dataBar" id="{58295281-8978-4C60-83AA-446274EEE9E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Q11:Q19</xm:sqref>
        </x14:conditionalFormatting>
        <x14:conditionalFormatting xmlns:xm="http://schemas.microsoft.com/office/excel/2006/main">
          <x14:cfRule type="dataBar" id="{624F5B88-AD2C-492A-9BF8-D901FDA7596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Q9:Q10</xm:sqref>
        </x14:conditionalFormatting>
        <x14:conditionalFormatting xmlns:xm="http://schemas.microsoft.com/office/excel/2006/main">
          <x14:cfRule type="dataBar" id="{6B0325B0-7C30-4840-A047-F444D1975B7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Q9:Q10</xm:sqref>
        </x14:conditionalFormatting>
        <x14:conditionalFormatting xmlns:xm="http://schemas.microsoft.com/office/excel/2006/main">
          <x14:cfRule type="dataBar" id="{9DF32AC4-E8E9-4E1C-BED4-3E6B83E2064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Q9:Q10</xm:sqref>
        </x14:conditionalFormatting>
        <x14:conditionalFormatting xmlns:xm="http://schemas.microsoft.com/office/excel/2006/main">
          <x14:cfRule type="dataBar" id="{4B6C2E3A-2BC1-4321-BE81-BC8AE7B638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Q9:Q10</xm:sqref>
        </x14:conditionalFormatting>
        <x14:conditionalFormatting xmlns:xm="http://schemas.microsoft.com/office/excel/2006/main">
          <x14:cfRule type="dataBar" id="{0DC76504-66B0-4BDC-94E4-655CB506A8F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Q9:Q10</xm:sqref>
        </x14:conditionalFormatting>
        <x14:conditionalFormatting xmlns:xm="http://schemas.microsoft.com/office/excel/2006/main">
          <x14:cfRule type="dataBar" id="{4AC3EC16-4A09-4C60-97B2-27BD3E3A165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Q9:Q10</xm:sqref>
        </x14:conditionalFormatting>
        <x14:conditionalFormatting xmlns:xm="http://schemas.microsoft.com/office/excel/2006/main">
          <x14:cfRule type="dataBar" id="{70EDA4A2-7ED4-408B-9709-24E12935A1E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Q9:Q10</xm:sqref>
        </x14:conditionalFormatting>
        <x14:conditionalFormatting xmlns:xm="http://schemas.microsoft.com/office/excel/2006/main">
          <x14:cfRule type="dataBar" id="{95ED6E31-4AFE-4C44-86C8-26CDB4BC887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Q10</xm:sqref>
        </x14:conditionalFormatting>
        <x14:conditionalFormatting xmlns:xm="http://schemas.microsoft.com/office/excel/2006/main">
          <x14:cfRule type="dataBar" id="{3AE627A0-073F-4674-B552-CA86679DF99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Q10</xm:sqref>
        </x14:conditionalFormatting>
        <x14:conditionalFormatting xmlns:xm="http://schemas.microsoft.com/office/excel/2006/main">
          <x14:cfRule type="dataBar" id="{0C115AA2-F0FD-4884-A7E8-CD81C0E9C74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Q10</xm:sqref>
        </x14:conditionalFormatting>
        <x14:conditionalFormatting xmlns:xm="http://schemas.microsoft.com/office/excel/2006/main">
          <x14:cfRule type="dataBar" id="{7B3F1F57-FC08-4F2C-8A94-CA79F76BF35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Q10</xm:sqref>
        </x14:conditionalFormatting>
        <x14:conditionalFormatting xmlns:xm="http://schemas.microsoft.com/office/excel/2006/main">
          <x14:cfRule type="dataBar" id="{329B2358-1FCD-4DE6-B8C0-38F47103AE2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Q10</xm:sqref>
        </x14:conditionalFormatting>
        <x14:conditionalFormatting xmlns:xm="http://schemas.microsoft.com/office/excel/2006/main">
          <x14:cfRule type="dataBar" id="{9341C57B-E6EE-49E5-A803-9F81C12B970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Q10</xm:sqref>
        </x14:conditionalFormatting>
        <x14:conditionalFormatting xmlns:xm="http://schemas.microsoft.com/office/excel/2006/main">
          <x14:cfRule type="dataBar" id="{63E6D4BE-B203-468E-B59B-8560FD5417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Q10</xm:sqref>
        </x14:conditionalFormatting>
        <x14:conditionalFormatting xmlns:xm="http://schemas.microsoft.com/office/excel/2006/main">
          <x14:cfRule type="dataBar" id="{3D0C3B41-CEF2-4DF1-BDE8-F17D647001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Q9:Q10</xm:sqref>
        </x14:conditionalFormatting>
        <x14:conditionalFormatting xmlns:xm="http://schemas.microsoft.com/office/excel/2006/main">
          <x14:cfRule type="dataBar" id="{FB84F677-B086-4CEC-B3B5-33F138D2943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Q8:Q19</xm:sqref>
        </x14:conditionalFormatting>
        <x14:conditionalFormatting xmlns:xm="http://schemas.microsoft.com/office/excel/2006/main">
          <x14:cfRule type="dataBar" id="{E64CE98A-470A-4553-9A0B-2D1FF6DB7F3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S10:S19</xm:sqref>
        </x14:conditionalFormatting>
        <x14:conditionalFormatting xmlns:xm="http://schemas.microsoft.com/office/excel/2006/main">
          <x14:cfRule type="dataBar" id="{7BFC0A42-5EC8-4308-969E-5EAB31ED1D6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S8:S19</xm:sqref>
        </x14:conditionalFormatting>
        <x14:conditionalFormatting xmlns:xm="http://schemas.microsoft.com/office/excel/2006/main">
          <x14:cfRule type="dataBar" id="{BD828392-6CFF-4365-B70B-A7F97E84BE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S8:S19</xm:sqref>
        </x14:conditionalFormatting>
        <x14:conditionalFormatting xmlns:xm="http://schemas.microsoft.com/office/excel/2006/main">
          <x14:cfRule type="dataBar" id="{969CFBE4-7566-471B-A582-5C0EBAE2E84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S8:S19</xm:sqref>
        </x14:conditionalFormatting>
        <x14:conditionalFormatting xmlns:xm="http://schemas.microsoft.com/office/excel/2006/main">
          <x14:cfRule type="dataBar" id="{11A0B67C-9125-4218-9CE2-3078373BA1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S8:S19</xm:sqref>
        </x14:conditionalFormatting>
        <x14:conditionalFormatting xmlns:xm="http://schemas.microsoft.com/office/excel/2006/main">
          <x14:cfRule type="dataBar" id="{C21D2203-FAA2-4147-B1D6-7C38EA7CF77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S8:S19</xm:sqref>
        </x14:conditionalFormatting>
        <x14:conditionalFormatting xmlns:xm="http://schemas.microsoft.com/office/excel/2006/main">
          <x14:cfRule type="dataBar" id="{02D906DB-C5FC-48D9-87F9-B87B54EA48F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S10:S19</xm:sqref>
        </x14:conditionalFormatting>
        <x14:conditionalFormatting xmlns:xm="http://schemas.microsoft.com/office/excel/2006/main">
          <x14:cfRule type="dataBar" id="{9CE7C03B-27F7-4770-AEF4-740B8267075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S8:S19</xm:sqref>
        </x14:conditionalFormatting>
        <x14:conditionalFormatting xmlns:xm="http://schemas.microsoft.com/office/excel/2006/main">
          <x14:cfRule type="dataBar" id="{BEDE8DAA-00BF-4DCF-817E-E58400B582A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U8</xm:sqref>
        </x14:conditionalFormatting>
        <x14:conditionalFormatting xmlns:xm="http://schemas.microsoft.com/office/excel/2006/main">
          <x14:cfRule type="dataBar" id="{8FA8DFCE-FB81-456C-BB00-AF669E87817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U8</xm:sqref>
        </x14:conditionalFormatting>
        <x14:conditionalFormatting xmlns:xm="http://schemas.microsoft.com/office/excel/2006/main">
          <x14:cfRule type="dataBar" id="{F67B320A-6052-48A7-9425-24B8D44E91D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U8</xm:sqref>
        </x14:conditionalFormatting>
        <x14:conditionalFormatting xmlns:xm="http://schemas.microsoft.com/office/excel/2006/main">
          <x14:cfRule type="dataBar" id="{C3BD8948-71A1-42AF-A670-C17AD5B8C3D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U8</xm:sqref>
        </x14:conditionalFormatting>
        <x14:conditionalFormatting xmlns:xm="http://schemas.microsoft.com/office/excel/2006/main">
          <x14:cfRule type="dataBar" id="{B6D3A7C3-C849-49C9-89C9-5B6C978922E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U8</xm:sqref>
        </x14:conditionalFormatting>
        <x14:conditionalFormatting xmlns:xm="http://schemas.microsoft.com/office/excel/2006/main">
          <x14:cfRule type="dataBar" id="{6158DE82-C562-46E4-A013-63D863AFE15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U8</xm:sqref>
        </x14:conditionalFormatting>
        <x14:conditionalFormatting xmlns:xm="http://schemas.microsoft.com/office/excel/2006/main">
          <x14:cfRule type="dataBar" id="{2525B69E-2849-431D-A2F0-EBB8F3BF99C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U8</xm:sqref>
        </x14:conditionalFormatting>
        <x14:conditionalFormatting xmlns:xm="http://schemas.microsoft.com/office/excel/2006/main">
          <x14:cfRule type="dataBar" id="{11CAD98C-58A4-45B7-8237-107CB31678C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U11:U19</xm:sqref>
        </x14:conditionalFormatting>
        <x14:conditionalFormatting xmlns:xm="http://schemas.microsoft.com/office/excel/2006/main">
          <x14:cfRule type="dataBar" id="{D51B6386-CB14-4CE4-9470-FA4BCC27140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U11:U19</xm:sqref>
        </x14:conditionalFormatting>
        <x14:conditionalFormatting xmlns:xm="http://schemas.microsoft.com/office/excel/2006/main">
          <x14:cfRule type="dataBar" id="{47F7C01B-4686-467D-BA0B-7D34D8BB3AC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U11:U19</xm:sqref>
        </x14:conditionalFormatting>
        <x14:conditionalFormatting xmlns:xm="http://schemas.microsoft.com/office/excel/2006/main">
          <x14:cfRule type="dataBar" id="{5D8D4BDC-9966-4450-BBE4-8F7A402FDE4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U11:U19</xm:sqref>
        </x14:conditionalFormatting>
        <x14:conditionalFormatting xmlns:xm="http://schemas.microsoft.com/office/excel/2006/main">
          <x14:cfRule type="dataBar" id="{EE53C59A-57BC-4C40-A062-7BE26D69D05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U11:U19</xm:sqref>
        </x14:conditionalFormatting>
        <x14:conditionalFormatting xmlns:xm="http://schemas.microsoft.com/office/excel/2006/main">
          <x14:cfRule type="dataBar" id="{8274E712-6AE3-40D5-AF11-9F1491DEB49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U11:U19</xm:sqref>
        </x14:conditionalFormatting>
        <x14:conditionalFormatting xmlns:xm="http://schemas.microsoft.com/office/excel/2006/main">
          <x14:cfRule type="dataBar" id="{4584C1A8-742F-46FB-8D33-E78C70F1A11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U11:U19</xm:sqref>
        </x14:conditionalFormatting>
        <x14:conditionalFormatting xmlns:xm="http://schemas.microsoft.com/office/excel/2006/main">
          <x14:cfRule type="dataBar" id="{D6C00AB8-9B2F-4321-9097-AB59385C62F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U9:U10</xm:sqref>
        </x14:conditionalFormatting>
        <x14:conditionalFormatting xmlns:xm="http://schemas.microsoft.com/office/excel/2006/main">
          <x14:cfRule type="dataBar" id="{5F74A145-C8E4-4793-9599-946B044333C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U9:U10</xm:sqref>
        </x14:conditionalFormatting>
        <x14:conditionalFormatting xmlns:xm="http://schemas.microsoft.com/office/excel/2006/main">
          <x14:cfRule type="dataBar" id="{3C500147-9C76-4797-9E89-E81FC6A827E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U9:U10</xm:sqref>
        </x14:conditionalFormatting>
        <x14:conditionalFormatting xmlns:xm="http://schemas.microsoft.com/office/excel/2006/main">
          <x14:cfRule type="dataBar" id="{1ED8E197-2AC6-48E7-80E8-BA21576F5E0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U9:U10</xm:sqref>
        </x14:conditionalFormatting>
        <x14:conditionalFormatting xmlns:xm="http://schemas.microsoft.com/office/excel/2006/main">
          <x14:cfRule type="dataBar" id="{0F76DE48-EF2F-421A-8B04-C3030810025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U9:U10</xm:sqref>
        </x14:conditionalFormatting>
        <x14:conditionalFormatting xmlns:xm="http://schemas.microsoft.com/office/excel/2006/main">
          <x14:cfRule type="dataBar" id="{0094D46E-1351-43C0-B71C-562E4288273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U9:U10</xm:sqref>
        </x14:conditionalFormatting>
        <x14:conditionalFormatting xmlns:xm="http://schemas.microsoft.com/office/excel/2006/main">
          <x14:cfRule type="dataBar" id="{DAD24966-A779-4614-A8F4-7C56EE66E90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U9:U10</xm:sqref>
        </x14:conditionalFormatting>
        <x14:conditionalFormatting xmlns:xm="http://schemas.microsoft.com/office/excel/2006/main">
          <x14:cfRule type="dataBar" id="{71792C76-B46E-4509-8740-F213178F49C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U10</xm:sqref>
        </x14:conditionalFormatting>
        <x14:conditionalFormatting xmlns:xm="http://schemas.microsoft.com/office/excel/2006/main">
          <x14:cfRule type="dataBar" id="{B95C2389-BCAC-46A5-B2BC-6BB0995B1F2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U10</xm:sqref>
        </x14:conditionalFormatting>
        <x14:conditionalFormatting xmlns:xm="http://schemas.microsoft.com/office/excel/2006/main">
          <x14:cfRule type="dataBar" id="{4D275C49-BC67-4533-9F81-DDF9D30728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U10</xm:sqref>
        </x14:conditionalFormatting>
        <x14:conditionalFormatting xmlns:xm="http://schemas.microsoft.com/office/excel/2006/main">
          <x14:cfRule type="dataBar" id="{AF8BA4CA-9629-46BF-B876-9359248E1B6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U10</xm:sqref>
        </x14:conditionalFormatting>
        <x14:conditionalFormatting xmlns:xm="http://schemas.microsoft.com/office/excel/2006/main">
          <x14:cfRule type="dataBar" id="{6EF5894A-EB4C-431C-9524-725CBD674B6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U10</xm:sqref>
        </x14:conditionalFormatting>
        <x14:conditionalFormatting xmlns:xm="http://schemas.microsoft.com/office/excel/2006/main">
          <x14:cfRule type="dataBar" id="{BB58EA50-2DD0-4F34-9CF7-95DFA814B15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U10</xm:sqref>
        </x14:conditionalFormatting>
        <x14:conditionalFormatting xmlns:xm="http://schemas.microsoft.com/office/excel/2006/main">
          <x14:cfRule type="dataBar" id="{054B2403-E820-4108-9F5A-8FEF0387118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U10</xm:sqref>
        </x14:conditionalFormatting>
        <x14:conditionalFormatting xmlns:xm="http://schemas.microsoft.com/office/excel/2006/main">
          <x14:cfRule type="dataBar" id="{F2E7E610-54B9-4C74-A370-649C9649098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U9:U10</xm:sqref>
        </x14:conditionalFormatting>
        <x14:conditionalFormatting xmlns:xm="http://schemas.microsoft.com/office/excel/2006/main">
          <x14:cfRule type="dataBar" id="{EAE7B3B8-B7BE-4E84-84B4-EBA5A1BE69D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U8:U19</xm:sqref>
        </x14:conditionalFormatting>
        <x14:conditionalFormatting xmlns:xm="http://schemas.microsoft.com/office/excel/2006/main">
          <x14:cfRule type="dataBar" id="{F823E2E1-397E-4C3D-912A-4729BB3EDAB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W10:W19</xm:sqref>
        </x14:conditionalFormatting>
        <x14:conditionalFormatting xmlns:xm="http://schemas.microsoft.com/office/excel/2006/main">
          <x14:cfRule type="dataBar" id="{EA85DF3D-F644-4766-AE65-AD72C89893A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W8:W19</xm:sqref>
        </x14:conditionalFormatting>
        <x14:conditionalFormatting xmlns:xm="http://schemas.microsoft.com/office/excel/2006/main">
          <x14:cfRule type="dataBar" id="{396CB470-A1C1-4237-A412-E3253C0BA9A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W8:W19</xm:sqref>
        </x14:conditionalFormatting>
        <x14:conditionalFormatting xmlns:xm="http://schemas.microsoft.com/office/excel/2006/main">
          <x14:cfRule type="dataBar" id="{12C0BA4B-4F73-4535-93A0-2186C5F44A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W8:W19</xm:sqref>
        </x14:conditionalFormatting>
        <x14:conditionalFormatting xmlns:xm="http://schemas.microsoft.com/office/excel/2006/main">
          <x14:cfRule type="dataBar" id="{72D65EF9-30F9-44A1-9FA2-F888CF6934B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W8:W19</xm:sqref>
        </x14:conditionalFormatting>
        <x14:conditionalFormatting xmlns:xm="http://schemas.microsoft.com/office/excel/2006/main">
          <x14:cfRule type="dataBar" id="{F10C1C2B-FF6D-4DE8-8532-4C7425E4E05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W8:W19</xm:sqref>
        </x14:conditionalFormatting>
        <x14:conditionalFormatting xmlns:xm="http://schemas.microsoft.com/office/excel/2006/main">
          <x14:cfRule type="dataBar" id="{9BEFFDD9-9B0F-4339-9CCF-E65405666C3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W10:W19</xm:sqref>
        </x14:conditionalFormatting>
        <x14:conditionalFormatting xmlns:xm="http://schemas.microsoft.com/office/excel/2006/main">
          <x14:cfRule type="dataBar" id="{55E2D298-879E-4202-84FE-577C8CA621B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W8:W19</xm:sqref>
        </x14:conditionalFormatting>
        <x14:conditionalFormatting xmlns:xm="http://schemas.microsoft.com/office/excel/2006/main">
          <x14:cfRule type="dataBar" id="{08C26912-E52E-4598-B13B-70D6FE9860C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Y8</xm:sqref>
        </x14:conditionalFormatting>
        <x14:conditionalFormatting xmlns:xm="http://schemas.microsoft.com/office/excel/2006/main">
          <x14:cfRule type="dataBar" id="{E2C1C8A7-AE17-4664-AF1A-CB6F64B70EC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Y8</xm:sqref>
        </x14:conditionalFormatting>
        <x14:conditionalFormatting xmlns:xm="http://schemas.microsoft.com/office/excel/2006/main">
          <x14:cfRule type="dataBar" id="{F5DB28E2-3F66-4FA7-9E19-87C5691A01A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Y8</xm:sqref>
        </x14:conditionalFormatting>
        <x14:conditionalFormatting xmlns:xm="http://schemas.microsoft.com/office/excel/2006/main">
          <x14:cfRule type="dataBar" id="{37DCF95D-7CBA-42F1-80F7-F22A6E985F9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Y8</xm:sqref>
        </x14:conditionalFormatting>
        <x14:conditionalFormatting xmlns:xm="http://schemas.microsoft.com/office/excel/2006/main">
          <x14:cfRule type="dataBar" id="{D2925E2B-5071-4785-9AF3-A3F445118B7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Y8</xm:sqref>
        </x14:conditionalFormatting>
        <x14:conditionalFormatting xmlns:xm="http://schemas.microsoft.com/office/excel/2006/main">
          <x14:cfRule type="dataBar" id="{5B57C67D-F5B5-4512-85D9-7FBBDEA9D04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Y8</xm:sqref>
        </x14:conditionalFormatting>
        <x14:conditionalFormatting xmlns:xm="http://schemas.microsoft.com/office/excel/2006/main">
          <x14:cfRule type="dataBar" id="{104C9867-BFA1-4606-8A0F-D2B7ED153DE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Y8</xm:sqref>
        </x14:conditionalFormatting>
        <x14:conditionalFormatting xmlns:xm="http://schemas.microsoft.com/office/excel/2006/main">
          <x14:cfRule type="dataBar" id="{4BD11A1C-6DE5-47E2-BC67-2F73BD57CC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Y11:Y19</xm:sqref>
        </x14:conditionalFormatting>
        <x14:conditionalFormatting xmlns:xm="http://schemas.microsoft.com/office/excel/2006/main">
          <x14:cfRule type="dataBar" id="{1D1253E9-1EB1-4DD3-9501-75E58B986A5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Y11:Y19</xm:sqref>
        </x14:conditionalFormatting>
        <x14:conditionalFormatting xmlns:xm="http://schemas.microsoft.com/office/excel/2006/main">
          <x14:cfRule type="dataBar" id="{3527D416-AD2D-41E3-AC4C-42A2D4AB953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Y11:Y19</xm:sqref>
        </x14:conditionalFormatting>
        <x14:conditionalFormatting xmlns:xm="http://schemas.microsoft.com/office/excel/2006/main">
          <x14:cfRule type="dataBar" id="{D173EF73-804B-4F77-89D0-6E452865378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Y11:Y19</xm:sqref>
        </x14:conditionalFormatting>
        <x14:conditionalFormatting xmlns:xm="http://schemas.microsoft.com/office/excel/2006/main">
          <x14:cfRule type="dataBar" id="{7A6FBEED-783C-410F-93BE-E426251CE6E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Y11:Y19</xm:sqref>
        </x14:conditionalFormatting>
        <x14:conditionalFormatting xmlns:xm="http://schemas.microsoft.com/office/excel/2006/main">
          <x14:cfRule type="dataBar" id="{13B40799-2D2C-4A34-9959-964E602CFD2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Y11:Y19</xm:sqref>
        </x14:conditionalFormatting>
        <x14:conditionalFormatting xmlns:xm="http://schemas.microsoft.com/office/excel/2006/main">
          <x14:cfRule type="dataBar" id="{99BD16A1-A1E8-4811-BF31-690C4E04500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Y11:Y19</xm:sqref>
        </x14:conditionalFormatting>
        <x14:conditionalFormatting xmlns:xm="http://schemas.microsoft.com/office/excel/2006/main">
          <x14:cfRule type="dataBar" id="{21D5A2E6-F931-41BF-8208-8BA126D4CD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Y9:Y10</xm:sqref>
        </x14:conditionalFormatting>
        <x14:conditionalFormatting xmlns:xm="http://schemas.microsoft.com/office/excel/2006/main">
          <x14:cfRule type="dataBar" id="{38C5A51C-65E4-4361-8C5C-D2450F28719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Y9:Y10</xm:sqref>
        </x14:conditionalFormatting>
        <x14:conditionalFormatting xmlns:xm="http://schemas.microsoft.com/office/excel/2006/main">
          <x14:cfRule type="dataBar" id="{1EDB490F-A555-4798-9B34-D7FCC9CD289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Y9:Y10</xm:sqref>
        </x14:conditionalFormatting>
        <x14:conditionalFormatting xmlns:xm="http://schemas.microsoft.com/office/excel/2006/main">
          <x14:cfRule type="dataBar" id="{31C93C34-D03A-449A-A411-C4CD24FDDF8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Y9:Y10</xm:sqref>
        </x14:conditionalFormatting>
        <x14:conditionalFormatting xmlns:xm="http://schemas.microsoft.com/office/excel/2006/main">
          <x14:cfRule type="dataBar" id="{DE62EAE3-7F0C-4F1E-BFE8-455CEAAFAC5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Y9:Y10</xm:sqref>
        </x14:conditionalFormatting>
        <x14:conditionalFormatting xmlns:xm="http://schemas.microsoft.com/office/excel/2006/main">
          <x14:cfRule type="dataBar" id="{4D9C0FA8-3625-4646-AF19-5F7B6BF315E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Y9:Y10</xm:sqref>
        </x14:conditionalFormatting>
        <x14:conditionalFormatting xmlns:xm="http://schemas.microsoft.com/office/excel/2006/main">
          <x14:cfRule type="dataBar" id="{777D27C0-B809-4365-B337-27ED75C727E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Y9:Y10</xm:sqref>
        </x14:conditionalFormatting>
        <x14:conditionalFormatting xmlns:xm="http://schemas.microsoft.com/office/excel/2006/main">
          <x14:cfRule type="dataBar" id="{4FCA4F29-DA43-484F-8155-11CA4525030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Y10</xm:sqref>
        </x14:conditionalFormatting>
        <x14:conditionalFormatting xmlns:xm="http://schemas.microsoft.com/office/excel/2006/main">
          <x14:cfRule type="dataBar" id="{A6D1E71D-32A8-4FEF-AC7C-8AEF54BB6F6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Y10</xm:sqref>
        </x14:conditionalFormatting>
        <x14:conditionalFormatting xmlns:xm="http://schemas.microsoft.com/office/excel/2006/main">
          <x14:cfRule type="dataBar" id="{40553B57-C75B-4A67-980C-F9BE54ABCA9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Y10</xm:sqref>
        </x14:conditionalFormatting>
        <x14:conditionalFormatting xmlns:xm="http://schemas.microsoft.com/office/excel/2006/main">
          <x14:cfRule type="dataBar" id="{51C033F4-E7B7-428C-9781-BDBD8A24789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Y10</xm:sqref>
        </x14:conditionalFormatting>
        <x14:conditionalFormatting xmlns:xm="http://schemas.microsoft.com/office/excel/2006/main">
          <x14:cfRule type="dataBar" id="{CF94CB11-0370-4E1C-BCAC-BDB09789C1B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Y10</xm:sqref>
        </x14:conditionalFormatting>
        <x14:conditionalFormatting xmlns:xm="http://schemas.microsoft.com/office/excel/2006/main">
          <x14:cfRule type="dataBar" id="{56CCDA8E-FA88-453E-9563-F6CA6974A37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Y10</xm:sqref>
        </x14:conditionalFormatting>
        <x14:conditionalFormatting xmlns:xm="http://schemas.microsoft.com/office/excel/2006/main">
          <x14:cfRule type="dataBar" id="{B8A107DF-4A47-4A18-BBC0-A2502498518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Y10</xm:sqref>
        </x14:conditionalFormatting>
        <x14:conditionalFormatting xmlns:xm="http://schemas.microsoft.com/office/excel/2006/main">
          <x14:cfRule type="dataBar" id="{9F9890EF-DF89-4F40-9A39-90F3768E448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Y9:Y10</xm:sqref>
        </x14:conditionalFormatting>
        <x14:conditionalFormatting xmlns:xm="http://schemas.microsoft.com/office/excel/2006/main">
          <x14:cfRule type="dataBar" id="{78C128C1-3707-4DEB-92FA-8D03619A1EC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Y8:Y19</xm:sqref>
        </x14:conditionalFormatting>
        <x14:conditionalFormatting xmlns:xm="http://schemas.microsoft.com/office/excel/2006/main">
          <x14:cfRule type="dataBar" id="{757CC53C-A3F7-4F52-85CC-836337E53A3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Y19</xm:sqref>
        </x14:conditionalFormatting>
        <x14:conditionalFormatting xmlns:xm="http://schemas.microsoft.com/office/excel/2006/main">
          <x14:cfRule type="dataBar" id="{D328693E-974D-457D-826E-DD0A625EAC9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Y19</xm:sqref>
        </x14:conditionalFormatting>
        <x14:conditionalFormatting xmlns:xm="http://schemas.microsoft.com/office/excel/2006/main">
          <x14:cfRule type="dataBar" id="{87608E61-8E35-4BA4-9735-0EC95A6D68C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Y19</xm:sqref>
        </x14:conditionalFormatting>
        <x14:conditionalFormatting xmlns:xm="http://schemas.microsoft.com/office/excel/2006/main">
          <x14:cfRule type="dataBar" id="{D0D7B4EF-26AF-4F34-9819-27119D3B94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Y19</xm:sqref>
        </x14:conditionalFormatting>
        <x14:conditionalFormatting xmlns:xm="http://schemas.microsoft.com/office/excel/2006/main">
          <x14:cfRule type="dataBar" id="{57D49904-0C5B-4128-BDD7-E20EFD61848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Y19</xm:sqref>
        </x14:conditionalFormatting>
        <x14:conditionalFormatting xmlns:xm="http://schemas.microsoft.com/office/excel/2006/main">
          <x14:cfRule type="dataBar" id="{20D0CD5C-410E-486F-BDE7-742882F64D5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Y19</xm:sqref>
        </x14:conditionalFormatting>
        <x14:conditionalFormatting xmlns:xm="http://schemas.microsoft.com/office/excel/2006/main">
          <x14:cfRule type="dataBar" id="{FE3B6379-0D55-420D-AAE4-C5A64D6FE1F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Y19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5"/>
  <sheetViews>
    <sheetView zoomScale="85" zoomScaleNormal="85" workbookViewId="0">
      <selection activeCell="C22" sqref="C22"/>
    </sheetView>
  </sheetViews>
  <sheetFormatPr defaultRowHeight="14.4"/>
  <cols>
    <col min="1" max="2" width="9.44140625" bestFit="1" customWidth="1"/>
    <col min="3" max="4" width="12.44140625" bestFit="1" customWidth="1"/>
  </cols>
  <sheetData>
    <row r="1" spans="1:5" ht="15" thickBot="1"/>
    <row r="2" spans="1:5">
      <c r="A2" s="39" t="s">
        <v>50</v>
      </c>
      <c r="B2" s="63" t="s">
        <v>5</v>
      </c>
      <c r="C2" s="135">
        <v>558000000</v>
      </c>
      <c r="D2" s="135"/>
      <c r="E2" s="136"/>
    </row>
    <row r="3" spans="1:5">
      <c r="A3" s="39" t="e">
        <f>1-nogam!N4*(1/(nogam!#REF!*209/170-1))^nogam!#REF!</f>
        <v>#REF!</v>
      </c>
      <c r="B3" s="64" t="s">
        <v>46</v>
      </c>
      <c r="C3" s="138">
        <v>1.5</v>
      </c>
      <c r="D3" s="138"/>
      <c r="E3" s="139"/>
    </row>
    <row r="4" spans="1:5">
      <c r="B4" s="65" t="s">
        <v>45</v>
      </c>
      <c r="C4" s="141">
        <f>230*C5/2</f>
        <v>122.47499999999999</v>
      </c>
      <c r="D4" s="141"/>
      <c r="E4" s="142"/>
    </row>
    <row r="5" spans="1:5">
      <c r="B5" s="65" t="s">
        <v>1</v>
      </c>
      <c r="C5" s="144">
        <v>1.0649999999999999</v>
      </c>
      <c r="D5" s="144"/>
      <c r="E5" s="145"/>
    </row>
    <row r="6" spans="1:5">
      <c r="B6" s="65" t="s">
        <v>0</v>
      </c>
      <c r="C6" s="147">
        <v>0.1</v>
      </c>
      <c r="D6" s="147"/>
      <c r="E6" s="148"/>
    </row>
    <row r="7" spans="1:5" ht="15" thickBot="1">
      <c r="B7" s="66" t="s">
        <v>44</v>
      </c>
      <c r="C7" s="150">
        <v>1.4</v>
      </c>
      <c r="D7" s="150"/>
      <c r="E7" s="151"/>
    </row>
    <row r="8" spans="1:5">
      <c r="B8" s="1" t="s">
        <v>20</v>
      </c>
      <c r="C8" s="11">
        <v>-1.159879003986458E-2</v>
      </c>
      <c r="D8" s="2" t="s">
        <v>32</v>
      </c>
      <c r="E8" s="8">
        <v>-3.525123966941533E-4</v>
      </c>
    </row>
    <row r="9" spans="1:5">
      <c r="B9" s="2" t="s">
        <v>21</v>
      </c>
      <c r="C9" s="11">
        <v>3.7761356531227593E-2</v>
      </c>
      <c r="D9" s="2" t="s">
        <v>33</v>
      </c>
      <c r="E9" s="55" t="s">
        <v>48</v>
      </c>
    </row>
    <row r="10" spans="1:5">
      <c r="B10" s="2" t="s">
        <v>30</v>
      </c>
      <c r="C10" s="11">
        <v>-2.5760867841953094E-2</v>
      </c>
      <c r="D10" s="2" t="s">
        <v>34</v>
      </c>
      <c r="E10" s="55" t="s">
        <v>48</v>
      </c>
    </row>
    <row r="11" spans="1:5">
      <c r="B11" s="2" t="s">
        <v>22</v>
      </c>
      <c r="C11" s="11">
        <v>0.27331195805567743</v>
      </c>
      <c r="D11" s="2" t="s">
        <v>35</v>
      </c>
      <c r="E11" s="8">
        <v>-7.7911743842364517E-2</v>
      </c>
    </row>
    <row r="12" spans="1:5">
      <c r="B12" s="2" t="s">
        <v>23</v>
      </c>
      <c r="C12" s="11">
        <v>0.21068069661015604</v>
      </c>
      <c r="D12" s="2" t="s">
        <v>36</v>
      </c>
      <c r="E12" s="8">
        <v>3.6600000000000001E-2</v>
      </c>
    </row>
    <row r="13" spans="1:5">
      <c r="B13" s="2" t="s">
        <v>24</v>
      </c>
      <c r="C13" s="11">
        <v>-0.29157024928684561</v>
      </c>
      <c r="D13" s="2" t="s">
        <v>37</v>
      </c>
      <c r="E13" s="8">
        <v>0.16201593050193047</v>
      </c>
    </row>
    <row r="14" spans="1:5">
      <c r="B14" s="2" t="s">
        <v>25</v>
      </c>
      <c r="C14" s="11">
        <v>0.42015929586698214</v>
      </c>
      <c r="D14" s="2" t="s">
        <v>38</v>
      </c>
      <c r="E14" s="8">
        <v>0.21703954792043403</v>
      </c>
    </row>
    <row r="15" spans="1:5">
      <c r="B15" s="2" t="s">
        <v>26</v>
      </c>
      <c r="C15" s="11">
        <v>0.44716402479428169</v>
      </c>
      <c r="D15" s="2" t="s">
        <v>39</v>
      </c>
      <c r="E15" s="8">
        <v>0.28237558823529407</v>
      </c>
    </row>
    <row r="16" spans="1:5">
      <c r="B16" s="2" t="s">
        <v>27</v>
      </c>
      <c r="C16" s="11">
        <v>0.20039999999999999</v>
      </c>
      <c r="D16" s="2" t="s">
        <v>40</v>
      </c>
      <c r="E16" s="8">
        <v>0.49629783399209487</v>
      </c>
    </row>
    <row r="17" spans="2:11">
      <c r="B17" s="2" t="s">
        <v>28</v>
      </c>
      <c r="C17" s="11">
        <v>-5.9839756961158716E-2</v>
      </c>
      <c r="D17" s="2" t="s">
        <v>41</v>
      </c>
      <c r="E17" s="8">
        <v>0.32290611224489796</v>
      </c>
    </row>
    <row r="18" spans="2:11">
      <c r="B18" s="2" t="s">
        <v>29</v>
      </c>
      <c r="C18" s="11">
        <v>3.9109388145238587E-2</v>
      </c>
      <c r="D18" s="2" t="s">
        <v>42</v>
      </c>
      <c r="E18" s="8">
        <v>0.28692380898876407</v>
      </c>
    </row>
    <row r="19" spans="2:11" ht="15" thickBot="1">
      <c r="B19" s="2" t="s">
        <v>31</v>
      </c>
      <c r="C19" s="11">
        <v>1.98207305297989E-3</v>
      </c>
      <c r="D19" s="2" t="s">
        <v>43</v>
      </c>
      <c r="E19" s="8">
        <v>-4.2599999999999999E-2</v>
      </c>
    </row>
    <row r="20" spans="2:11" ht="15" thickBot="1">
      <c r="B20" s="3" t="s">
        <v>47</v>
      </c>
      <c r="C20" s="156">
        <f>STDEVP(C10:C19,E8,E11:E19)</f>
        <v>0.20019460688705354</v>
      </c>
      <c r="D20" s="157"/>
      <c r="E20" s="158"/>
    </row>
    <row r="21" spans="2:11" ht="15" thickBot="1">
      <c r="B21" s="74" t="s">
        <v>82</v>
      </c>
      <c r="C21" s="161">
        <f>MAX(C8:C19,E8,E11:E19)-MIN(C8:C19,E8,E11:E19)</f>
        <v>0.78786808327894042</v>
      </c>
      <c r="D21" s="162"/>
      <c r="E21" s="163"/>
    </row>
    <row r="22" spans="2:11">
      <c r="K22" s="11"/>
    </row>
    <row r="23" spans="2:11">
      <c r="C23" s="39" t="s">
        <v>51</v>
      </c>
      <c r="D23" s="73" t="s">
        <v>52</v>
      </c>
      <c r="K23" s="11"/>
    </row>
    <row r="24" spans="2:11">
      <c r="B24" s="155" t="s">
        <v>54</v>
      </c>
      <c r="C24" s="71">
        <v>99800</v>
      </c>
      <c r="D24" s="71">
        <f t="shared" ref="D24:D35" si="0">C24*(1-C8)</f>
        <v>100957.5592459785</v>
      </c>
      <c r="K24" s="11"/>
    </row>
    <row r="25" spans="2:11">
      <c r="B25" s="155"/>
      <c r="C25" s="71">
        <v>414000</v>
      </c>
      <c r="D25" s="71">
        <f t="shared" si="0"/>
        <v>398366.79839607177</v>
      </c>
      <c r="K25" s="11"/>
    </row>
    <row r="26" spans="2:11">
      <c r="B26" s="155"/>
      <c r="C26" s="71">
        <v>2590000</v>
      </c>
      <c r="D26" s="71">
        <f t="shared" si="0"/>
        <v>2656720.6477106586</v>
      </c>
      <c r="K26" s="11"/>
    </row>
    <row r="27" spans="2:11">
      <c r="B27" s="155"/>
      <c r="C27" s="71">
        <v>4220000</v>
      </c>
      <c r="D27" s="71">
        <f t="shared" si="0"/>
        <v>3066623.5370050413</v>
      </c>
      <c r="K27" s="11"/>
    </row>
    <row r="28" spans="2:11">
      <c r="B28" s="155"/>
      <c r="C28" s="71">
        <v>3900000</v>
      </c>
      <c r="D28" s="71">
        <f t="shared" si="0"/>
        <v>3078345.2832203917</v>
      </c>
      <c r="K28" s="11"/>
    </row>
    <row r="29" spans="2:11">
      <c r="B29" s="155"/>
      <c r="C29" s="71">
        <v>2440000</v>
      </c>
      <c r="D29" s="71">
        <f t="shared" si="0"/>
        <v>3151431.4082599031</v>
      </c>
      <c r="K29" s="11"/>
    </row>
    <row r="30" spans="2:11">
      <c r="B30" s="155"/>
      <c r="C30" s="71">
        <v>5230000</v>
      </c>
      <c r="D30" s="71">
        <f t="shared" si="0"/>
        <v>3032566.8826156831</v>
      </c>
      <c r="K30" s="11"/>
    </row>
    <row r="31" spans="2:11">
      <c r="B31" s="155"/>
      <c r="C31" s="71">
        <v>5320000</v>
      </c>
      <c r="D31" s="71">
        <f t="shared" si="0"/>
        <v>2941087.3880944215</v>
      </c>
      <c r="K31" s="11"/>
    </row>
    <row r="32" spans="2:11">
      <c r="B32" s="155"/>
      <c r="C32" s="71">
        <v>13900000</v>
      </c>
      <c r="D32" s="71">
        <f t="shared" si="0"/>
        <v>11114440</v>
      </c>
      <c r="K32" s="11"/>
    </row>
    <row r="33" spans="2:11">
      <c r="B33" s="155"/>
      <c r="C33" s="71">
        <v>10400000</v>
      </c>
      <c r="D33" s="71">
        <f t="shared" si="0"/>
        <v>11022333.47239605</v>
      </c>
      <c r="K33" s="11"/>
    </row>
    <row r="34" spans="2:11">
      <c r="B34" s="155"/>
      <c r="C34" s="71">
        <v>11400000</v>
      </c>
      <c r="D34" s="71">
        <f t="shared" si="0"/>
        <v>10954152.97514428</v>
      </c>
      <c r="K34" s="11"/>
    </row>
    <row r="35" spans="2:11">
      <c r="B35" s="155"/>
      <c r="C35" s="71">
        <v>11000000</v>
      </c>
      <c r="D35" s="71">
        <f t="shared" si="0"/>
        <v>10978197.19641722</v>
      </c>
      <c r="K35" s="11"/>
    </row>
    <row r="36" spans="2:11">
      <c r="B36" s="155" t="s">
        <v>53</v>
      </c>
      <c r="C36" s="72">
        <v>3184210.5263157897</v>
      </c>
      <c r="D36" s="71">
        <f>C36*(1-E8)</f>
        <v>3185333</v>
      </c>
    </row>
    <row r="37" spans="2:11">
      <c r="B37" s="155"/>
      <c r="C37" s="72">
        <v>10684210.52631579</v>
      </c>
      <c r="D37" s="71">
        <f t="shared" ref="D37:D45" si="1">C37*(1-E11)</f>
        <v>11516636</v>
      </c>
    </row>
    <row r="38" spans="2:11">
      <c r="B38" s="155"/>
      <c r="C38" s="72">
        <v>11947368.421052631</v>
      </c>
      <c r="D38" s="71">
        <f t="shared" si="1"/>
        <v>11510094.736842105</v>
      </c>
    </row>
    <row r="39" spans="2:11">
      <c r="B39" s="155"/>
      <c r="C39" s="72">
        <v>13631578.947368421</v>
      </c>
      <c r="D39" s="71">
        <f t="shared" si="1"/>
        <v>11423046</v>
      </c>
    </row>
    <row r="40" spans="2:11">
      <c r="B40" s="155"/>
      <c r="C40" s="72">
        <v>14552631.578947369</v>
      </c>
      <c r="D40" s="71">
        <f t="shared" si="1"/>
        <v>11394135</v>
      </c>
    </row>
    <row r="41" spans="2:11">
      <c r="B41" s="155"/>
      <c r="C41" s="72">
        <v>16105263.157894736</v>
      </c>
      <c r="D41" s="71">
        <f t="shared" si="1"/>
        <v>11557530</v>
      </c>
    </row>
    <row r="42" spans="2:11">
      <c r="B42" s="155"/>
      <c r="C42" s="72">
        <v>6657894.7368421052</v>
      </c>
      <c r="D42" s="71">
        <f t="shared" si="1"/>
        <v>3353595.9999999995</v>
      </c>
    </row>
    <row r="43" spans="2:11">
      <c r="B43" s="155"/>
      <c r="C43" s="72">
        <v>5157894.7368421052</v>
      </c>
      <c r="D43" s="71">
        <f t="shared" si="1"/>
        <v>3492379</v>
      </c>
    </row>
    <row r="44" spans="2:11">
      <c r="B44" s="155"/>
      <c r="C44" s="72">
        <v>4684210.5263157897</v>
      </c>
      <c r="D44" s="71">
        <f t="shared" si="1"/>
        <v>3340199.0000000005</v>
      </c>
    </row>
    <row r="45" spans="2:11">
      <c r="B45" s="155"/>
      <c r="C45" s="72">
        <v>3236842.1052631577</v>
      </c>
      <c r="D45" s="71">
        <f t="shared" si="1"/>
        <v>3374731.5789473681</v>
      </c>
    </row>
  </sheetData>
  <mergeCells count="10">
    <mergeCell ref="B24:B35"/>
    <mergeCell ref="B36:B45"/>
    <mergeCell ref="C7:E7"/>
    <mergeCell ref="C20:E20"/>
    <mergeCell ref="C2:E2"/>
    <mergeCell ref="C3:E3"/>
    <mergeCell ref="C4:E4"/>
    <mergeCell ref="C5:E5"/>
    <mergeCell ref="C6:E6"/>
    <mergeCell ref="C21:E21"/>
  </mergeCells>
  <phoneticPr fontId="1" type="noConversion"/>
  <conditionalFormatting sqref="C10:C19">
    <cfRule type="dataBar" priority="2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{00CB45E5-F64D-4BF3-A9F7-6B7EE272C407}</x14:id>
        </ext>
      </extLst>
    </cfRule>
  </conditionalFormatting>
  <conditionalFormatting sqref="C8:C19">
    <cfRule type="dataBar" priority="2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{B032497B-EB32-4DF3-BD39-DEDA92BD04B7}</x14:id>
        </ext>
      </extLst>
    </cfRule>
  </conditionalFormatting>
  <conditionalFormatting sqref="E8">
    <cfRule type="dataBar" priority="2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{778B8253-C1E1-4DE7-BA8A-CBC85251D7C5}</x14:id>
        </ext>
      </extLst>
    </cfRule>
  </conditionalFormatting>
  <conditionalFormatting sqref="E11:E19">
    <cfRule type="dataBar" priority="2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{4613D04C-4986-4E21-AC01-04442707856F}</x14:id>
        </ext>
      </extLst>
    </cfRule>
  </conditionalFormatting>
  <conditionalFormatting sqref="E11:E19 E8">
    <cfRule type="dataBar" priority="2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{95AA6869-842A-4B18-B68E-9B7199CEBDC4}</x14:id>
        </ext>
      </extLst>
    </cfRule>
  </conditionalFormatting>
  <conditionalFormatting sqref="E9:E10">
    <cfRule type="dataBar" priority="2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{D79A0EE8-C8D4-47C4-9191-E73B06017496}</x14:id>
        </ext>
      </extLst>
    </cfRule>
  </conditionalFormatting>
  <conditionalFormatting sqref="E10">
    <cfRule type="dataBar" priority="2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{CBA9F500-F9D3-4FA0-8B1B-914B26806030}</x14:id>
        </ext>
      </extLst>
    </cfRule>
  </conditionalFormatting>
  <conditionalFormatting sqref="C24:C35">
    <cfRule type="colorScale" priority="242">
      <colorScale>
        <cfvo type="min"/>
        <cfvo type="max"/>
        <color theme="6" tint="0.79998168889431442"/>
        <color rgb="FFFFC000"/>
      </colorScale>
    </cfRule>
    <cfRule type="colorScale" priority="243">
      <colorScale>
        <cfvo type="min"/>
        <cfvo type="max"/>
        <color theme="4" tint="-0.249977111117893"/>
        <color rgb="FFFF0000"/>
      </colorScale>
    </cfRule>
  </conditionalFormatting>
  <conditionalFormatting sqref="D24:D35">
    <cfRule type="colorScale" priority="240">
      <colorScale>
        <cfvo type="min"/>
        <cfvo type="max"/>
        <color theme="6" tint="0.79998168889431442"/>
        <color rgb="FFFFC000"/>
      </colorScale>
    </cfRule>
    <cfRule type="colorScale" priority="241">
      <colorScale>
        <cfvo type="min"/>
        <cfvo type="max"/>
        <color theme="4" tint="-0.249977111117893"/>
        <color rgb="FFFF0000"/>
      </colorScale>
    </cfRule>
  </conditionalFormatting>
  <conditionalFormatting sqref="C36:C45">
    <cfRule type="colorScale" priority="244">
      <colorScale>
        <cfvo type="min"/>
        <cfvo type="max"/>
        <color theme="6" tint="0.79998168889431442"/>
        <color rgb="FFFFC000"/>
      </colorScale>
    </cfRule>
    <cfRule type="colorScale" priority="245">
      <colorScale>
        <cfvo type="min"/>
        <cfvo type="max"/>
        <color theme="4" tint="-0.249977111117893"/>
        <color rgb="FFFF0000"/>
      </colorScale>
    </cfRule>
  </conditionalFormatting>
  <conditionalFormatting sqref="D36:D45">
    <cfRule type="colorScale" priority="246">
      <colorScale>
        <cfvo type="min"/>
        <cfvo type="max"/>
        <color theme="6" tint="0.79998168889431442"/>
        <color rgb="FFFFC000"/>
      </colorScale>
    </cfRule>
    <cfRule type="colorScale" priority="247">
      <colorScale>
        <cfvo type="min"/>
        <cfvo type="max"/>
        <color theme="4" tint="-0.249977111117893"/>
        <color rgb="FFFF0000"/>
      </colorScale>
    </cfRule>
  </conditionalFormatting>
  <conditionalFormatting sqref="K22:K33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{1CE4DFDE-30DA-4779-B00D-F638AD70DCC8}</x14:id>
        </ext>
      </extLst>
    </cfRule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0CB45E5-F64D-4BF3-A9F7-6B7EE272C40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C10:C19</xm:sqref>
        </x14:conditionalFormatting>
        <x14:conditionalFormatting xmlns:xm="http://schemas.microsoft.com/office/excel/2006/main">
          <x14:cfRule type="dataBar" id="{B032497B-EB32-4DF3-BD39-DEDA92BD04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C8:C19</xm:sqref>
        </x14:conditionalFormatting>
        <x14:conditionalFormatting xmlns:xm="http://schemas.microsoft.com/office/excel/2006/main">
          <x14:cfRule type="dataBar" id="{778B8253-C1E1-4DE7-BA8A-CBC85251D7C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E8</xm:sqref>
        </x14:conditionalFormatting>
        <x14:conditionalFormatting xmlns:xm="http://schemas.microsoft.com/office/excel/2006/main">
          <x14:cfRule type="dataBar" id="{4613D04C-4986-4E21-AC01-04442707856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E11:E19</xm:sqref>
        </x14:conditionalFormatting>
        <x14:conditionalFormatting xmlns:xm="http://schemas.microsoft.com/office/excel/2006/main">
          <x14:cfRule type="dataBar" id="{95AA6869-842A-4B18-B68E-9B7199CEBDC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E11:E19 E8</xm:sqref>
        </x14:conditionalFormatting>
        <x14:conditionalFormatting xmlns:xm="http://schemas.microsoft.com/office/excel/2006/main">
          <x14:cfRule type="dataBar" id="{D79A0EE8-C8D4-47C4-9191-E73B0601749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E9:E10</xm:sqref>
        </x14:conditionalFormatting>
        <x14:conditionalFormatting xmlns:xm="http://schemas.microsoft.com/office/excel/2006/main">
          <x14:cfRule type="dataBar" id="{CBA9F500-F9D3-4FA0-8B1B-914B2680603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E10</xm:sqref>
        </x14:conditionalFormatting>
        <x14:conditionalFormatting xmlns:xm="http://schemas.microsoft.com/office/excel/2006/main">
          <x14:cfRule type="dataBar" id="{1CE4DFDE-30DA-4779-B00D-F638AD70DCC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K22:K33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2"/>
  <sheetViews>
    <sheetView tabSelected="1" topLeftCell="B1" zoomScaleNormal="100" workbookViewId="0">
      <selection activeCell="Z24" sqref="Z24:AB24"/>
    </sheetView>
  </sheetViews>
  <sheetFormatPr defaultRowHeight="14.4"/>
  <cols>
    <col min="2" max="3" width="13.21875" bestFit="1" customWidth="1"/>
    <col min="6" max="6" width="14.44140625" bestFit="1" customWidth="1"/>
    <col min="7" max="7" width="9.109375" bestFit="1" customWidth="1"/>
    <col min="19" max="20" width="14.109375" bestFit="1" customWidth="1"/>
    <col min="25" max="25" width="14.109375" bestFit="1" customWidth="1"/>
  </cols>
  <sheetData>
    <row r="1" spans="1:31">
      <c r="A1" s="63" t="s">
        <v>5</v>
      </c>
      <c r="B1" s="172">
        <f>380000000/1.55/0.75</f>
        <v>326881720.43010753</v>
      </c>
      <c r="C1" s="172"/>
      <c r="D1" s="173"/>
      <c r="E1" s="63" t="s">
        <v>5</v>
      </c>
      <c r="F1" s="172">
        <f>380000000/1.55/0.75/0.85</f>
        <v>384566729.9177736</v>
      </c>
      <c r="G1" s="172"/>
      <c r="H1" s="173"/>
      <c r="I1" s="63" t="s">
        <v>5</v>
      </c>
      <c r="J1" s="172">
        <v>429500000</v>
      </c>
      <c r="K1" s="172"/>
      <c r="L1" s="173"/>
      <c r="M1" s="63" t="s">
        <v>5</v>
      </c>
      <c r="N1" s="172">
        <v>740000000</v>
      </c>
      <c r="O1" s="172"/>
      <c r="P1" s="173"/>
      <c r="Q1" s="63" t="s">
        <v>5</v>
      </c>
      <c r="R1" s="172">
        <v>568600000</v>
      </c>
      <c r="S1" s="172"/>
      <c r="T1" s="173"/>
      <c r="U1" s="63" t="s">
        <v>5</v>
      </c>
      <c r="V1" s="135">
        <v>558000000</v>
      </c>
      <c r="W1" s="135"/>
      <c r="X1" s="136"/>
      <c r="Y1" s="63" t="s">
        <v>5</v>
      </c>
      <c r="Z1" s="176">
        <v>500000000</v>
      </c>
      <c r="AA1" s="172"/>
      <c r="AB1" s="173"/>
    </row>
    <row r="2" spans="1:31">
      <c r="A2" s="64" t="s">
        <v>46</v>
      </c>
      <c r="B2" s="138">
        <v>1.1000000000000001</v>
      </c>
      <c r="C2" s="138"/>
      <c r="D2" s="139"/>
      <c r="E2" s="64" t="s">
        <v>46</v>
      </c>
      <c r="F2" s="138">
        <v>1.1000000000000001</v>
      </c>
      <c r="G2" s="138"/>
      <c r="H2" s="139"/>
      <c r="I2" s="64" t="s">
        <v>46</v>
      </c>
      <c r="J2" s="138">
        <v>1.2</v>
      </c>
      <c r="K2" s="138"/>
      <c r="L2" s="139"/>
      <c r="M2" s="64" t="s">
        <v>46</v>
      </c>
      <c r="N2" s="138">
        <v>1.2</v>
      </c>
      <c r="O2" s="138"/>
      <c r="P2" s="139"/>
      <c r="Q2" s="64" t="s">
        <v>46</v>
      </c>
      <c r="R2" s="138">
        <v>1.4</v>
      </c>
      <c r="S2" s="138"/>
      <c r="T2" s="139"/>
      <c r="U2" s="64" t="s">
        <v>83</v>
      </c>
      <c r="V2" s="137">
        <v>1.5</v>
      </c>
      <c r="W2" s="138"/>
      <c r="X2" s="139"/>
      <c r="Y2" s="64" t="s">
        <v>46</v>
      </c>
      <c r="Z2" s="137">
        <v>1.7</v>
      </c>
      <c r="AA2" s="138"/>
      <c r="AB2" s="139"/>
    </row>
    <row r="3" spans="1:31">
      <c r="A3" s="65" t="s">
        <v>84</v>
      </c>
      <c r="B3" s="143">
        <v>0.1</v>
      </c>
      <c r="C3" s="144"/>
      <c r="D3" s="145"/>
      <c r="E3" s="65" t="s">
        <v>84</v>
      </c>
      <c r="F3" s="169">
        <v>0.4</v>
      </c>
      <c r="G3" s="170"/>
      <c r="H3" s="171"/>
      <c r="I3" s="65" t="s">
        <v>84</v>
      </c>
      <c r="J3" s="143">
        <v>0.1</v>
      </c>
      <c r="K3" s="144"/>
      <c r="L3" s="145"/>
      <c r="M3" s="65" t="s">
        <v>84</v>
      </c>
      <c r="N3" s="143">
        <v>0.1</v>
      </c>
      <c r="O3" s="144"/>
      <c r="P3" s="145"/>
      <c r="Q3" s="65" t="s">
        <v>84</v>
      </c>
      <c r="R3" s="143">
        <v>0.1</v>
      </c>
      <c r="S3" s="144"/>
      <c r="T3" s="145"/>
      <c r="U3" s="65" t="s">
        <v>84</v>
      </c>
      <c r="V3" s="143">
        <v>0.1</v>
      </c>
      <c r="W3" s="144"/>
      <c r="X3" s="145"/>
      <c r="Y3" s="65" t="s">
        <v>84</v>
      </c>
      <c r="Z3" s="143">
        <v>0.1</v>
      </c>
      <c r="AA3" s="144"/>
      <c r="AB3" s="145"/>
    </row>
    <row r="4" spans="1:31" ht="15" thickBot="1">
      <c r="A4" s="65" t="s">
        <v>0</v>
      </c>
      <c r="B4" s="147">
        <v>0.1</v>
      </c>
      <c r="C4" s="147"/>
      <c r="D4" s="148"/>
      <c r="E4" s="65" t="s">
        <v>0</v>
      </c>
      <c r="F4" s="147">
        <v>0.1</v>
      </c>
      <c r="G4" s="147"/>
      <c r="H4" s="148"/>
      <c r="I4" s="65" t="s">
        <v>0</v>
      </c>
      <c r="J4" s="147">
        <v>0.1</v>
      </c>
      <c r="K4" s="147"/>
      <c r="L4" s="148"/>
      <c r="M4" s="65" t="s">
        <v>0</v>
      </c>
      <c r="N4" s="174">
        <v>0.17</v>
      </c>
      <c r="O4" s="174"/>
      <c r="P4" s="175"/>
      <c r="Q4" s="65" t="s">
        <v>0</v>
      </c>
      <c r="R4" s="147">
        <v>0.1</v>
      </c>
      <c r="S4" s="147"/>
      <c r="T4" s="148"/>
      <c r="U4" s="65" t="s">
        <v>0</v>
      </c>
      <c r="V4" s="146">
        <v>0.1</v>
      </c>
      <c r="W4" s="147"/>
      <c r="X4" s="148"/>
      <c r="Y4" s="65" t="s">
        <v>0</v>
      </c>
      <c r="Z4" s="177">
        <v>0.1</v>
      </c>
      <c r="AA4" s="178"/>
      <c r="AB4" s="179"/>
    </row>
    <row r="5" spans="1:31">
      <c r="A5" s="1" t="s">
        <v>20</v>
      </c>
      <c r="B5" s="11">
        <v>-0.38947094292754264</v>
      </c>
      <c r="C5" s="2" t="s">
        <v>32</v>
      </c>
      <c r="D5" s="8">
        <v>-0.33906661157024787</v>
      </c>
      <c r="E5" s="1" t="s">
        <v>20</v>
      </c>
      <c r="F5" s="11">
        <v>-0.56075842865442016</v>
      </c>
      <c r="G5" s="2" t="s">
        <v>32</v>
      </c>
      <c r="H5" s="8">
        <v>-6.9253107438016465E-2</v>
      </c>
      <c r="I5" s="1" t="s">
        <v>20</v>
      </c>
      <c r="J5" s="11">
        <v>-7.3629279432680939E-2</v>
      </c>
      <c r="K5" s="2" t="s">
        <v>32</v>
      </c>
      <c r="L5" s="8"/>
      <c r="M5" s="1" t="s">
        <v>20</v>
      </c>
      <c r="N5" s="11">
        <v>-0.10035257116528777</v>
      </c>
      <c r="O5" s="2" t="s">
        <v>32</v>
      </c>
      <c r="P5" s="8"/>
      <c r="Q5" s="1" t="s">
        <v>20</v>
      </c>
      <c r="R5" s="11">
        <v>6.3102225605480883E-4</v>
      </c>
      <c r="S5" s="2" t="s">
        <v>32</v>
      </c>
      <c r="T5" s="8"/>
      <c r="U5" s="1" t="s">
        <v>20</v>
      </c>
      <c r="V5" s="11">
        <v>7.8326889561088964E-2</v>
      </c>
      <c r="W5" s="2" t="s">
        <v>32</v>
      </c>
      <c r="X5" s="8"/>
      <c r="Y5" s="1" t="s">
        <v>20</v>
      </c>
      <c r="Z5" s="11">
        <v>0.15607283799755603</v>
      </c>
      <c r="AA5" s="2" t="s">
        <v>32</v>
      </c>
      <c r="AB5" s="8"/>
    </row>
    <row r="6" spans="1:31">
      <c r="A6" s="2" t="s">
        <v>21</v>
      </c>
      <c r="B6" s="11">
        <v>-8.5118761663121961E-2</v>
      </c>
      <c r="C6" s="2" t="s">
        <v>33</v>
      </c>
      <c r="D6" s="55" t="s">
        <v>48</v>
      </c>
      <c r="E6" s="2" t="s">
        <v>21</v>
      </c>
      <c r="F6" s="11">
        <v>-0.26561621116617939</v>
      </c>
      <c r="G6" s="2" t="s">
        <v>33</v>
      </c>
      <c r="H6" s="55" t="s">
        <v>48</v>
      </c>
      <c r="I6" s="2" t="s">
        <v>21</v>
      </c>
      <c r="J6" s="11">
        <v>7.6932547624163211E-2</v>
      </c>
      <c r="K6" s="2" t="s">
        <v>33</v>
      </c>
      <c r="L6" s="55" t="s">
        <v>48</v>
      </c>
      <c r="M6" s="2" t="s">
        <v>21</v>
      </c>
      <c r="N6" s="11">
        <v>-3.4709933781229406E-2</v>
      </c>
      <c r="O6" s="2" t="s">
        <v>33</v>
      </c>
      <c r="P6" s="55" t="s">
        <v>48</v>
      </c>
      <c r="Q6" s="2" t="s">
        <v>21</v>
      </c>
      <c r="R6" s="11">
        <v>-3.0103830452909352E-3</v>
      </c>
      <c r="S6" s="2" t="s">
        <v>33</v>
      </c>
      <c r="T6" s="55" t="s">
        <v>48</v>
      </c>
      <c r="U6" s="2" t="s">
        <v>21</v>
      </c>
      <c r="V6" s="11">
        <v>4.5288521194593381E-3</v>
      </c>
      <c r="W6" s="2" t="s">
        <v>33</v>
      </c>
      <c r="X6" s="55" t="s">
        <v>48</v>
      </c>
      <c r="Y6" s="2" t="s">
        <v>21</v>
      </c>
      <c r="Z6" s="11">
        <v>-1.1795293952920217E-2</v>
      </c>
      <c r="AA6" s="2" t="s">
        <v>33</v>
      </c>
      <c r="AB6" s="55" t="s">
        <v>48</v>
      </c>
    </row>
    <row r="7" spans="1:31">
      <c r="A7" s="2" t="s">
        <v>30</v>
      </c>
      <c r="B7" s="11">
        <v>-0.41520000000000001</v>
      </c>
      <c r="C7" s="2" t="s">
        <v>34</v>
      </c>
      <c r="D7" s="55" t="s">
        <v>48</v>
      </c>
      <c r="E7" s="2" t="s">
        <v>30</v>
      </c>
      <c r="F7" s="11">
        <v>-0.11665164400506865</v>
      </c>
      <c r="G7" s="2" t="s">
        <v>34</v>
      </c>
      <c r="H7" s="55" t="s">
        <v>48</v>
      </c>
      <c r="I7" s="2" t="s">
        <v>30</v>
      </c>
      <c r="J7" s="11">
        <v>0.1207013823555456</v>
      </c>
      <c r="K7" s="2" t="s">
        <v>34</v>
      </c>
      <c r="L7" s="55" t="s">
        <v>48</v>
      </c>
      <c r="M7" s="2" t="s">
        <v>30</v>
      </c>
      <c r="N7" s="11">
        <v>0.12555194264088723</v>
      </c>
      <c r="O7" s="2" t="s">
        <v>34</v>
      </c>
      <c r="P7" s="55" t="s">
        <v>48</v>
      </c>
      <c r="Q7" s="2" t="s">
        <v>30</v>
      </c>
      <c r="R7" s="11">
        <v>0.22750883282233084</v>
      </c>
      <c r="S7" s="2" t="s">
        <v>34</v>
      </c>
      <c r="T7" s="55" t="s">
        <v>48</v>
      </c>
      <c r="U7" s="2" t="s">
        <v>30</v>
      </c>
      <c r="V7" s="11">
        <v>0.31853069475846385</v>
      </c>
      <c r="W7" s="2" t="s">
        <v>34</v>
      </c>
      <c r="X7" s="55" t="s">
        <v>48</v>
      </c>
      <c r="Y7" s="2" t="s">
        <v>30</v>
      </c>
      <c r="Z7" s="11">
        <v>0.1438192671338579</v>
      </c>
      <c r="AA7" s="2" t="s">
        <v>34</v>
      </c>
      <c r="AB7" s="55" t="s">
        <v>48</v>
      </c>
    </row>
    <row r="8" spans="1:31">
      <c r="A8" s="2" t="s">
        <v>22</v>
      </c>
      <c r="B8" s="11">
        <v>1E-4</v>
      </c>
      <c r="C8" s="2" t="s">
        <v>35</v>
      </c>
      <c r="D8" s="8">
        <v>4.8683852216748785E-2</v>
      </c>
      <c r="E8" s="2" t="s">
        <v>22</v>
      </c>
      <c r="F8" s="11">
        <v>0.23426922045316473</v>
      </c>
      <c r="G8" s="2" t="s">
        <v>35</v>
      </c>
      <c r="H8" s="8">
        <v>-7.9841881773399001E-2</v>
      </c>
      <c r="I8" s="2" t="s">
        <v>22</v>
      </c>
      <c r="J8" s="11">
        <v>0.38956917410741787</v>
      </c>
      <c r="K8" s="2" t="s">
        <v>35</v>
      </c>
      <c r="L8" s="8"/>
      <c r="M8" s="2" t="s">
        <v>22</v>
      </c>
      <c r="N8" s="11">
        <v>0.39550503121466613</v>
      </c>
      <c r="O8" s="2" t="s">
        <v>35</v>
      </c>
      <c r="P8" s="8"/>
      <c r="Q8" s="2" t="s">
        <v>22</v>
      </c>
      <c r="R8" s="11">
        <v>0.46366265982885246</v>
      </c>
      <c r="S8" s="2" t="s">
        <v>35</v>
      </c>
      <c r="T8" s="8"/>
      <c r="U8" s="2" t="s">
        <v>22</v>
      </c>
      <c r="V8" s="11">
        <v>0.5269355035906107</v>
      </c>
      <c r="W8" s="2" t="s">
        <v>35</v>
      </c>
      <c r="X8" s="8"/>
      <c r="Y8" s="2" t="s">
        <v>22</v>
      </c>
      <c r="Z8" s="11">
        <v>0.39253852430971847</v>
      </c>
      <c r="AA8" s="2" t="s">
        <v>35</v>
      </c>
      <c r="AB8" s="8"/>
      <c r="AD8" s="11">
        <f>AD25-Z25</f>
        <v>-1.1378433061559726E-2</v>
      </c>
      <c r="AE8" s="11">
        <f>AF25-AB25</f>
        <v>1.0065289256198347E-2</v>
      </c>
    </row>
    <row r="9" spans="1:31">
      <c r="A9" s="2" t="s">
        <v>23</v>
      </c>
      <c r="B9" s="11">
        <v>-7.5399999999999995E-2</v>
      </c>
      <c r="C9" s="2" t="s">
        <v>36</v>
      </c>
      <c r="D9" s="8">
        <v>0.14950685022026428</v>
      </c>
      <c r="E9" s="2" t="s">
        <v>23</v>
      </c>
      <c r="F9" s="11">
        <v>0.1574613732163215</v>
      </c>
      <c r="G9" s="2" t="s">
        <v>36</v>
      </c>
      <c r="H9" s="8">
        <v>3.5033189427312726E-2</v>
      </c>
      <c r="I9" s="2" t="s">
        <v>23</v>
      </c>
      <c r="J9" s="11">
        <v>0.33334921358191555</v>
      </c>
      <c r="K9" s="2" t="s">
        <v>36</v>
      </c>
      <c r="L9" s="8"/>
      <c r="M9" s="2" t="s">
        <v>23</v>
      </c>
      <c r="N9" s="11">
        <v>0.55574978977880607</v>
      </c>
      <c r="O9" s="2" t="s">
        <v>36</v>
      </c>
      <c r="P9" s="8"/>
      <c r="Q9" s="2" t="s">
        <v>23</v>
      </c>
      <c r="R9" s="11">
        <v>0.47395421519427305</v>
      </c>
      <c r="S9" s="2" t="s">
        <v>36</v>
      </c>
      <c r="T9" s="8"/>
      <c r="U9" s="2" t="s">
        <v>23</v>
      </c>
      <c r="V9" s="11">
        <v>0.47395421519427305</v>
      </c>
      <c r="W9" s="2" t="s">
        <v>36</v>
      </c>
      <c r="X9" s="8"/>
      <c r="Y9" s="2" t="s">
        <v>23</v>
      </c>
      <c r="Z9" s="11">
        <v>0.33487064384931081</v>
      </c>
      <c r="AA9" s="2" t="s">
        <v>36</v>
      </c>
      <c r="AB9" s="8"/>
      <c r="AD9" s="11">
        <f t="shared" ref="AD9:AD19" si="0">AD26-Z26</f>
        <v>-8.4237615062054447E-2</v>
      </c>
      <c r="AE9" s="11"/>
    </row>
    <row r="10" spans="1:31">
      <c r="A10" s="2" t="s">
        <v>24</v>
      </c>
      <c r="B10" s="11">
        <v>-0.74609999999999999</v>
      </c>
      <c r="C10" s="2" t="s">
        <v>37</v>
      </c>
      <c r="D10" s="8">
        <v>0.30511317179023512</v>
      </c>
      <c r="E10" s="2" t="s">
        <v>24</v>
      </c>
      <c r="F10" s="11">
        <v>-0.37753635347900644</v>
      </c>
      <c r="G10" s="2" t="s">
        <v>37</v>
      </c>
      <c r="H10" s="8">
        <v>0.1603707799227799</v>
      </c>
      <c r="I10" s="2" t="s">
        <v>24</v>
      </c>
      <c r="J10" s="11">
        <v>-8.943262788689392E-2</v>
      </c>
      <c r="K10" s="2" t="s">
        <v>37</v>
      </c>
      <c r="L10" s="8"/>
      <c r="M10" s="2" t="s">
        <v>24</v>
      </c>
      <c r="N10" s="11">
        <v>-8.7044532755988654E-2</v>
      </c>
      <c r="O10" s="2" t="s">
        <v>37</v>
      </c>
      <c r="P10" s="8"/>
      <c r="Q10" s="2" t="s">
        <v>24</v>
      </c>
      <c r="R10" s="11">
        <v>2.7802993406647377E-2</v>
      </c>
      <c r="S10" s="2" t="s">
        <v>37</v>
      </c>
      <c r="T10" s="8"/>
      <c r="U10" s="2" t="s">
        <v>24</v>
      </c>
      <c r="V10" s="11">
        <v>0.13460466486860362</v>
      </c>
      <c r="W10" s="2" t="s">
        <v>37</v>
      </c>
      <c r="X10" s="8"/>
      <c r="Y10" s="2" t="s">
        <v>24</v>
      </c>
      <c r="Z10" s="11">
        <v>-9.2433810679512313E-2</v>
      </c>
      <c r="AA10" s="2" t="s">
        <v>37</v>
      </c>
      <c r="AB10" s="8"/>
      <c r="AD10" s="11">
        <f t="shared" si="0"/>
        <v>1.2032436575173437E-2</v>
      </c>
      <c r="AE10" s="11"/>
    </row>
    <row r="11" spans="1:31">
      <c r="A11" s="2" t="s">
        <v>25</v>
      </c>
      <c r="B11" s="11">
        <v>0.20369999999999999</v>
      </c>
      <c r="C11" s="2" t="s">
        <v>38</v>
      </c>
      <c r="D11" s="8">
        <v>0.30511317179023512</v>
      </c>
      <c r="E11" s="2" t="s">
        <v>25</v>
      </c>
      <c r="F11" s="11">
        <v>0.38334373682829564</v>
      </c>
      <c r="G11" s="2" t="s">
        <v>38</v>
      </c>
      <c r="H11" s="8">
        <v>0.21498473056057871</v>
      </c>
      <c r="I11" s="2" t="s">
        <v>25</v>
      </c>
      <c r="J11" s="11">
        <v>0.51079572967130316</v>
      </c>
      <c r="K11" s="2" t="s">
        <v>38</v>
      </c>
      <c r="L11" s="8"/>
      <c r="M11" s="2" t="s">
        <v>25</v>
      </c>
      <c r="N11" s="11">
        <v>0.5128093031723775</v>
      </c>
      <c r="O11" s="2" t="s">
        <v>38</v>
      </c>
      <c r="P11" s="8"/>
      <c r="Q11" s="2" t="s">
        <v>25</v>
      </c>
      <c r="R11" s="11">
        <v>0.56807614899334713</v>
      </c>
      <c r="S11" s="2" t="s">
        <v>38</v>
      </c>
      <c r="T11" s="8"/>
      <c r="U11" s="2" t="s">
        <v>25</v>
      </c>
      <c r="V11" s="11">
        <v>0.61757001131380074</v>
      </c>
      <c r="W11" s="2" t="s">
        <v>38</v>
      </c>
      <c r="X11" s="8"/>
      <c r="Y11" s="2" t="s">
        <v>25</v>
      </c>
      <c r="Z11" s="11">
        <v>0.51372190387017658</v>
      </c>
      <c r="AA11" s="2" t="s">
        <v>38</v>
      </c>
      <c r="AB11" s="8"/>
      <c r="AD11" s="11">
        <f t="shared" si="0"/>
        <v>9.12485203006691E-3</v>
      </c>
      <c r="AE11" s="11">
        <f t="shared" ref="AE11:AE19" si="1">AF28-AB28</f>
        <v>-0.10091508374384235</v>
      </c>
    </row>
    <row r="12" spans="1:31">
      <c r="A12" s="2" t="s">
        <v>26</v>
      </c>
      <c r="B12" s="11">
        <v>0.23180000000000001</v>
      </c>
      <c r="C12" s="2" t="s">
        <v>39</v>
      </c>
      <c r="D12" s="8">
        <v>0.36696619607843134</v>
      </c>
      <c r="E12" s="2" t="s">
        <v>26</v>
      </c>
      <c r="F12" s="11">
        <v>0.41578469014197028</v>
      </c>
      <c r="G12" s="2" t="s">
        <v>39</v>
      </c>
      <c r="H12" s="8">
        <v>0.28154579738562091</v>
      </c>
      <c r="I12" s="2" t="s">
        <v>26</v>
      </c>
      <c r="J12" s="11">
        <v>0.53451339577331747</v>
      </c>
      <c r="K12" s="2" t="s">
        <v>39</v>
      </c>
      <c r="L12" s="8"/>
      <c r="M12" s="2" t="s">
        <v>26</v>
      </c>
      <c r="N12" s="11">
        <v>0.538285547791025</v>
      </c>
      <c r="O12" s="2" t="s">
        <v>39</v>
      </c>
      <c r="P12" s="8"/>
      <c r="Q12" s="2" t="s">
        <v>26</v>
      </c>
      <c r="R12" s="11">
        <v>0.59279198838296732</v>
      </c>
      <c r="S12" s="2" t="s">
        <v>39</v>
      </c>
      <c r="T12" s="8"/>
      <c r="U12" s="2" t="s">
        <v>26</v>
      </c>
      <c r="V12" s="11">
        <v>0.64189368911279143</v>
      </c>
      <c r="W12" s="2" t="s">
        <v>39</v>
      </c>
      <c r="X12" s="8"/>
      <c r="Y12" s="2" t="s">
        <v>26</v>
      </c>
      <c r="Z12" s="11">
        <v>0.53957733174805322</v>
      </c>
      <c r="AA12" s="2" t="s">
        <v>39</v>
      </c>
      <c r="AB12" s="8"/>
      <c r="AD12" s="11">
        <f t="shared" si="0"/>
        <v>7.139708535966599E-3</v>
      </c>
      <c r="AE12" s="11">
        <f t="shared" si="1"/>
        <v>-8.878398678414097E-2</v>
      </c>
    </row>
    <row r="13" spans="1:31">
      <c r="A13" s="2" t="s">
        <v>27</v>
      </c>
      <c r="B13" s="11">
        <v>0.28170000000000001</v>
      </c>
      <c r="C13" s="2" t="s">
        <v>40</v>
      </c>
      <c r="D13" s="8">
        <v>0.33945290909090908</v>
      </c>
      <c r="E13" s="2" t="s">
        <v>27</v>
      </c>
      <c r="F13" s="11">
        <v>0.1958416511195879</v>
      </c>
      <c r="G13" s="2" t="s">
        <v>40</v>
      </c>
      <c r="H13" s="8">
        <v>0.45867753359683794</v>
      </c>
      <c r="I13" s="2" t="s">
        <v>27</v>
      </c>
      <c r="J13" s="11">
        <v>0.36422875063768795</v>
      </c>
      <c r="K13" s="2" t="s">
        <v>40</v>
      </c>
      <c r="L13" s="8"/>
      <c r="M13" s="2" t="s">
        <v>27</v>
      </c>
      <c r="N13" s="11">
        <v>0.30139361080120275</v>
      </c>
      <c r="O13" s="2" t="s">
        <v>40</v>
      </c>
      <c r="P13" s="8"/>
      <c r="Q13" s="2" t="s">
        <v>27</v>
      </c>
      <c r="R13" s="11">
        <v>0.2461933535418325</v>
      </c>
      <c r="S13" s="2" t="s">
        <v>40</v>
      </c>
      <c r="T13" s="8"/>
      <c r="U13" s="2" t="s">
        <v>27</v>
      </c>
      <c r="V13" s="11">
        <v>0.23214118758704796</v>
      </c>
      <c r="W13" s="2" t="s">
        <v>40</v>
      </c>
      <c r="X13" s="8"/>
      <c r="Y13" s="2" t="s">
        <v>27</v>
      </c>
      <c r="Z13" s="11">
        <v>8.4464736082436029E-2</v>
      </c>
      <c r="AA13" s="2" t="s">
        <v>40</v>
      </c>
      <c r="AB13" s="8"/>
      <c r="AD13" s="11">
        <f t="shared" si="0"/>
        <v>1.1778404416850519E-2</v>
      </c>
      <c r="AE13" s="11">
        <f t="shared" si="1"/>
        <v>-6.8444382239382248E-2</v>
      </c>
    </row>
    <row r="14" spans="1:31">
      <c r="A14" s="2" t="s">
        <v>28</v>
      </c>
      <c r="B14" s="11">
        <v>4.3999999999999997E-2</v>
      </c>
      <c r="C14" s="2" t="s">
        <v>41</v>
      </c>
      <c r="D14" s="8">
        <v>0.12956851020408161</v>
      </c>
      <c r="E14" s="2" t="s">
        <v>28</v>
      </c>
      <c r="F14" s="11">
        <v>-6.6531824979885051E-2</v>
      </c>
      <c r="G14" s="2" t="s">
        <v>41</v>
      </c>
      <c r="H14" s="8">
        <v>0.26758295918367347</v>
      </c>
      <c r="I14" s="2" t="s">
        <v>28</v>
      </c>
      <c r="J14" s="11">
        <v>0.15725343134604711</v>
      </c>
      <c r="K14" s="2" t="s">
        <v>41</v>
      </c>
      <c r="L14" s="8"/>
      <c r="M14" s="2" t="s">
        <v>28</v>
      </c>
      <c r="N14" s="11">
        <v>7.9849079849079851E-2</v>
      </c>
      <c r="O14" s="2" t="s">
        <v>41</v>
      </c>
      <c r="P14" s="8"/>
      <c r="Q14" s="2" t="s">
        <v>28</v>
      </c>
      <c r="R14" s="11">
        <v>6.7026687802657766E-3</v>
      </c>
      <c r="S14" s="2" t="s">
        <v>41</v>
      </c>
      <c r="T14" s="8"/>
      <c r="U14" s="2" t="s">
        <v>28</v>
      </c>
      <c r="V14" s="11">
        <v>-8.3771072506992408E-3</v>
      </c>
      <c r="W14" s="2" t="s">
        <v>41</v>
      </c>
      <c r="X14" s="8"/>
      <c r="Y14" s="2" t="s">
        <v>28</v>
      </c>
      <c r="Z14" s="11">
        <v>-0.20395672460753814</v>
      </c>
      <c r="AA14" s="2" t="s">
        <v>41</v>
      </c>
      <c r="AB14" s="8"/>
      <c r="AD14" s="11">
        <f t="shared" si="0"/>
        <v>5.7831192584755775E-3</v>
      </c>
      <c r="AE14" s="11">
        <f t="shared" si="1"/>
        <v>-6.3496488245931265E-2</v>
      </c>
    </row>
    <row r="15" spans="1:31">
      <c r="A15" s="2" t="s">
        <v>29</v>
      </c>
      <c r="B15" s="11">
        <v>0.1323</v>
      </c>
      <c r="C15" s="2" t="s">
        <v>42</v>
      </c>
      <c r="D15" s="8">
        <v>6.4154786516853968E-2</v>
      </c>
      <c r="E15" s="2" t="s">
        <v>29</v>
      </c>
      <c r="F15" s="11">
        <v>3.3284410786416099E-2</v>
      </c>
      <c r="G15" s="2" t="s">
        <v>42</v>
      </c>
      <c r="H15" s="8">
        <v>0.23338095505617981</v>
      </c>
      <c r="I15" s="2" t="s">
        <v>29</v>
      </c>
      <c r="J15" s="11">
        <v>0.23619946129823174</v>
      </c>
      <c r="K15" s="2" t="s">
        <v>42</v>
      </c>
      <c r="L15" s="8"/>
      <c r="M15" s="2" t="s">
        <v>29</v>
      </c>
      <c r="N15" s="11">
        <v>0.16759551306858034</v>
      </c>
      <c r="O15" s="2" t="s">
        <v>42</v>
      </c>
      <c r="P15" s="8"/>
      <c r="Q15" s="2" t="s">
        <v>29</v>
      </c>
      <c r="R15" s="11">
        <v>0.10125926740686428</v>
      </c>
      <c r="S15" s="2" t="s">
        <v>42</v>
      </c>
      <c r="T15" s="8"/>
      <c r="U15" s="2" t="s">
        <v>29</v>
      </c>
      <c r="V15" s="11">
        <v>8.8348768737880473E-2</v>
      </c>
      <c r="W15" s="2" t="s">
        <v>42</v>
      </c>
      <c r="X15" s="8"/>
      <c r="Y15" s="2" t="s">
        <v>29</v>
      </c>
      <c r="Z15" s="11">
        <v>-8.9350156673975611E-2</v>
      </c>
      <c r="AA15" s="2" t="s">
        <v>42</v>
      </c>
      <c r="AB15" s="8"/>
      <c r="AD15" s="11">
        <f t="shared" si="0"/>
        <v>6.3400068611924043E-3</v>
      </c>
      <c r="AE15" s="11">
        <f t="shared" si="1"/>
        <v>-6.7120356209150328E-2</v>
      </c>
    </row>
    <row r="16" spans="1:31" ht="15" thickBot="1">
      <c r="A16" s="2" t="s">
        <v>31</v>
      </c>
      <c r="B16" s="11">
        <v>9.9199999999999997E-2</v>
      </c>
      <c r="C16" s="2" t="s">
        <v>43</v>
      </c>
      <c r="D16" s="8">
        <v>-0.36156378861788624</v>
      </c>
      <c r="E16" s="2" t="s">
        <v>31</v>
      </c>
      <c r="F16" s="11">
        <v>-3.8089595575878064E-3</v>
      </c>
      <c r="G16" s="2" t="s">
        <v>43</v>
      </c>
      <c r="H16" s="8">
        <v>-0.12320956097560981</v>
      </c>
      <c r="I16" s="2" t="s">
        <v>31</v>
      </c>
      <c r="J16" s="11">
        <v>0.20676033214272377</v>
      </c>
      <c r="K16" s="2" t="s">
        <v>43</v>
      </c>
      <c r="L16" s="8"/>
      <c r="M16" s="2" t="s">
        <v>31</v>
      </c>
      <c r="N16" s="11">
        <v>0.13528142609186247</v>
      </c>
      <c r="O16" s="2" t="s">
        <v>43</v>
      </c>
      <c r="P16" s="8"/>
      <c r="Q16" s="2" t="s">
        <v>31</v>
      </c>
      <c r="R16" s="11">
        <v>6.6405248641120587E-2</v>
      </c>
      <c r="S16" s="2" t="s">
        <v>43</v>
      </c>
      <c r="T16" s="8"/>
      <c r="U16" s="2" t="s">
        <v>31</v>
      </c>
      <c r="V16" s="11">
        <v>5.2769409105461948E-2</v>
      </c>
      <c r="W16" s="2" t="s">
        <v>43</v>
      </c>
      <c r="X16" s="8"/>
      <c r="Y16" s="2" t="s">
        <v>31</v>
      </c>
      <c r="Z16" s="11">
        <v>-0.13163272927815411</v>
      </c>
      <c r="AA16" s="2" t="s">
        <v>43</v>
      </c>
      <c r="AB16" s="8"/>
      <c r="AD16" s="11">
        <f t="shared" si="0"/>
        <v>-5.1808409818040607E-2</v>
      </c>
      <c r="AE16" s="11">
        <f t="shared" si="1"/>
        <v>4.2098893280632099E-3</v>
      </c>
    </row>
    <row r="17" spans="1:32" ht="15" thickBot="1">
      <c r="A17" s="3" t="s">
        <v>47</v>
      </c>
      <c r="B17" s="156">
        <f>STDEVP(B7:B16,D5,D8:D16)</f>
        <v>0.28607826761105132</v>
      </c>
      <c r="C17" s="157"/>
      <c r="D17" s="158"/>
      <c r="E17" s="3" t="s">
        <v>47</v>
      </c>
      <c r="F17" s="156">
        <f>STDEVP(F5:F16,H5,H8:H16)</f>
        <v>0.25312866457154132</v>
      </c>
      <c r="G17" s="157"/>
      <c r="H17" s="158"/>
      <c r="I17" s="3" t="s">
        <v>47</v>
      </c>
      <c r="J17" s="156">
        <f>STDEVP(J5:J16,L5,L8:L16)</f>
        <v>0.19604535475195461</v>
      </c>
      <c r="K17" s="157"/>
      <c r="L17" s="158"/>
      <c r="M17" s="3" t="s">
        <v>47</v>
      </c>
      <c r="N17" s="156">
        <f>STDEVP(N5:N16,P5,P8:P16)</f>
        <v>0.23044417880684959</v>
      </c>
      <c r="O17" s="157"/>
      <c r="P17" s="158"/>
      <c r="Q17" s="3" t="s">
        <v>47</v>
      </c>
      <c r="R17" s="156">
        <f>STDEVP(R5:R16,T5,T8:T16)</f>
        <v>0.22384306159053835</v>
      </c>
      <c r="S17" s="157"/>
      <c r="T17" s="158"/>
      <c r="U17" s="3" t="s">
        <v>47</v>
      </c>
      <c r="V17" s="94">
        <f>STDEVP(V5:V16,X5,X8:X16)</f>
        <v>0.23331308394112077</v>
      </c>
      <c r="W17" s="95"/>
      <c r="X17" s="96"/>
      <c r="Y17" s="3" t="s">
        <v>47</v>
      </c>
      <c r="Z17" s="156">
        <f>STDEVP(Z5:Z16,AB5,AB8:AB16)</f>
        <v>0.24597335984235527</v>
      </c>
      <c r="AA17" s="157"/>
      <c r="AB17" s="158"/>
      <c r="AD17" s="11">
        <f t="shared" si="0"/>
        <v>-6.2782721105624745E-2</v>
      </c>
      <c r="AE17" s="11">
        <f t="shared" si="1"/>
        <v>4.5198673469387662E-3</v>
      </c>
    </row>
    <row r="18" spans="1:32" ht="15" thickBot="1">
      <c r="A18" s="74" t="s">
        <v>86</v>
      </c>
      <c r="B18" s="161">
        <f>AVERAGE(B5:B16,D5,D8:D16)</f>
        <v>1.3156333778589114E-2</v>
      </c>
      <c r="C18" s="162"/>
      <c r="D18" s="163"/>
      <c r="E18" s="74"/>
      <c r="F18" s="161">
        <f>AVERAGE(F5:F16,H5,H8:H16)</f>
        <v>6.401604798407122E-2</v>
      </c>
      <c r="G18" s="162"/>
      <c r="H18" s="163"/>
      <c r="I18" s="74"/>
      <c r="J18" s="161">
        <f>AVERAGE(J5:J16,L5,L8:L16)</f>
        <v>0.23060345926823153</v>
      </c>
      <c r="K18" s="162"/>
      <c r="L18" s="163"/>
      <c r="M18" s="69"/>
      <c r="N18" s="161">
        <f>AVERAGE(N5:N16,P5,P8:P16)</f>
        <v>0.21582618389216512</v>
      </c>
      <c r="O18" s="162"/>
      <c r="P18" s="163"/>
      <c r="Q18" s="69"/>
      <c r="R18" s="161">
        <f>AVERAGE(R5:R16,T5,T8:T16)</f>
        <v>0.23099816801743878</v>
      </c>
      <c r="S18" s="162"/>
      <c r="T18" s="163"/>
      <c r="U18" s="69"/>
      <c r="V18" s="161">
        <f>AVERAGE(V5:V16,X5,X8:X16)</f>
        <v>0.26343556489156522</v>
      </c>
      <c r="W18" s="162"/>
      <c r="X18" s="163"/>
      <c r="Y18" s="69"/>
      <c r="Z18" s="161">
        <f>AVERAGE(Z5:Z16,AB5,AB8:AB16)</f>
        <v>0.13632471081658407</v>
      </c>
      <c r="AA18" s="162"/>
      <c r="AB18" s="163"/>
      <c r="AD18" s="11">
        <f t="shared" si="0"/>
        <v>-5.5346684123266626E-2</v>
      </c>
      <c r="AE18" s="11">
        <f t="shared" si="1"/>
        <v>6.1519438202247145E-3</v>
      </c>
    </row>
    <row r="19" spans="1:32" ht="15" thickBot="1">
      <c r="A19" s="74" t="s">
        <v>82</v>
      </c>
      <c r="B19" s="68">
        <f t="shared" ref="B19" si="2">MAX(B5:B16)-MIN(B5:B16)</f>
        <v>1.0278</v>
      </c>
      <c r="C19" s="68"/>
      <c r="D19" s="68"/>
      <c r="E19" s="74" t="s">
        <v>82</v>
      </c>
      <c r="F19" s="68">
        <f t="shared" ref="F19" si="3">MAX(F5:F16)-MIN(F5:F16)</f>
        <v>0.97654311879639044</v>
      </c>
      <c r="G19" s="68"/>
      <c r="H19" s="68"/>
      <c r="I19" s="74" t="s">
        <v>82</v>
      </c>
      <c r="J19" s="68">
        <f t="shared" ref="J19:V19" si="4">MAX(J5:J16)-MIN(J5:J16)</f>
        <v>0.62394602366021135</v>
      </c>
      <c r="K19" s="68"/>
      <c r="L19" s="68"/>
      <c r="M19" s="68"/>
      <c r="N19" s="68">
        <f t="shared" si="4"/>
        <v>0.6561023609440938</v>
      </c>
      <c r="O19" s="68"/>
      <c r="P19" s="68"/>
      <c r="Q19" s="68"/>
      <c r="R19" s="68">
        <f t="shared" si="4"/>
        <v>0.5958023714282582</v>
      </c>
      <c r="S19" s="68"/>
      <c r="T19" s="68"/>
      <c r="U19" s="68"/>
      <c r="V19" s="68">
        <f t="shared" si="4"/>
        <v>0.65027079636349072</v>
      </c>
      <c r="W19" s="68"/>
      <c r="X19" s="68"/>
      <c r="Y19" s="68"/>
      <c r="Z19" s="68">
        <f>MAX(Z5:Z16)-MIN(Z5:Z16)</f>
        <v>0.74353405635559133</v>
      </c>
      <c r="AA19" s="69"/>
      <c r="AB19" s="75"/>
      <c r="AD19" s="11">
        <f t="shared" si="0"/>
        <v>-5.7648720744344302E-2</v>
      </c>
      <c r="AE19" s="11">
        <f t="shared" si="1"/>
        <v>8.3454796747967491E-3</v>
      </c>
    </row>
    <row r="20" spans="1:32" ht="14.4" customHeight="1" thickBot="1">
      <c r="R20" s="164" t="s">
        <v>88</v>
      </c>
      <c r="S20" s="71">
        <v>99800</v>
      </c>
      <c r="T20" s="71">
        <f>S20*(1-Z25)</f>
        <v>99490.117991145657</v>
      </c>
      <c r="U20" s="63" t="s">
        <v>5</v>
      </c>
      <c r="V20" s="135">
        <v>578000000</v>
      </c>
      <c r="W20" s="135"/>
      <c r="X20" s="136"/>
      <c r="Y20" s="63" t="s">
        <v>5</v>
      </c>
      <c r="Z20" s="135">
        <v>578000000</v>
      </c>
      <c r="AA20" s="135"/>
      <c r="AB20" s="136"/>
      <c r="AC20" s="63" t="s">
        <v>5</v>
      </c>
      <c r="AD20" s="135">
        <f>578000000*1.5</f>
        <v>867000000</v>
      </c>
      <c r="AE20" s="135"/>
      <c r="AF20" s="136"/>
    </row>
    <row r="21" spans="1:32">
      <c r="A21" s="164" t="s">
        <v>89</v>
      </c>
      <c r="B21" s="71">
        <v>99800</v>
      </c>
      <c r="C21" s="71">
        <f t="shared" ref="C21:C32" si="5">B21*(1-B5)</f>
        <v>138669.20010416876</v>
      </c>
      <c r="E21" s="63" t="s">
        <v>5</v>
      </c>
      <c r="F21" s="176">
        <v>670000000</v>
      </c>
      <c r="G21" s="172"/>
      <c r="H21" s="173"/>
      <c r="I21" s="63" t="s">
        <v>5</v>
      </c>
      <c r="J21" s="176">
        <v>536900000</v>
      </c>
      <c r="K21" s="172"/>
      <c r="L21" s="173"/>
      <c r="R21" s="181"/>
      <c r="S21" s="71">
        <v>414000</v>
      </c>
      <c r="T21" s="71">
        <f t="shared" ref="T21:T31" si="6">S21*(1-Z26)</f>
        <v>388561.31693998305</v>
      </c>
      <c r="U21" s="64" t="s">
        <v>83</v>
      </c>
      <c r="V21" s="137">
        <v>1.5</v>
      </c>
      <c r="W21" s="138"/>
      <c r="X21" s="139"/>
      <c r="Y21" s="64" t="s">
        <v>83</v>
      </c>
      <c r="Z21" s="137">
        <v>1.5</v>
      </c>
      <c r="AA21" s="138"/>
      <c r="AB21" s="139"/>
      <c r="AC21" s="64" t="s">
        <v>83</v>
      </c>
      <c r="AD21" s="137">
        <v>1.5</v>
      </c>
      <c r="AE21" s="138"/>
      <c r="AF21" s="139"/>
    </row>
    <row r="22" spans="1:32">
      <c r="A22" s="165"/>
      <c r="B22" s="71">
        <v>414000</v>
      </c>
      <c r="C22" s="71">
        <f t="shared" si="5"/>
        <v>449239.16732853249</v>
      </c>
      <c r="E22" s="64" t="s">
        <v>46</v>
      </c>
      <c r="F22" s="97">
        <v>1.2</v>
      </c>
      <c r="G22" s="98"/>
      <c r="H22" s="99"/>
      <c r="I22" s="64" t="s">
        <v>46</v>
      </c>
      <c r="J22" s="97">
        <v>1.2</v>
      </c>
      <c r="K22" s="98"/>
      <c r="L22" s="99"/>
      <c r="R22" s="181"/>
      <c r="S22" s="71">
        <v>2590000</v>
      </c>
      <c r="T22" s="71">
        <f t="shared" si="6"/>
        <v>2629118.0092904624</v>
      </c>
      <c r="U22" s="65" t="s">
        <v>85</v>
      </c>
      <c r="V22" s="146">
        <v>1.2</v>
      </c>
      <c r="W22" s="147"/>
      <c r="X22" s="148"/>
      <c r="Y22" s="65" t="s">
        <v>85</v>
      </c>
      <c r="Z22" s="146">
        <v>1.2</v>
      </c>
      <c r="AA22" s="147"/>
      <c r="AB22" s="148"/>
      <c r="AC22" s="65" t="s">
        <v>85</v>
      </c>
      <c r="AD22" s="146">
        <v>1.2</v>
      </c>
      <c r="AE22" s="147"/>
      <c r="AF22" s="148"/>
    </row>
    <row r="23" spans="1:32">
      <c r="A23" s="165"/>
      <c r="B23" s="71">
        <v>2590000</v>
      </c>
      <c r="C23" s="71">
        <f t="shared" si="5"/>
        <v>3665368</v>
      </c>
      <c r="E23" s="65" t="s">
        <v>84</v>
      </c>
      <c r="F23" s="109">
        <v>0.7</v>
      </c>
      <c r="G23" s="110"/>
      <c r="H23" s="111"/>
      <c r="I23" s="65" t="s">
        <v>84</v>
      </c>
      <c r="J23" s="100">
        <v>0.5</v>
      </c>
      <c r="K23" s="101"/>
      <c r="L23" s="102"/>
      <c r="R23" s="181"/>
      <c r="S23" s="71">
        <v>4220000</v>
      </c>
      <c r="T23" s="71">
        <f t="shared" si="6"/>
        <v>3027098.770463448</v>
      </c>
      <c r="U23" s="65" t="s">
        <v>84</v>
      </c>
      <c r="V23" s="166">
        <v>0.1</v>
      </c>
      <c r="W23" s="167"/>
      <c r="X23" s="168"/>
      <c r="Y23" s="65" t="s">
        <v>84</v>
      </c>
      <c r="Z23" s="169">
        <v>0.3</v>
      </c>
      <c r="AA23" s="170"/>
      <c r="AB23" s="171"/>
      <c r="AC23" s="65" t="s">
        <v>84</v>
      </c>
      <c r="AD23" s="169" t="s">
        <v>87</v>
      </c>
      <c r="AE23" s="170"/>
      <c r="AF23" s="171"/>
    </row>
    <row r="24" spans="1:32" ht="15" thickBot="1">
      <c r="A24" s="165"/>
      <c r="B24" s="71">
        <v>4220000</v>
      </c>
      <c r="C24" s="71">
        <f t="shared" si="5"/>
        <v>4219578</v>
      </c>
      <c r="E24" s="65" t="s">
        <v>0</v>
      </c>
      <c r="F24" s="106">
        <v>0.1</v>
      </c>
      <c r="G24" s="107"/>
      <c r="H24" s="108"/>
      <c r="I24" s="65" t="s">
        <v>0</v>
      </c>
      <c r="J24" s="106">
        <v>0.1</v>
      </c>
      <c r="K24" s="107"/>
      <c r="L24" s="108"/>
      <c r="R24" s="181"/>
      <c r="S24" s="71">
        <v>3900000</v>
      </c>
      <c r="T24" s="71">
        <f t="shared" si="6"/>
        <v>3052013.7820067052</v>
      </c>
      <c r="U24" s="65" t="s">
        <v>0</v>
      </c>
      <c r="V24" s="146">
        <v>0.1</v>
      </c>
      <c r="W24" s="147"/>
      <c r="X24" s="148"/>
      <c r="Y24" s="65" t="s">
        <v>0</v>
      </c>
      <c r="Z24" s="146">
        <v>0.1</v>
      </c>
      <c r="AA24" s="147"/>
      <c r="AB24" s="148"/>
      <c r="AC24" s="65" t="s">
        <v>0</v>
      </c>
      <c r="AD24" s="182">
        <v>0.15</v>
      </c>
      <c r="AE24" s="182"/>
      <c r="AF24" s="182"/>
    </row>
    <row r="25" spans="1:32">
      <c r="A25" s="165"/>
      <c r="B25" s="71">
        <v>3900000</v>
      </c>
      <c r="C25" s="71">
        <f t="shared" si="5"/>
        <v>4194059.9999999995</v>
      </c>
      <c r="E25" s="1" t="s">
        <v>20</v>
      </c>
      <c r="F25" s="11">
        <v>-0.45123099421062118</v>
      </c>
      <c r="G25" s="2" t="s">
        <v>32</v>
      </c>
      <c r="H25" s="8"/>
      <c r="I25" s="1" t="s">
        <v>20</v>
      </c>
      <c r="J25" s="11">
        <v>-0.26683226827460488</v>
      </c>
      <c r="K25" s="2" t="s">
        <v>32</v>
      </c>
      <c r="L25" s="8"/>
      <c r="R25" s="181"/>
      <c r="S25" s="71">
        <v>2440000</v>
      </c>
      <c r="T25" s="71">
        <f t="shared" si="6"/>
        <v>3124989.9278455577</v>
      </c>
      <c r="U25" s="1" t="s">
        <v>20</v>
      </c>
      <c r="V25" s="8">
        <v>-2.7093892105210442E-2</v>
      </c>
      <c r="W25" s="2" t="s">
        <v>32</v>
      </c>
      <c r="X25" s="8">
        <v>-0.29174279338842968</v>
      </c>
      <c r="Y25" s="1" t="s">
        <v>20</v>
      </c>
      <c r="Z25" s="8">
        <v>3.1050301488411225E-3</v>
      </c>
      <c r="AA25" s="2" t="s">
        <v>32</v>
      </c>
      <c r="AB25" s="8">
        <v>7.9964958677686566E-3</v>
      </c>
      <c r="AC25" s="1" t="s">
        <v>20</v>
      </c>
      <c r="AD25" s="8">
        <v>-8.2734029127186047E-3</v>
      </c>
      <c r="AE25" s="2" t="s">
        <v>32</v>
      </c>
      <c r="AF25" s="8">
        <v>1.8061785123967004E-2</v>
      </c>
    </row>
    <row r="26" spans="1:32">
      <c r="A26" s="165"/>
      <c r="B26" s="71">
        <v>2440000</v>
      </c>
      <c r="C26" s="71">
        <f t="shared" si="5"/>
        <v>4260484</v>
      </c>
      <c r="E26" s="2" t="s">
        <v>21</v>
      </c>
      <c r="F26" s="11">
        <v>-0.40282160040363757</v>
      </c>
      <c r="G26" s="2" t="s">
        <v>33</v>
      </c>
      <c r="H26" s="55" t="s">
        <v>48</v>
      </c>
      <c r="I26" s="2" t="s">
        <v>21</v>
      </c>
      <c r="J26" s="11">
        <v>-0.14222671781340454</v>
      </c>
      <c r="K26" s="2" t="s">
        <v>33</v>
      </c>
      <c r="L26" s="55" t="s">
        <v>48</v>
      </c>
      <c r="R26" s="181"/>
      <c r="S26" s="71">
        <v>5230000</v>
      </c>
      <c r="T26" s="71">
        <f t="shared" si="6"/>
        <v>3002777.2550531533</v>
      </c>
      <c r="U26" s="2" t="s">
        <v>21</v>
      </c>
      <c r="V26" s="11">
        <v>5.6690316802379334E-2</v>
      </c>
      <c r="W26" s="2" t="s">
        <v>33</v>
      </c>
      <c r="X26" s="55" t="s">
        <v>48</v>
      </c>
      <c r="Y26" s="2" t="s">
        <v>21</v>
      </c>
      <c r="Z26" s="11">
        <v>6.144609434786702E-2</v>
      </c>
      <c r="AA26" s="2" t="s">
        <v>33</v>
      </c>
      <c r="AB26" s="55" t="s">
        <v>48</v>
      </c>
      <c r="AC26" s="2" t="s">
        <v>21</v>
      </c>
      <c r="AD26" s="11">
        <v>-2.2791520714187427E-2</v>
      </c>
      <c r="AE26" s="2" t="s">
        <v>33</v>
      </c>
      <c r="AF26" s="55" t="s">
        <v>48</v>
      </c>
    </row>
    <row r="27" spans="1:32">
      <c r="A27" s="165"/>
      <c r="B27" s="71">
        <v>5230000</v>
      </c>
      <c r="C27" s="71">
        <f t="shared" si="5"/>
        <v>4164649</v>
      </c>
      <c r="E27" s="2" t="s">
        <v>30</v>
      </c>
      <c r="F27" s="11">
        <v>0.98959318168372135</v>
      </c>
      <c r="G27" s="2" t="s">
        <v>34</v>
      </c>
      <c r="H27" s="55" t="s">
        <v>48</v>
      </c>
      <c r="I27" s="2" t="s">
        <v>30</v>
      </c>
      <c r="J27" s="11">
        <v>0.30480922379821607</v>
      </c>
      <c r="K27" s="2" t="s">
        <v>34</v>
      </c>
      <c r="L27" s="55" t="s">
        <v>48</v>
      </c>
      <c r="R27" s="181"/>
      <c r="S27" s="71">
        <v>5320000</v>
      </c>
      <c r="T27" s="71">
        <f t="shared" si="6"/>
        <v>2904400.8365015434</v>
      </c>
      <c r="U27" s="2" t="s">
        <v>30</v>
      </c>
      <c r="V27" s="11">
        <v>-0.33115050386819034</v>
      </c>
      <c r="W27" s="2" t="s">
        <v>34</v>
      </c>
      <c r="X27" s="55" t="s">
        <v>48</v>
      </c>
      <c r="Y27" s="2" t="s">
        <v>30</v>
      </c>
      <c r="Z27" s="11">
        <v>-1.5103478490526056E-2</v>
      </c>
      <c r="AA27" s="2" t="s">
        <v>34</v>
      </c>
      <c r="AB27" s="55" t="s">
        <v>48</v>
      </c>
      <c r="AC27" s="2" t="s">
        <v>30</v>
      </c>
      <c r="AD27" s="11">
        <v>-3.0710419153526188E-3</v>
      </c>
      <c r="AE27" s="2" t="s">
        <v>34</v>
      </c>
      <c r="AF27" s="55" t="s">
        <v>48</v>
      </c>
    </row>
    <row r="28" spans="1:32">
      <c r="A28" s="165"/>
      <c r="B28" s="71">
        <v>5320000</v>
      </c>
      <c r="C28" s="71">
        <f t="shared" si="5"/>
        <v>4086824</v>
      </c>
      <c r="E28" s="2" t="s">
        <v>22</v>
      </c>
      <c r="F28" s="11">
        <v>0.99362295792014699</v>
      </c>
      <c r="G28" s="2" t="s">
        <v>35</v>
      </c>
      <c r="H28" s="8"/>
      <c r="I28" s="2" t="s">
        <v>22</v>
      </c>
      <c r="J28" s="11">
        <v>0.53139758490322841</v>
      </c>
      <c r="K28" s="2" t="s">
        <v>35</v>
      </c>
      <c r="L28" s="8"/>
      <c r="R28" s="181"/>
      <c r="S28" s="71">
        <v>13900000</v>
      </c>
      <c r="T28" s="71">
        <f t="shared" si="6"/>
        <v>11194282.79831703</v>
      </c>
      <c r="U28" s="2" t="s">
        <v>22</v>
      </c>
      <c r="V28" s="11">
        <v>4.1135878337201795E-2</v>
      </c>
      <c r="W28" s="2" t="s">
        <v>35</v>
      </c>
      <c r="X28" s="8">
        <v>-0.12807745320197042</v>
      </c>
      <c r="Y28" s="2" t="s">
        <v>22</v>
      </c>
      <c r="Z28" s="11">
        <v>0.28267801647785595</v>
      </c>
      <c r="AA28" s="2" t="s">
        <v>35</v>
      </c>
      <c r="AB28" s="8">
        <v>-9.0563871921182246E-2</v>
      </c>
      <c r="AC28" s="2" t="s">
        <v>22</v>
      </c>
      <c r="AD28" s="11">
        <v>0.29180286850792286</v>
      </c>
      <c r="AE28" s="2" t="s">
        <v>35</v>
      </c>
      <c r="AF28" s="8">
        <v>-0.1914789556650246</v>
      </c>
    </row>
    <row r="29" spans="1:32">
      <c r="A29" s="165"/>
      <c r="B29" s="71">
        <v>13900000</v>
      </c>
      <c r="C29" s="71">
        <f t="shared" si="5"/>
        <v>9984370</v>
      </c>
      <c r="E29" s="2" t="s">
        <v>23</v>
      </c>
      <c r="F29" s="11">
        <v>0.96890544874380835</v>
      </c>
      <c r="G29" s="2" t="s">
        <v>36</v>
      </c>
      <c r="H29" s="8"/>
      <c r="I29" s="2" t="s">
        <v>23</v>
      </c>
      <c r="J29" s="11">
        <v>0.46734803178406142</v>
      </c>
      <c r="K29" s="2" t="s">
        <v>36</v>
      </c>
      <c r="L29" s="8"/>
      <c r="R29" s="181"/>
      <c r="S29" s="71">
        <v>10400000</v>
      </c>
      <c r="T29" s="71">
        <f t="shared" si="6"/>
        <v>11088024.194407174</v>
      </c>
      <c r="U29" s="2" t="s">
        <v>23</v>
      </c>
      <c r="V29" s="11">
        <v>-3.1846813999514882E-2</v>
      </c>
      <c r="W29" s="2" t="s">
        <v>36</v>
      </c>
      <c r="X29" s="8">
        <v>-8.3579559471366142E-3</v>
      </c>
      <c r="Y29" s="2" t="s">
        <v>23</v>
      </c>
      <c r="Z29" s="11">
        <v>0.21743236358802434</v>
      </c>
      <c r="AA29" s="2" t="s">
        <v>36</v>
      </c>
      <c r="AB29" s="8">
        <v>2.5473092511013169E-2</v>
      </c>
      <c r="AC29" s="2" t="s">
        <v>23</v>
      </c>
      <c r="AD29" s="11">
        <v>0.22457207212399094</v>
      </c>
      <c r="AE29" s="2" t="s">
        <v>36</v>
      </c>
      <c r="AF29" s="8">
        <v>-6.3310894273127805E-2</v>
      </c>
    </row>
    <row r="30" spans="1:32">
      <c r="A30" s="165"/>
      <c r="B30" s="71">
        <v>10400000</v>
      </c>
      <c r="C30" s="71">
        <f t="shared" si="5"/>
        <v>9942400</v>
      </c>
      <c r="E30" s="2" t="s">
        <v>24</v>
      </c>
      <c r="F30" s="11">
        <v>0.58955786475237071</v>
      </c>
      <c r="G30" s="2" t="s">
        <v>37</v>
      </c>
      <c r="H30" s="8"/>
      <c r="I30" s="2" t="s">
        <v>24</v>
      </c>
      <c r="J30" s="11">
        <v>0.12213827623323524</v>
      </c>
      <c r="K30" s="2" t="s">
        <v>37</v>
      </c>
      <c r="L30" s="8"/>
      <c r="R30" s="181"/>
      <c r="S30" s="71">
        <v>11400000</v>
      </c>
      <c r="T30" s="71">
        <f t="shared" si="6"/>
        <v>11015666.645624084</v>
      </c>
      <c r="U30" s="2" t="s">
        <v>24</v>
      </c>
      <c r="V30" s="11">
        <v>-0.6813118766294094</v>
      </c>
      <c r="W30" s="2" t="s">
        <v>37</v>
      </c>
      <c r="X30" s="8">
        <v>0.12071242471042469</v>
      </c>
      <c r="Y30" s="2" t="s">
        <v>24</v>
      </c>
      <c r="Z30" s="11">
        <v>-0.28073357698588425</v>
      </c>
      <c r="AA30" s="2" t="s">
        <v>37</v>
      </c>
      <c r="AB30" s="8">
        <v>0.15363781081081079</v>
      </c>
      <c r="AC30" s="2" t="s">
        <v>24</v>
      </c>
      <c r="AD30" s="11">
        <v>-0.26895517256903373</v>
      </c>
      <c r="AE30" s="2" t="s">
        <v>37</v>
      </c>
      <c r="AF30" s="8">
        <v>8.5193428571428545E-2</v>
      </c>
    </row>
    <row r="31" spans="1:32">
      <c r="A31" s="165"/>
      <c r="B31" s="71">
        <v>11400000</v>
      </c>
      <c r="C31" s="71">
        <f t="shared" si="5"/>
        <v>9891780</v>
      </c>
      <c r="E31" s="2" t="s">
        <v>25</v>
      </c>
      <c r="F31" s="11">
        <v>0.99999980875928374</v>
      </c>
      <c r="G31" s="2" t="s">
        <v>38</v>
      </c>
      <c r="H31" s="8"/>
      <c r="I31" s="2" t="s">
        <v>25</v>
      </c>
      <c r="J31" s="11">
        <v>0.61603300967754515</v>
      </c>
      <c r="K31" s="2" t="s">
        <v>38</v>
      </c>
      <c r="L31" s="8"/>
      <c r="R31" s="181"/>
      <c r="S31" s="71">
        <v>11000000</v>
      </c>
      <c r="T31" s="71">
        <f t="shared" si="6"/>
        <v>11039707.904832937</v>
      </c>
      <c r="U31" s="2" t="s">
        <v>25</v>
      </c>
      <c r="V31" s="11">
        <v>0.2379001998847966</v>
      </c>
      <c r="W31" s="2" t="s">
        <v>38</v>
      </c>
      <c r="X31" s="8">
        <v>0.17852410849909586</v>
      </c>
      <c r="Y31" s="2" t="s">
        <v>25</v>
      </c>
      <c r="Z31" s="11">
        <v>0.42585520935886167</v>
      </c>
      <c r="AA31" s="2" t="s">
        <v>38</v>
      </c>
      <c r="AB31" s="8">
        <v>0.20940017359855337</v>
      </c>
      <c r="AC31" s="2" t="s">
        <v>25</v>
      </c>
      <c r="AD31" s="11">
        <v>0.43163832861733725</v>
      </c>
      <c r="AE31" s="2" t="s">
        <v>38</v>
      </c>
      <c r="AF31" s="8">
        <v>0.1459036853526221</v>
      </c>
    </row>
    <row r="32" spans="1:32">
      <c r="A32" s="165"/>
      <c r="B32" s="71">
        <v>11000000</v>
      </c>
      <c r="C32" s="71">
        <f t="shared" si="5"/>
        <v>9908800</v>
      </c>
      <c r="E32" s="2" t="s">
        <v>26</v>
      </c>
      <c r="F32" s="11">
        <v>0.99007439224403293</v>
      </c>
      <c r="G32" s="2" t="s">
        <v>39</v>
      </c>
      <c r="H32" s="8"/>
      <c r="I32" s="2" t="s">
        <v>26</v>
      </c>
      <c r="J32" s="11">
        <v>0.64667152276177098</v>
      </c>
      <c r="K32" s="2" t="s">
        <v>39</v>
      </c>
      <c r="L32" s="8"/>
      <c r="R32" s="181"/>
      <c r="S32" s="72">
        <v>3184210.5263157897</v>
      </c>
      <c r="T32" s="71">
        <f>S32*(1-AB25)</f>
        <v>3158748</v>
      </c>
      <c r="U32" s="2" t="s">
        <v>26</v>
      </c>
      <c r="V32" s="11">
        <v>0.26716505867259421</v>
      </c>
      <c r="W32" s="2" t="s">
        <v>39</v>
      </c>
      <c r="X32" s="8">
        <v>0.2488399673202614</v>
      </c>
      <c r="Y32" s="2" t="s">
        <v>26</v>
      </c>
      <c r="Z32" s="11">
        <v>0.45405999313880757</v>
      </c>
      <c r="AA32" s="2" t="s">
        <v>39</v>
      </c>
      <c r="AB32" s="8">
        <v>0.2739356764705882</v>
      </c>
      <c r="AC32" s="2" t="s">
        <v>26</v>
      </c>
      <c r="AD32" s="11">
        <v>0.46039999999999998</v>
      </c>
      <c r="AE32" s="2" t="s">
        <v>39</v>
      </c>
      <c r="AF32" s="8">
        <v>0.20681532026143787</v>
      </c>
    </row>
    <row r="33" spans="1:32">
      <c r="A33" s="165"/>
      <c r="B33" s="72">
        <v>3184210.5263157897</v>
      </c>
      <c r="C33" s="71">
        <f>B33*(1-D5)</f>
        <v>4263870</v>
      </c>
      <c r="E33" s="2" t="s">
        <v>27</v>
      </c>
      <c r="F33" s="11">
        <v>0.20293351227882223</v>
      </c>
      <c r="G33" s="2" t="s">
        <v>40</v>
      </c>
      <c r="H33" s="8"/>
      <c r="I33" s="2" t="s">
        <v>27</v>
      </c>
      <c r="J33" s="11">
        <v>0.2654266055697288</v>
      </c>
      <c r="K33" s="2" t="s">
        <v>40</v>
      </c>
      <c r="L33" s="8"/>
      <c r="R33" s="181"/>
      <c r="S33" s="72">
        <v>10684210.52631579</v>
      </c>
      <c r="T33" s="71">
        <f t="shared" ref="T33:T39" si="7">S33*(1-AB28)</f>
        <v>11651814</v>
      </c>
      <c r="U33" s="2" t="s">
        <v>27</v>
      </c>
      <c r="V33" s="11">
        <v>0.15548563725289841</v>
      </c>
      <c r="W33" s="2" t="s">
        <v>40</v>
      </c>
      <c r="X33" s="8">
        <v>0.358594395256917</v>
      </c>
      <c r="Y33" s="2" t="s">
        <v>27</v>
      </c>
      <c r="Z33" s="11">
        <v>0.19465591379014172</v>
      </c>
      <c r="AA33" s="2" t="s">
        <v>40</v>
      </c>
      <c r="AB33" s="8">
        <v>0.49951236363636364</v>
      </c>
      <c r="AC33" s="2" t="s">
        <v>27</v>
      </c>
      <c r="AD33" s="11">
        <v>0.14284750397210111</v>
      </c>
      <c r="AE33" s="2" t="s">
        <v>40</v>
      </c>
      <c r="AF33" s="8">
        <v>0.50372225296442685</v>
      </c>
    </row>
    <row r="34" spans="1:32">
      <c r="A34" s="165"/>
      <c r="B34" s="72">
        <v>10684210.52631579</v>
      </c>
      <c r="C34" s="71">
        <f t="shared" ref="C34:C42" si="8">B34*(1-D8)</f>
        <v>10164062</v>
      </c>
      <c r="E34" s="2" t="s">
        <v>28</v>
      </c>
      <c r="F34" s="11">
        <v>-4.1654921504733773E-2</v>
      </c>
      <c r="G34" s="2" t="s">
        <v>41</v>
      </c>
      <c r="H34" s="8"/>
      <c r="I34" s="2" t="s">
        <v>28</v>
      </c>
      <c r="J34" s="11">
        <v>3.2025286092870572E-2</v>
      </c>
      <c r="K34" s="2" t="s">
        <v>41</v>
      </c>
      <c r="L34" s="8"/>
      <c r="R34" s="181"/>
      <c r="S34" s="72">
        <v>11947368.421052631</v>
      </c>
      <c r="T34" s="71">
        <f t="shared" si="7"/>
        <v>11643032</v>
      </c>
      <c r="U34" s="2" t="s">
        <v>28</v>
      </c>
      <c r="V34" s="11">
        <v>-0.12147383736870596</v>
      </c>
      <c r="W34" s="2" t="s">
        <v>41</v>
      </c>
      <c r="X34" s="8">
        <v>0.1503372551020408</v>
      </c>
      <c r="Y34" s="2" t="s">
        <v>28</v>
      </c>
      <c r="Z34" s="11">
        <v>-6.6156172539151265E-2</v>
      </c>
      <c r="AA34" s="2" t="s">
        <v>41</v>
      </c>
      <c r="AB34" s="8">
        <v>0.3261004387755102</v>
      </c>
      <c r="AC34" s="2" t="s">
        <v>28</v>
      </c>
      <c r="AD34" s="11">
        <v>-0.12893889364477601</v>
      </c>
      <c r="AE34" s="2" t="s">
        <v>41</v>
      </c>
      <c r="AF34" s="8">
        <v>0.33062030612244897</v>
      </c>
    </row>
    <row r="35" spans="1:32">
      <c r="A35" s="165"/>
      <c r="B35" s="72">
        <v>11947368.421052631</v>
      </c>
      <c r="C35" s="71">
        <f t="shared" si="8"/>
        <v>10161155</v>
      </c>
      <c r="E35" s="2" t="s">
        <v>29</v>
      </c>
      <c r="F35" s="11">
        <v>5.9615676175990368E-2</v>
      </c>
      <c r="G35" s="2" t="s">
        <v>42</v>
      </c>
      <c r="H35" s="8"/>
      <c r="I35" s="2" t="s">
        <v>29</v>
      </c>
      <c r="J35" s="11">
        <v>0.1243163710883311</v>
      </c>
      <c r="K35" s="2" t="s">
        <v>42</v>
      </c>
      <c r="L35" s="8"/>
      <c r="R35" s="181"/>
      <c r="S35" s="72">
        <v>13631578.947368421</v>
      </c>
      <c r="T35" s="71">
        <f t="shared" si="7"/>
        <v>11537253</v>
      </c>
      <c r="U35" s="2" t="s">
        <v>29</v>
      </c>
      <c r="V35" s="11">
        <v>-1.7626805895117358E-2</v>
      </c>
      <c r="W35" s="2" t="s">
        <v>42</v>
      </c>
      <c r="X35" s="8">
        <v>9.1664011235955092E-2</v>
      </c>
      <c r="Y35" s="2" t="s">
        <v>29</v>
      </c>
      <c r="Z35" s="11">
        <v>3.3713452138238224E-2</v>
      </c>
      <c r="AA35" s="2" t="s">
        <v>42</v>
      </c>
      <c r="AB35" s="8">
        <v>0.2912792921348315</v>
      </c>
      <c r="AC35" s="2" t="s">
        <v>29</v>
      </c>
      <c r="AD35" s="11">
        <v>-2.1633231985028405E-2</v>
      </c>
      <c r="AE35" s="2" t="s">
        <v>42</v>
      </c>
      <c r="AF35" s="8">
        <v>0.29743123595505622</v>
      </c>
    </row>
    <row r="36" spans="1:32" ht="15" thickBot="1">
      <c r="A36" s="165"/>
      <c r="B36" s="72">
        <v>13631578.947368421</v>
      </c>
      <c r="C36" s="71">
        <f t="shared" si="8"/>
        <v>9472404.6582278479</v>
      </c>
      <c r="E36" s="2" t="s">
        <v>31</v>
      </c>
      <c r="F36" s="11">
        <v>2.2769274948866394E-2</v>
      </c>
      <c r="G36" s="2" t="s">
        <v>43</v>
      </c>
      <c r="H36" s="8"/>
      <c r="I36" s="2" t="s">
        <v>31</v>
      </c>
      <c r="J36" s="11">
        <v>9.0381117132848757E-2</v>
      </c>
      <c r="K36" s="2" t="s">
        <v>43</v>
      </c>
      <c r="L36" s="8"/>
      <c r="R36" s="181"/>
      <c r="S36" s="72">
        <v>14552631.578947369</v>
      </c>
      <c r="T36" s="71">
        <f t="shared" si="7"/>
        <v>11505308</v>
      </c>
      <c r="U36" s="2" t="s">
        <v>31</v>
      </c>
      <c r="V36" s="11">
        <v>-5.6766822421265489E-2</v>
      </c>
      <c r="W36" s="2" t="s">
        <v>43</v>
      </c>
      <c r="X36" s="8">
        <v>-0.32301139837398379</v>
      </c>
      <c r="Y36" s="2" t="s">
        <v>31</v>
      </c>
      <c r="Z36" s="11">
        <v>-3.6098095302669968E-3</v>
      </c>
      <c r="AA36" s="2" t="s">
        <v>43</v>
      </c>
      <c r="AB36" s="8">
        <v>-3.6724650406504113E-2</v>
      </c>
      <c r="AC36" s="2" t="s">
        <v>31</v>
      </c>
      <c r="AD36" s="11">
        <v>-6.1258530274611298E-2</v>
      </c>
      <c r="AE36" s="2" t="s">
        <v>43</v>
      </c>
      <c r="AF36" s="8">
        <v>-2.8379170731707364E-2</v>
      </c>
    </row>
    <row r="37" spans="1:32" ht="15" thickBot="1">
      <c r="A37" s="165"/>
      <c r="B37" s="72">
        <v>14552631.578947369</v>
      </c>
      <c r="C37" s="71">
        <f t="shared" si="8"/>
        <v>10112432</v>
      </c>
      <c r="E37" s="3" t="s">
        <v>47</v>
      </c>
      <c r="F37" s="103">
        <f>STDEVP(F25:F36,H25,H28:H36)</f>
        <v>0.54982796909006593</v>
      </c>
      <c r="G37" s="104"/>
      <c r="H37" s="105"/>
      <c r="I37" s="3" t="s">
        <v>47</v>
      </c>
      <c r="J37" s="103">
        <f>STDEVP(J25:J36,L25,L28:L36)</f>
        <v>0.28039640204468175</v>
      </c>
      <c r="K37" s="104"/>
      <c r="L37" s="105"/>
      <c r="R37" s="181"/>
      <c r="S37" s="72">
        <v>16105263.157894736</v>
      </c>
      <c r="T37" s="71">
        <f t="shared" si="7"/>
        <v>11693457</v>
      </c>
      <c r="U37" s="3" t="s">
        <v>47</v>
      </c>
      <c r="V37" s="112">
        <f>STDEVP(V25:V36,X25,X28:X36)</f>
        <v>0.23589830395168493</v>
      </c>
      <c r="W37" s="113"/>
      <c r="X37" s="114"/>
      <c r="Y37" s="3" t="s">
        <v>47</v>
      </c>
      <c r="Z37" s="103">
        <f>STDEVP(Z25:Z36,AB25,AB28:AB36)</f>
        <v>0.1947210121106053</v>
      </c>
      <c r="AA37" s="104"/>
      <c r="AB37" s="105"/>
      <c r="AC37" s="3" t="s">
        <v>47</v>
      </c>
      <c r="AD37" s="115">
        <f>STDEVP(AD25:AD36,AF25,AF28:AF36)</f>
        <v>0.20928387251320368</v>
      </c>
      <c r="AE37" s="116"/>
      <c r="AF37" s="117"/>
    </row>
    <row r="38" spans="1:32" ht="15" thickBot="1">
      <c r="A38" s="165"/>
      <c r="B38" s="72">
        <v>16105263.157894736</v>
      </c>
      <c r="C38" s="71">
        <f t="shared" si="8"/>
        <v>10195176</v>
      </c>
      <c r="D38" s="75"/>
      <c r="E38" s="74" t="s">
        <v>86</v>
      </c>
      <c r="F38" s="161">
        <f>AVERAGE(F25:F36,H25,H28:H36)</f>
        <v>0.41011371678233749</v>
      </c>
      <c r="G38" s="161"/>
      <c r="H38" s="180"/>
      <c r="I38" s="74" t="s">
        <v>86</v>
      </c>
      <c r="J38" s="161">
        <f>AVERAGE(J25:J36,L25,L28:L36)</f>
        <v>0.23262400357948557</v>
      </c>
      <c r="K38" s="161"/>
      <c r="L38" s="180"/>
      <c r="R38" s="181"/>
      <c r="S38" s="72">
        <v>6657894.7368421052</v>
      </c>
      <c r="T38" s="71">
        <f t="shared" si="7"/>
        <v>3332194</v>
      </c>
      <c r="U38" s="74" t="s">
        <v>86</v>
      </c>
      <c r="V38" s="161">
        <f>AVERAGE(V25:V36,X25,X28:X36)</f>
        <v>-5.0641318238349668E-3</v>
      </c>
      <c r="W38" s="162"/>
      <c r="X38" s="163"/>
      <c r="Y38" s="74" t="s">
        <v>86</v>
      </c>
      <c r="Z38" s="161">
        <f>AVERAGE(Z25:Z36,AB25,AB28:AB36)</f>
        <v>0.13488135713275282</v>
      </c>
      <c r="AA38" s="162"/>
      <c r="AB38" s="163"/>
      <c r="AC38" s="74" t="s">
        <v>86</v>
      </c>
      <c r="AD38" s="161">
        <f>AVERAGE(AD25:AD36,AF25,AF28:AF36)</f>
        <v>0.10640536240396235</v>
      </c>
      <c r="AE38" s="162"/>
      <c r="AF38" s="163"/>
    </row>
    <row r="39" spans="1:32" ht="15" thickBot="1">
      <c r="A39" s="165"/>
      <c r="B39" s="72">
        <v>6657894.7368421052</v>
      </c>
      <c r="C39" s="71">
        <f t="shared" si="8"/>
        <v>4397853</v>
      </c>
      <c r="E39" s="74" t="s">
        <v>82</v>
      </c>
      <c r="F39" s="68">
        <f>MAX(F25:F36)-MIN(F25:F36)</f>
        <v>1.451230802969905</v>
      </c>
      <c r="G39" s="69"/>
      <c r="H39" s="75"/>
      <c r="I39" s="74" t="s">
        <v>82</v>
      </c>
      <c r="J39" s="68">
        <f>MAX(J25:J36)-MIN(J25:J36)</f>
        <v>0.91350379103637591</v>
      </c>
      <c r="K39" s="69"/>
      <c r="L39" s="75"/>
      <c r="R39" s="181"/>
      <c r="S39" s="72">
        <v>5157894.7368421052</v>
      </c>
      <c r="T39" s="71">
        <f t="shared" si="7"/>
        <v>3475903</v>
      </c>
      <c r="U39" s="74" t="s">
        <v>82</v>
      </c>
      <c r="V39" s="68">
        <f>MAX(V25:V36,X25,X28:X36)-MIN(V25:V36,X25,X28:X36)</f>
        <v>1.0399062718863263</v>
      </c>
      <c r="W39" s="69"/>
      <c r="X39" s="75"/>
      <c r="Y39" s="74" t="s">
        <v>82</v>
      </c>
      <c r="Z39" s="68">
        <f>MAX(Z25:Z36,AB25,AB28:AB36)-MIN(Z25:Z36,AB25,AB28:AB36)</f>
        <v>0.78024594062224795</v>
      </c>
      <c r="AA39" s="69"/>
      <c r="AB39" s="75"/>
      <c r="AC39" s="74" t="s">
        <v>82</v>
      </c>
      <c r="AD39" s="68">
        <f>MAX(AD25:AD36,AF25,AF28:AF36)-MIN(AD25:AD36,AF25,AF28:AF36)</f>
        <v>0.77267742553346053</v>
      </c>
      <c r="AE39" s="69"/>
      <c r="AF39" s="75"/>
    </row>
    <row r="40" spans="1:32">
      <c r="A40" s="165"/>
      <c r="B40" s="72">
        <v>5157894.7368421052</v>
      </c>
      <c r="C40" s="71">
        <f t="shared" si="8"/>
        <v>4489594</v>
      </c>
      <c r="R40" s="181"/>
      <c r="S40" s="72">
        <v>4684210.5263157897</v>
      </c>
      <c r="T40" s="71">
        <f>S40*(1-AB35)</f>
        <v>3319797</v>
      </c>
    </row>
    <row r="41" spans="1:32">
      <c r="A41" s="165"/>
      <c r="B41" s="72">
        <v>4684210.5263157897</v>
      </c>
      <c r="C41" s="71">
        <f t="shared" si="8"/>
        <v>4383696</v>
      </c>
      <c r="R41" s="181"/>
      <c r="S41" s="72">
        <v>3236842.1052631577</v>
      </c>
      <c r="T41" s="71">
        <f>S41*(1-AB36)</f>
        <v>3355714.0000000005</v>
      </c>
    </row>
    <row r="42" spans="1:32">
      <c r="A42" s="165"/>
      <c r="B42" s="72">
        <v>3236842.1052631577</v>
      </c>
      <c r="C42" s="71">
        <f t="shared" si="8"/>
        <v>4407167</v>
      </c>
    </row>
  </sheetData>
  <mergeCells count="65">
    <mergeCell ref="AD38:AF38"/>
    <mergeCell ref="J38:L38"/>
    <mergeCell ref="F38:H38"/>
    <mergeCell ref="J21:L21"/>
    <mergeCell ref="F21:H21"/>
    <mergeCell ref="R20:R41"/>
    <mergeCell ref="AD20:AF20"/>
    <mergeCell ref="AD21:AF21"/>
    <mergeCell ref="AD22:AF22"/>
    <mergeCell ref="AD23:AF23"/>
    <mergeCell ref="AD24:AF24"/>
    <mergeCell ref="V1:X1"/>
    <mergeCell ref="V2:X2"/>
    <mergeCell ref="V3:X3"/>
    <mergeCell ref="V4:X4"/>
    <mergeCell ref="R17:T17"/>
    <mergeCell ref="R1:T1"/>
    <mergeCell ref="R2:T2"/>
    <mergeCell ref="R3:T3"/>
    <mergeCell ref="R4:T4"/>
    <mergeCell ref="B1:D1"/>
    <mergeCell ref="B2:D2"/>
    <mergeCell ref="B3:D3"/>
    <mergeCell ref="B4:D4"/>
    <mergeCell ref="B17:D17"/>
    <mergeCell ref="Z1:AB1"/>
    <mergeCell ref="Z2:AB2"/>
    <mergeCell ref="Z3:AB3"/>
    <mergeCell ref="Z4:AB4"/>
    <mergeCell ref="Z17:AB17"/>
    <mergeCell ref="N17:P17"/>
    <mergeCell ref="J17:L17"/>
    <mergeCell ref="J1:L1"/>
    <mergeCell ref="J2:L2"/>
    <mergeCell ref="J3:L3"/>
    <mergeCell ref="J4:L4"/>
    <mergeCell ref="N1:P1"/>
    <mergeCell ref="N2:P2"/>
    <mergeCell ref="N3:P3"/>
    <mergeCell ref="N4:P4"/>
    <mergeCell ref="F1:H1"/>
    <mergeCell ref="F2:H2"/>
    <mergeCell ref="F3:H3"/>
    <mergeCell ref="F4:H4"/>
    <mergeCell ref="F17:H17"/>
    <mergeCell ref="B18:D18"/>
    <mergeCell ref="F18:H18"/>
    <mergeCell ref="J18:L18"/>
    <mergeCell ref="N18:P18"/>
    <mergeCell ref="R18:T18"/>
    <mergeCell ref="V18:X18"/>
    <mergeCell ref="Z18:AB18"/>
    <mergeCell ref="Z38:AB38"/>
    <mergeCell ref="Z20:AB20"/>
    <mergeCell ref="Z21:AB21"/>
    <mergeCell ref="Z23:AB23"/>
    <mergeCell ref="Z24:AB24"/>
    <mergeCell ref="Z22:AB22"/>
    <mergeCell ref="V38:X38"/>
    <mergeCell ref="A21:A42"/>
    <mergeCell ref="V20:X20"/>
    <mergeCell ref="V21:X21"/>
    <mergeCell ref="V22:X22"/>
    <mergeCell ref="V23:X23"/>
    <mergeCell ref="V24:X24"/>
  </mergeCells>
  <phoneticPr fontId="1" type="noConversion"/>
  <conditionalFormatting sqref="J27:J36">
    <cfRule type="dataBar" priority="5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{8A96EF33-D61C-4CC0-8D4C-717871DBA0FC}</x14:id>
        </ext>
      </extLst>
    </cfRule>
  </conditionalFormatting>
  <conditionalFormatting sqref="J25:J36">
    <cfRule type="dataBar" priority="5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{1778BA70-EDF0-4AA4-A743-89CD94437DA9}</x14:id>
        </ext>
      </extLst>
    </cfRule>
  </conditionalFormatting>
  <conditionalFormatting sqref="J25:J36">
    <cfRule type="dataBar" priority="5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{08920B58-CF1D-439B-8B24-5358BAD009F6}</x14:id>
        </ext>
      </extLst>
    </cfRule>
  </conditionalFormatting>
  <conditionalFormatting sqref="J25:J36">
    <cfRule type="dataBar" priority="5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{74E1611F-C127-4DE8-960C-124DBCF63A91}</x14:id>
        </ext>
      </extLst>
    </cfRule>
  </conditionalFormatting>
  <conditionalFormatting sqref="J25:J36">
    <cfRule type="dataBar" priority="5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{972E8C9A-E498-4D0C-A3BE-0E5FFDD205DE}</x14:id>
        </ext>
      </extLst>
    </cfRule>
  </conditionalFormatting>
  <conditionalFormatting sqref="J25:J36">
    <cfRule type="dataBar" priority="5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{B10832A1-0939-45F3-A9AE-4C4040F16E21}</x14:id>
        </ext>
      </extLst>
    </cfRule>
  </conditionalFormatting>
  <conditionalFormatting sqref="J27:J36">
    <cfRule type="dataBar" priority="5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{42EF1F80-5A02-4C0D-BBE7-8A2312F4EB65}</x14:id>
        </ext>
      </extLst>
    </cfRule>
  </conditionalFormatting>
  <conditionalFormatting sqref="J25:J36">
    <cfRule type="dataBar" priority="5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{DE1AA553-8773-4362-858D-26958704E26C}</x14:id>
        </ext>
      </extLst>
    </cfRule>
  </conditionalFormatting>
  <conditionalFormatting sqref="L25">
    <cfRule type="dataBar" priority="5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{372C17FE-7885-495A-AF52-496C8DC05925}</x14:id>
        </ext>
      </extLst>
    </cfRule>
  </conditionalFormatting>
  <conditionalFormatting sqref="L25">
    <cfRule type="dataBar" priority="5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{81146B37-42BD-452C-8BCB-7DF33FE4C6E9}</x14:id>
        </ext>
      </extLst>
    </cfRule>
  </conditionalFormatting>
  <conditionalFormatting sqref="L25">
    <cfRule type="dataBar" priority="5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{1C8CB8FA-5330-4B9D-B646-F80B7FF1BDB2}</x14:id>
        </ext>
      </extLst>
    </cfRule>
  </conditionalFormatting>
  <conditionalFormatting sqref="L25">
    <cfRule type="dataBar" priority="5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{0AFBD1C7-2901-41C3-B702-3F09CD1E2C78}</x14:id>
        </ext>
      </extLst>
    </cfRule>
  </conditionalFormatting>
  <conditionalFormatting sqref="L25">
    <cfRule type="dataBar" priority="5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{D4001D0A-92A2-4978-B260-18F7F72A4D27}</x14:id>
        </ext>
      </extLst>
    </cfRule>
  </conditionalFormatting>
  <conditionalFormatting sqref="L25">
    <cfRule type="dataBar" priority="5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{CB957D40-20ED-4173-935D-564003A0F743}</x14:id>
        </ext>
      </extLst>
    </cfRule>
  </conditionalFormatting>
  <conditionalFormatting sqref="L25">
    <cfRule type="dataBar" priority="5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{5ABB00AB-9AC2-462D-A247-175C72E16A1C}</x14:id>
        </ext>
      </extLst>
    </cfRule>
  </conditionalFormatting>
  <conditionalFormatting sqref="L28:L36">
    <cfRule type="dataBar" priority="5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{D084BC92-0269-4A68-B68A-2787E9BF5F8D}</x14:id>
        </ext>
      </extLst>
    </cfRule>
  </conditionalFormatting>
  <conditionalFormatting sqref="L28:L36">
    <cfRule type="dataBar" priority="5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{5B9CC5E2-D70B-4970-B4A7-2462862E9A82}</x14:id>
        </ext>
      </extLst>
    </cfRule>
  </conditionalFormatting>
  <conditionalFormatting sqref="L28:L36">
    <cfRule type="dataBar" priority="5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{BA2E86BA-99CB-422F-88D1-8617D107E8C0}</x14:id>
        </ext>
      </extLst>
    </cfRule>
  </conditionalFormatting>
  <conditionalFormatting sqref="L28:L36">
    <cfRule type="dataBar" priority="5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{7FB6799C-7B3E-4E07-A945-221B1588A725}</x14:id>
        </ext>
      </extLst>
    </cfRule>
  </conditionalFormatting>
  <conditionalFormatting sqref="L28:L36">
    <cfRule type="dataBar" priority="5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{C2ABBC0F-D20B-4653-844B-D2D33EDEF51C}</x14:id>
        </ext>
      </extLst>
    </cfRule>
  </conditionalFormatting>
  <conditionalFormatting sqref="L28:L36">
    <cfRule type="dataBar" priority="5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{F4B822A5-4E49-40EA-9174-EBC5B747B07C}</x14:id>
        </ext>
      </extLst>
    </cfRule>
  </conditionalFormatting>
  <conditionalFormatting sqref="L28:L36">
    <cfRule type="dataBar" priority="5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{F6EE6362-9574-4588-95DE-96EA6AA73023}</x14:id>
        </ext>
      </extLst>
    </cfRule>
  </conditionalFormatting>
  <conditionalFormatting sqref="L28:L36 L25">
    <cfRule type="dataBar" priority="5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{A0EDD8C2-BA8E-4551-A627-0B56FE5E8BEC}</x14:id>
        </ext>
      </extLst>
    </cfRule>
  </conditionalFormatting>
  <conditionalFormatting sqref="L26:L27">
    <cfRule type="dataBar" priority="5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{ABB8CEE6-AE22-445E-96AE-72011D29934F}</x14:id>
        </ext>
      </extLst>
    </cfRule>
  </conditionalFormatting>
  <conditionalFormatting sqref="L26:L27">
    <cfRule type="dataBar" priority="5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{E93D44BD-AD63-4838-ACF2-00D6208134E9}</x14:id>
        </ext>
      </extLst>
    </cfRule>
  </conditionalFormatting>
  <conditionalFormatting sqref="L26:L27">
    <cfRule type="dataBar" priority="5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{CAAF1059-687A-4603-AADF-DC3FAABC6FED}</x14:id>
        </ext>
      </extLst>
    </cfRule>
  </conditionalFormatting>
  <conditionalFormatting sqref="L26:L27">
    <cfRule type="dataBar" priority="5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{DA22C2F2-7FBF-4D32-8548-10E0BBD7C9ED}</x14:id>
        </ext>
      </extLst>
    </cfRule>
  </conditionalFormatting>
  <conditionalFormatting sqref="L26:L27">
    <cfRule type="dataBar" priority="5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{69C4BB96-719A-414F-A109-F631AD3B8C76}</x14:id>
        </ext>
      </extLst>
    </cfRule>
  </conditionalFormatting>
  <conditionalFormatting sqref="L26:L27">
    <cfRule type="dataBar" priority="5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{4E767927-026F-466B-8FAC-03483F7308DE}</x14:id>
        </ext>
      </extLst>
    </cfRule>
  </conditionalFormatting>
  <conditionalFormatting sqref="L26:L27">
    <cfRule type="dataBar" priority="5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{4EC3EB00-B4C2-446E-A447-A8ECE600F3D6}</x14:id>
        </ext>
      </extLst>
    </cfRule>
  </conditionalFormatting>
  <conditionalFormatting sqref="L27">
    <cfRule type="dataBar" priority="5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{CC4E5F96-8E0E-4B12-B0F7-8782FCA71CA0}</x14:id>
        </ext>
      </extLst>
    </cfRule>
  </conditionalFormatting>
  <conditionalFormatting sqref="L27">
    <cfRule type="dataBar" priority="5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{4B5E2D51-A4F8-4796-9036-E2E5923ADF7B}</x14:id>
        </ext>
      </extLst>
    </cfRule>
  </conditionalFormatting>
  <conditionalFormatting sqref="L27">
    <cfRule type="dataBar" priority="5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{A3A64695-D50D-4EA2-AB65-291FCA4F6348}</x14:id>
        </ext>
      </extLst>
    </cfRule>
  </conditionalFormatting>
  <conditionalFormatting sqref="L27">
    <cfRule type="dataBar" priority="5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{FB35C1E0-CBE0-4C54-BF78-0151DFF1852F}</x14:id>
        </ext>
      </extLst>
    </cfRule>
  </conditionalFormatting>
  <conditionalFormatting sqref="L27">
    <cfRule type="dataBar" priority="5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{A9CF0802-370A-45D0-8AEC-AA1E67403CCD}</x14:id>
        </ext>
      </extLst>
    </cfRule>
  </conditionalFormatting>
  <conditionalFormatting sqref="L27">
    <cfRule type="dataBar" priority="5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{8F2307A2-CEE5-4EA6-9041-469C23EE8C20}</x14:id>
        </ext>
      </extLst>
    </cfRule>
  </conditionalFormatting>
  <conditionalFormatting sqref="L27">
    <cfRule type="dataBar" priority="5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{BDB4F7E1-5C9D-41A7-8BAD-688E2F9CF6AF}</x14:id>
        </ext>
      </extLst>
    </cfRule>
  </conditionalFormatting>
  <conditionalFormatting sqref="L26:L27">
    <cfRule type="dataBar" priority="5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{162B7070-5F12-498B-96C1-2FC1E6F5F209}</x14:id>
        </ext>
      </extLst>
    </cfRule>
  </conditionalFormatting>
  <conditionalFormatting sqref="L26:L27">
    <cfRule type="dataBar" priority="5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{3F831FEA-2B4A-41F0-B082-4A5B1CD9E8C8}</x14:id>
        </ext>
      </extLst>
    </cfRule>
  </conditionalFormatting>
  <conditionalFormatting sqref="F27:F36">
    <cfRule type="dataBar" priority="5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{95EEFDE7-8F67-4E1E-A20A-DF5A8FE7BAA0}</x14:id>
        </ext>
      </extLst>
    </cfRule>
  </conditionalFormatting>
  <conditionalFormatting sqref="F25:F36">
    <cfRule type="dataBar" priority="5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{18FBB2DD-650D-4488-850F-ED932483D477}</x14:id>
        </ext>
      </extLst>
    </cfRule>
  </conditionalFormatting>
  <conditionalFormatting sqref="F25:F36">
    <cfRule type="dataBar" priority="5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{5DDCE161-0F4A-4047-A033-E76D58FAEC54}</x14:id>
        </ext>
      </extLst>
    </cfRule>
  </conditionalFormatting>
  <conditionalFormatting sqref="F25:F36">
    <cfRule type="dataBar" priority="5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{1078FE87-CB7F-4BEB-907F-46B101F398B7}</x14:id>
        </ext>
      </extLst>
    </cfRule>
  </conditionalFormatting>
  <conditionalFormatting sqref="F25:F36">
    <cfRule type="dataBar" priority="5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{12F272C7-A6E7-4365-A339-7C76EAC80B72}</x14:id>
        </ext>
      </extLst>
    </cfRule>
  </conditionalFormatting>
  <conditionalFormatting sqref="F25:F36">
    <cfRule type="dataBar" priority="5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{C3B96568-1B9B-411F-927A-571BAED1E7E1}</x14:id>
        </ext>
      </extLst>
    </cfRule>
  </conditionalFormatting>
  <conditionalFormatting sqref="F27:F36">
    <cfRule type="dataBar" priority="5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{A432757C-D7B3-4230-B4D1-CB96D2174577}</x14:id>
        </ext>
      </extLst>
    </cfRule>
  </conditionalFormatting>
  <conditionalFormatting sqref="F25:F36">
    <cfRule type="dataBar" priority="5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{D0D7D93D-0F65-4195-BD38-C1C52B69215C}</x14:id>
        </ext>
      </extLst>
    </cfRule>
  </conditionalFormatting>
  <conditionalFormatting sqref="H25">
    <cfRule type="dataBar" priority="5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{BB71F3D7-912E-433F-B385-FB261E11D042}</x14:id>
        </ext>
      </extLst>
    </cfRule>
  </conditionalFormatting>
  <conditionalFormatting sqref="H25">
    <cfRule type="dataBar" priority="5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{3C25DC26-CE99-478F-B8E2-56125E7F55AF}</x14:id>
        </ext>
      </extLst>
    </cfRule>
  </conditionalFormatting>
  <conditionalFormatting sqref="H25">
    <cfRule type="dataBar" priority="5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{F0A617A0-2EA3-4090-865D-BE6AFF384285}</x14:id>
        </ext>
      </extLst>
    </cfRule>
  </conditionalFormatting>
  <conditionalFormatting sqref="H25">
    <cfRule type="dataBar" priority="5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{46BDCF90-806E-4600-AF6F-DB71E36D0BE4}</x14:id>
        </ext>
      </extLst>
    </cfRule>
  </conditionalFormatting>
  <conditionalFormatting sqref="H25">
    <cfRule type="dataBar" priority="5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{0CF0742C-294B-4DD7-AADD-26DF7F61156C}</x14:id>
        </ext>
      </extLst>
    </cfRule>
  </conditionalFormatting>
  <conditionalFormatting sqref="H25">
    <cfRule type="dataBar" priority="5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{CADDD5C2-8CFC-47D8-B0BB-78E6320171D0}</x14:id>
        </ext>
      </extLst>
    </cfRule>
  </conditionalFormatting>
  <conditionalFormatting sqref="H25">
    <cfRule type="dataBar" priority="5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{0922FA14-18C1-4B79-8CCA-965E10BF18A1}</x14:id>
        </ext>
      </extLst>
    </cfRule>
  </conditionalFormatting>
  <conditionalFormatting sqref="H28:H36">
    <cfRule type="dataBar" priority="5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{E97816F8-A682-4C1D-83AE-BF84B81DD4DB}</x14:id>
        </ext>
      </extLst>
    </cfRule>
  </conditionalFormatting>
  <conditionalFormatting sqref="H28:H36">
    <cfRule type="dataBar" priority="5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{D574BACF-1B50-4163-B8E8-ED7E34864CA3}</x14:id>
        </ext>
      </extLst>
    </cfRule>
  </conditionalFormatting>
  <conditionalFormatting sqref="H28:H36">
    <cfRule type="dataBar" priority="5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{D8257897-44DB-482D-8581-F99666347C41}</x14:id>
        </ext>
      </extLst>
    </cfRule>
  </conditionalFormatting>
  <conditionalFormatting sqref="H28:H36">
    <cfRule type="dataBar" priority="5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{7F8F52D9-A8C1-4147-817F-09EDC249FFB4}</x14:id>
        </ext>
      </extLst>
    </cfRule>
  </conditionalFormatting>
  <conditionalFormatting sqref="H28:H36">
    <cfRule type="dataBar" priority="5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{26E3CFD1-0C2F-48F5-8CFB-6AFFC1124CF0}</x14:id>
        </ext>
      </extLst>
    </cfRule>
  </conditionalFormatting>
  <conditionalFormatting sqref="H28:H36">
    <cfRule type="dataBar" priority="5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{285D7476-A8A9-4C5B-BF6A-A6291F4CF5F9}</x14:id>
        </ext>
      </extLst>
    </cfRule>
  </conditionalFormatting>
  <conditionalFormatting sqref="H28:H36">
    <cfRule type="dataBar" priority="5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{43A5B77F-7083-4F80-8477-611E2283C726}</x14:id>
        </ext>
      </extLst>
    </cfRule>
  </conditionalFormatting>
  <conditionalFormatting sqref="H28:H36 H25">
    <cfRule type="dataBar" priority="5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{496F9CF4-1FDF-4BFC-BF86-7C6AC0730DB1}</x14:id>
        </ext>
      </extLst>
    </cfRule>
  </conditionalFormatting>
  <conditionalFormatting sqref="H26:H27">
    <cfRule type="dataBar" priority="5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{888F9099-5826-4009-9A57-9B8A55AB1E5C}</x14:id>
        </ext>
      </extLst>
    </cfRule>
  </conditionalFormatting>
  <conditionalFormatting sqref="H26:H27">
    <cfRule type="dataBar" priority="5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{7FD7740E-9892-4D1B-A42D-486FD1CE3416}</x14:id>
        </ext>
      </extLst>
    </cfRule>
  </conditionalFormatting>
  <conditionalFormatting sqref="H26:H27">
    <cfRule type="dataBar" priority="5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{166E6CB9-464E-4176-83FD-7205783687E5}</x14:id>
        </ext>
      </extLst>
    </cfRule>
  </conditionalFormatting>
  <conditionalFormatting sqref="H26:H27">
    <cfRule type="dataBar" priority="5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{9190F1A8-5CA3-4F46-94D3-94F3479E6FFB}</x14:id>
        </ext>
      </extLst>
    </cfRule>
  </conditionalFormatting>
  <conditionalFormatting sqref="H26:H27">
    <cfRule type="dataBar" priority="5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{D8603B36-38A6-412D-BC94-081C992FF582}</x14:id>
        </ext>
      </extLst>
    </cfRule>
  </conditionalFormatting>
  <conditionalFormatting sqref="H26:H27">
    <cfRule type="dataBar" priority="5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{BF391281-2A74-45D4-A5FD-AC217F524093}</x14:id>
        </ext>
      </extLst>
    </cfRule>
  </conditionalFormatting>
  <conditionalFormatting sqref="H26:H27">
    <cfRule type="dataBar" priority="5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{A36C522F-FE2A-4B8E-9F5E-17F0FF2CEA3C}</x14:id>
        </ext>
      </extLst>
    </cfRule>
  </conditionalFormatting>
  <conditionalFormatting sqref="H27">
    <cfRule type="dataBar" priority="5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{30705D25-6771-4B2C-A91B-4B1D97D43E3B}</x14:id>
        </ext>
      </extLst>
    </cfRule>
  </conditionalFormatting>
  <conditionalFormatting sqref="H27">
    <cfRule type="dataBar" priority="5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{148A5289-3ECE-4E3E-842F-9DFC8960234D}</x14:id>
        </ext>
      </extLst>
    </cfRule>
  </conditionalFormatting>
  <conditionalFormatting sqref="H27">
    <cfRule type="dataBar" priority="5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{FADECFE0-0D7E-46EB-AA89-A67B1F13C0E1}</x14:id>
        </ext>
      </extLst>
    </cfRule>
  </conditionalFormatting>
  <conditionalFormatting sqref="H27">
    <cfRule type="dataBar" priority="5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{6CB1F68F-791D-4F0D-8462-0C0ACA0EC8FD}</x14:id>
        </ext>
      </extLst>
    </cfRule>
  </conditionalFormatting>
  <conditionalFormatting sqref="H27">
    <cfRule type="dataBar" priority="5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{2DA9368B-FDD8-497F-ADCD-E71F048AFCD4}</x14:id>
        </ext>
      </extLst>
    </cfRule>
  </conditionalFormatting>
  <conditionalFormatting sqref="H27">
    <cfRule type="dataBar" priority="5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{42FF80E2-BDC7-4F48-8903-AE5A2B48028D}</x14:id>
        </ext>
      </extLst>
    </cfRule>
  </conditionalFormatting>
  <conditionalFormatting sqref="H27">
    <cfRule type="dataBar" priority="5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{EFA3E964-FA37-4F31-917E-A35E94C1588A}</x14:id>
        </ext>
      </extLst>
    </cfRule>
  </conditionalFormatting>
  <conditionalFormatting sqref="H26:H27">
    <cfRule type="dataBar" priority="5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{CBACBF08-84ED-4BE2-BA73-C483D7877634}</x14:id>
        </ext>
      </extLst>
    </cfRule>
  </conditionalFormatting>
  <conditionalFormatting sqref="H26:H27">
    <cfRule type="dataBar" priority="5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{FADFD678-34C9-49BE-982E-A6F5F70EF57E}</x14:id>
        </ext>
      </extLst>
    </cfRule>
  </conditionalFormatting>
  <conditionalFormatting sqref="Z7:Z16">
    <cfRule type="dataBar" priority="5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{6D799668-5ED6-4660-A3C5-FDF0F187E993}</x14:id>
        </ext>
      </extLst>
    </cfRule>
  </conditionalFormatting>
  <conditionalFormatting sqref="Z5:Z16">
    <cfRule type="dataBar" priority="5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{F95552CC-760E-4742-B30E-BAE809132DCA}</x14:id>
        </ext>
      </extLst>
    </cfRule>
  </conditionalFormatting>
  <conditionalFormatting sqref="Z5:Z16">
    <cfRule type="dataBar" priority="5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{136CD9FA-9CE5-4F92-B001-9059D39D2E80}</x14:id>
        </ext>
      </extLst>
    </cfRule>
  </conditionalFormatting>
  <conditionalFormatting sqref="Z5:Z16">
    <cfRule type="dataBar" priority="5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{7438EFB3-8B1C-4FC2-BB02-E65801987F5B}</x14:id>
        </ext>
      </extLst>
    </cfRule>
  </conditionalFormatting>
  <conditionalFormatting sqref="Z5:Z16">
    <cfRule type="dataBar" priority="5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{DEE76C1E-44C5-4C49-BFA8-7364F729C942}</x14:id>
        </ext>
      </extLst>
    </cfRule>
  </conditionalFormatting>
  <conditionalFormatting sqref="Z5:Z16">
    <cfRule type="dataBar" priority="4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{11CAE583-A6B0-4DDB-AC8D-E02C8DADFB9B}</x14:id>
        </ext>
      </extLst>
    </cfRule>
  </conditionalFormatting>
  <conditionalFormatting sqref="Z7:Z16">
    <cfRule type="dataBar" priority="5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{D9414D27-D943-4C18-A6F7-65227B257E49}</x14:id>
        </ext>
      </extLst>
    </cfRule>
  </conditionalFormatting>
  <conditionalFormatting sqref="Z5:Z16">
    <cfRule type="dataBar" priority="5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{47CF0784-97B8-482E-9014-37CA10C20952}</x14:id>
        </ext>
      </extLst>
    </cfRule>
  </conditionalFormatting>
  <conditionalFormatting sqref="AB5">
    <cfRule type="dataBar" priority="5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{98A8ECEE-6F70-40DE-A1A1-83432504D8AE}</x14:id>
        </ext>
      </extLst>
    </cfRule>
  </conditionalFormatting>
  <conditionalFormatting sqref="AB5">
    <cfRule type="dataBar" priority="5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{37E3B6DF-4E14-4AE7-8BE6-25444B1FE754}</x14:id>
        </ext>
      </extLst>
    </cfRule>
  </conditionalFormatting>
  <conditionalFormatting sqref="AB5">
    <cfRule type="dataBar" priority="4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{56840CC3-EF5F-47A1-92F6-70230655A23B}</x14:id>
        </ext>
      </extLst>
    </cfRule>
  </conditionalFormatting>
  <conditionalFormatting sqref="AB5">
    <cfRule type="dataBar" priority="4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{BDCF63C7-5D5B-4244-9A11-FFCBF07F67EB}</x14:id>
        </ext>
      </extLst>
    </cfRule>
  </conditionalFormatting>
  <conditionalFormatting sqref="AB5">
    <cfRule type="dataBar" priority="4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{3F3B43CC-9F72-4FD2-A75E-AF92FB713703}</x14:id>
        </ext>
      </extLst>
    </cfRule>
  </conditionalFormatting>
  <conditionalFormatting sqref="AB5">
    <cfRule type="dataBar" priority="5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{ECAC16DD-E986-4C2B-81F1-839819D6732F}</x14:id>
        </ext>
      </extLst>
    </cfRule>
  </conditionalFormatting>
  <conditionalFormatting sqref="AB5">
    <cfRule type="dataBar" priority="5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{57EAA8DE-5BBD-4C4A-858D-F314591D36BD}</x14:id>
        </ext>
      </extLst>
    </cfRule>
  </conditionalFormatting>
  <conditionalFormatting sqref="AB8:AB16">
    <cfRule type="dataBar" priority="4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{8310A294-3AEE-4D91-BF31-A12F47B9272C}</x14:id>
        </ext>
      </extLst>
    </cfRule>
  </conditionalFormatting>
  <conditionalFormatting sqref="AB8:AB16">
    <cfRule type="dataBar" priority="4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{218E0552-97FF-4333-A1C5-7E7D92E61C80}</x14:id>
        </ext>
      </extLst>
    </cfRule>
  </conditionalFormatting>
  <conditionalFormatting sqref="AB8:AB16">
    <cfRule type="dataBar" priority="4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{D1F4BE59-9985-42F0-95FF-A234D918F880}</x14:id>
        </ext>
      </extLst>
    </cfRule>
  </conditionalFormatting>
  <conditionalFormatting sqref="AB8:AB16">
    <cfRule type="dataBar" priority="4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{74C33F63-5593-479B-9A4D-0D5F9227163A}</x14:id>
        </ext>
      </extLst>
    </cfRule>
  </conditionalFormatting>
  <conditionalFormatting sqref="AB8:AB16">
    <cfRule type="dataBar" priority="4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{995CF777-0ADB-44E8-A5FF-1B7EC8F9B7ED}</x14:id>
        </ext>
      </extLst>
    </cfRule>
  </conditionalFormatting>
  <conditionalFormatting sqref="AB8:AB16">
    <cfRule type="dataBar" priority="4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{DB213706-3369-498D-9CB7-F98CE9912CDE}</x14:id>
        </ext>
      </extLst>
    </cfRule>
  </conditionalFormatting>
  <conditionalFormatting sqref="AB8:AB16">
    <cfRule type="dataBar" priority="4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{15790457-2348-4030-980F-5EE1238608BE}</x14:id>
        </ext>
      </extLst>
    </cfRule>
  </conditionalFormatting>
  <conditionalFormatting sqref="AB8:AB16 AB5">
    <cfRule type="dataBar" priority="4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{4F3AE41B-F199-4D2B-8A53-8AD2DA00EADD}</x14:id>
        </ext>
      </extLst>
    </cfRule>
  </conditionalFormatting>
  <conditionalFormatting sqref="AB6:AB7">
    <cfRule type="dataBar" priority="4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{6C78779F-7C83-45AC-AD1C-D12EE9A32861}</x14:id>
        </ext>
      </extLst>
    </cfRule>
  </conditionalFormatting>
  <conditionalFormatting sqref="AB6:AB7">
    <cfRule type="dataBar" priority="4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{A439026A-60F6-46E8-B159-E706DFF626CC}</x14:id>
        </ext>
      </extLst>
    </cfRule>
  </conditionalFormatting>
  <conditionalFormatting sqref="AB6:AB7">
    <cfRule type="dataBar" priority="4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{CA222B99-9EE8-401A-98D7-9FA979790450}</x14:id>
        </ext>
      </extLst>
    </cfRule>
  </conditionalFormatting>
  <conditionalFormatting sqref="AB6:AB7">
    <cfRule type="dataBar" priority="4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{223D2A3D-21FF-4221-8248-3942A3D23192}</x14:id>
        </ext>
      </extLst>
    </cfRule>
  </conditionalFormatting>
  <conditionalFormatting sqref="AB6:AB7">
    <cfRule type="dataBar" priority="4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{16B26A4A-3CCC-4AAB-9E95-02D75D2774EE}</x14:id>
        </ext>
      </extLst>
    </cfRule>
  </conditionalFormatting>
  <conditionalFormatting sqref="AB6:AB7">
    <cfRule type="dataBar" priority="4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{CA9B6F7A-966D-4EB1-9974-1C1F748B5148}</x14:id>
        </ext>
      </extLst>
    </cfRule>
  </conditionalFormatting>
  <conditionalFormatting sqref="AB6:AB7">
    <cfRule type="dataBar" priority="4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{F0CE384E-C923-4266-853A-DDB6BA685DB3}</x14:id>
        </ext>
      </extLst>
    </cfRule>
  </conditionalFormatting>
  <conditionalFormatting sqref="AB7">
    <cfRule type="dataBar" priority="4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{5CDEB2FF-9648-4165-A1CF-5AF5A07F72A7}</x14:id>
        </ext>
      </extLst>
    </cfRule>
  </conditionalFormatting>
  <conditionalFormatting sqref="AB7">
    <cfRule type="dataBar" priority="4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{2B056C47-6985-42F2-8457-70D86FCE389A}</x14:id>
        </ext>
      </extLst>
    </cfRule>
  </conditionalFormatting>
  <conditionalFormatting sqref="AB7">
    <cfRule type="dataBar" priority="4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{D5343608-3752-4C38-93E9-4299D765330C}</x14:id>
        </ext>
      </extLst>
    </cfRule>
  </conditionalFormatting>
  <conditionalFormatting sqref="AB7">
    <cfRule type="dataBar" priority="4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{2F447190-4026-46B1-9AFE-3C668176337C}</x14:id>
        </ext>
      </extLst>
    </cfRule>
  </conditionalFormatting>
  <conditionalFormatting sqref="AB7">
    <cfRule type="dataBar" priority="4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{55020834-9372-49C3-A5E1-037A3DEA7A91}</x14:id>
        </ext>
      </extLst>
    </cfRule>
  </conditionalFormatting>
  <conditionalFormatting sqref="AB7">
    <cfRule type="dataBar" priority="4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{227ADBB6-1734-4ED1-93B6-26FA60DFF832}</x14:id>
        </ext>
      </extLst>
    </cfRule>
  </conditionalFormatting>
  <conditionalFormatting sqref="AB7">
    <cfRule type="dataBar" priority="4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{E303480C-A5E9-4926-9FEA-C9928C20F8E8}</x14:id>
        </ext>
      </extLst>
    </cfRule>
  </conditionalFormatting>
  <conditionalFormatting sqref="AB6:AB7">
    <cfRule type="dataBar" priority="4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{C4DD63AF-CF01-4342-A8EE-557D31BA468D}</x14:id>
        </ext>
      </extLst>
    </cfRule>
  </conditionalFormatting>
  <conditionalFormatting sqref="AB6:AB7">
    <cfRule type="dataBar" priority="4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{6F5BB172-E459-48E5-9A84-6A28B3B26E47}</x14:id>
        </ext>
      </extLst>
    </cfRule>
  </conditionalFormatting>
  <conditionalFormatting sqref="J7:J16">
    <cfRule type="dataBar" priority="4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{23BB5BAA-CC36-4B2F-A7DA-073AEF6EA6D6}</x14:id>
        </ext>
      </extLst>
    </cfRule>
  </conditionalFormatting>
  <conditionalFormatting sqref="J5:J16">
    <cfRule type="dataBar" priority="4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{FA1F908E-F758-4E38-8397-376A4E5EF8D3}</x14:id>
        </ext>
      </extLst>
    </cfRule>
  </conditionalFormatting>
  <conditionalFormatting sqref="J5:J16">
    <cfRule type="dataBar" priority="4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{B17223FA-E682-4944-961D-CC64F8A44739}</x14:id>
        </ext>
      </extLst>
    </cfRule>
  </conditionalFormatting>
  <conditionalFormatting sqref="J5:J16">
    <cfRule type="dataBar" priority="4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{A7BB11C7-1781-4F6E-A4B3-6CFE7E64D7AE}</x14:id>
        </ext>
      </extLst>
    </cfRule>
  </conditionalFormatting>
  <conditionalFormatting sqref="J5:J16">
    <cfRule type="dataBar" priority="4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{86DAA6FC-2D82-45B3-B3D5-010CC7ADD776}</x14:id>
        </ext>
      </extLst>
    </cfRule>
  </conditionalFormatting>
  <conditionalFormatting sqref="J5:J16">
    <cfRule type="dataBar" priority="4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{1AEED300-868C-4120-A93A-E0720652B2A2}</x14:id>
        </ext>
      </extLst>
    </cfRule>
  </conditionalFormatting>
  <conditionalFormatting sqref="J7:J16">
    <cfRule type="dataBar" priority="4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{2973D327-DDB6-40C8-BE64-A301C1365390}</x14:id>
        </ext>
      </extLst>
    </cfRule>
  </conditionalFormatting>
  <conditionalFormatting sqref="J5:J16">
    <cfRule type="dataBar" priority="4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{B1A392AE-726D-4AFC-8DAB-14B3AE0FC515}</x14:id>
        </ext>
      </extLst>
    </cfRule>
  </conditionalFormatting>
  <conditionalFormatting sqref="L5">
    <cfRule type="dataBar" priority="4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{DD5AF9EB-6A33-4DC3-BDCC-F185B35A5062}</x14:id>
        </ext>
      </extLst>
    </cfRule>
  </conditionalFormatting>
  <conditionalFormatting sqref="L5">
    <cfRule type="dataBar" priority="4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{DF5E673D-C0CE-44DD-BD15-BA2BB724598F}</x14:id>
        </ext>
      </extLst>
    </cfRule>
  </conditionalFormatting>
  <conditionalFormatting sqref="L5">
    <cfRule type="dataBar" priority="4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{37CB21BC-BF2B-4B36-91BB-359940EE1F34}</x14:id>
        </ext>
      </extLst>
    </cfRule>
  </conditionalFormatting>
  <conditionalFormatting sqref="L5">
    <cfRule type="dataBar" priority="4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{20741176-DEEF-42BF-8F25-6A77BB98656C}</x14:id>
        </ext>
      </extLst>
    </cfRule>
  </conditionalFormatting>
  <conditionalFormatting sqref="L5">
    <cfRule type="dataBar" priority="4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{CDB46B28-BE94-4E25-9F23-A4DBD66CE2CA}</x14:id>
        </ext>
      </extLst>
    </cfRule>
  </conditionalFormatting>
  <conditionalFormatting sqref="L5">
    <cfRule type="dataBar" priority="4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{5AA54047-4143-446D-835A-5F04B5260359}</x14:id>
        </ext>
      </extLst>
    </cfRule>
  </conditionalFormatting>
  <conditionalFormatting sqref="L5">
    <cfRule type="dataBar" priority="4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{1CD7260D-6769-492D-8D62-392849C98F2A}</x14:id>
        </ext>
      </extLst>
    </cfRule>
  </conditionalFormatting>
  <conditionalFormatting sqref="L8:L16">
    <cfRule type="dataBar" priority="4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{4D4779BF-3A4C-4FA2-840C-FC90BE1DD014}</x14:id>
        </ext>
      </extLst>
    </cfRule>
  </conditionalFormatting>
  <conditionalFormatting sqref="L8:L16">
    <cfRule type="dataBar" priority="4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{33852E5D-A4A0-4E57-876F-1A893E51BB02}</x14:id>
        </ext>
      </extLst>
    </cfRule>
  </conditionalFormatting>
  <conditionalFormatting sqref="L8:L16">
    <cfRule type="dataBar" priority="4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{58267F44-B5C2-40A1-8465-646FEC77FADB}</x14:id>
        </ext>
      </extLst>
    </cfRule>
  </conditionalFormatting>
  <conditionalFormatting sqref="L8:L16">
    <cfRule type="dataBar" priority="4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{B7150700-74C3-4A4E-91EA-7155EBDF9735}</x14:id>
        </ext>
      </extLst>
    </cfRule>
  </conditionalFormatting>
  <conditionalFormatting sqref="L8:L16">
    <cfRule type="dataBar" priority="4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{497ACD11-E982-4BE8-9B10-5F5AF59D9E92}</x14:id>
        </ext>
      </extLst>
    </cfRule>
  </conditionalFormatting>
  <conditionalFormatting sqref="L8:L16">
    <cfRule type="dataBar" priority="4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{54BF4D74-C7B8-4C0F-B417-3541DFF10486}</x14:id>
        </ext>
      </extLst>
    </cfRule>
  </conditionalFormatting>
  <conditionalFormatting sqref="L8:L16">
    <cfRule type="dataBar" priority="4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{F6008566-456C-481A-B1EB-1036D463E559}</x14:id>
        </ext>
      </extLst>
    </cfRule>
  </conditionalFormatting>
  <conditionalFormatting sqref="L8:L16 L5">
    <cfRule type="dataBar" priority="4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{EEB5C797-B70A-4798-A91F-5F03D4F30D7B}</x14:id>
        </ext>
      </extLst>
    </cfRule>
  </conditionalFormatting>
  <conditionalFormatting sqref="L6:L7">
    <cfRule type="dataBar" priority="4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{55737BB8-2102-4677-9149-45D12822BEBA}</x14:id>
        </ext>
      </extLst>
    </cfRule>
  </conditionalFormatting>
  <conditionalFormatting sqref="L6:L7">
    <cfRule type="dataBar" priority="4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{5318C572-A6A5-429E-8895-BE8472D9865C}</x14:id>
        </ext>
      </extLst>
    </cfRule>
  </conditionalFormatting>
  <conditionalFormatting sqref="L6:L7">
    <cfRule type="dataBar" priority="4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{E41CE73F-A704-4CD0-A4EB-9F60C77FEA7E}</x14:id>
        </ext>
      </extLst>
    </cfRule>
  </conditionalFormatting>
  <conditionalFormatting sqref="L6:L7">
    <cfRule type="dataBar" priority="4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{D560CE24-33AB-4DA8-9095-65A450C1A666}</x14:id>
        </ext>
      </extLst>
    </cfRule>
  </conditionalFormatting>
  <conditionalFormatting sqref="L6:L7">
    <cfRule type="dataBar" priority="4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{F92C61D9-25D5-4E75-8E07-066A6A80AA94}</x14:id>
        </ext>
      </extLst>
    </cfRule>
  </conditionalFormatting>
  <conditionalFormatting sqref="L6:L7">
    <cfRule type="dataBar" priority="4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{D40C700B-46E0-43B6-86F7-BC15526503AC}</x14:id>
        </ext>
      </extLst>
    </cfRule>
  </conditionalFormatting>
  <conditionalFormatting sqref="L6:L7">
    <cfRule type="dataBar" priority="4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{D8DD4A40-52D2-4834-A5A3-132FBC0DADD3}</x14:id>
        </ext>
      </extLst>
    </cfRule>
  </conditionalFormatting>
  <conditionalFormatting sqref="L7">
    <cfRule type="dataBar" priority="4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{23CFEB03-C1B5-41BB-8F93-24B87A8C97EE}</x14:id>
        </ext>
      </extLst>
    </cfRule>
  </conditionalFormatting>
  <conditionalFormatting sqref="L7">
    <cfRule type="dataBar" priority="4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{3E12296E-36EB-4140-B336-E8AEB96E4E63}</x14:id>
        </ext>
      </extLst>
    </cfRule>
  </conditionalFormatting>
  <conditionalFormatting sqref="L7">
    <cfRule type="dataBar" priority="4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{26F1F711-89F2-49AE-BA2E-CFAD614CE83F}</x14:id>
        </ext>
      </extLst>
    </cfRule>
  </conditionalFormatting>
  <conditionalFormatting sqref="L7">
    <cfRule type="dataBar" priority="4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{B314EF7C-C638-4104-8725-A4EFAEC9B9A6}</x14:id>
        </ext>
      </extLst>
    </cfRule>
  </conditionalFormatting>
  <conditionalFormatting sqref="L7">
    <cfRule type="dataBar" priority="4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{D29CFFA1-45ED-48CC-8B9F-162AE24B7304}</x14:id>
        </ext>
      </extLst>
    </cfRule>
  </conditionalFormatting>
  <conditionalFormatting sqref="L7">
    <cfRule type="dataBar" priority="4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{6448BCD3-B578-4F36-91DA-1B0AE89B9E4E}</x14:id>
        </ext>
      </extLst>
    </cfRule>
  </conditionalFormatting>
  <conditionalFormatting sqref="L7">
    <cfRule type="dataBar" priority="4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{6EF83C65-E006-4ED5-A614-7EECE7D91804}</x14:id>
        </ext>
      </extLst>
    </cfRule>
  </conditionalFormatting>
  <conditionalFormatting sqref="L6:L7">
    <cfRule type="dataBar" priority="4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{65503C80-A94E-409E-82BD-24F1ACFE767F}</x14:id>
        </ext>
      </extLst>
    </cfRule>
  </conditionalFormatting>
  <conditionalFormatting sqref="L6:L7">
    <cfRule type="dataBar" priority="4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{9C6A5946-1B9E-4850-8684-90F4C7F9E19D}</x14:id>
        </ext>
      </extLst>
    </cfRule>
  </conditionalFormatting>
  <conditionalFormatting sqref="R7:R16">
    <cfRule type="dataBar" priority="4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{4458BD8D-234B-499B-9F44-D5593B6C6BB0}</x14:id>
        </ext>
      </extLst>
    </cfRule>
  </conditionalFormatting>
  <conditionalFormatting sqref="R5:R16">
    <cfRule type="dataBar" priority="4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{72763142-91B2-4EE9-BBC2-58262222067E}</x14:id>
        </ext>
      </extLst>
    </cfRule>
  </conditionalFormatting>
  <conditionalFormatting sqref="R5:R16">
    <cfRule type="dataBar" priority="4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{B2B9B09C-B64C-4128-B8A2-0C24689CCE0B}</x14:id>
        </ext>
      </extLst>
    </cfRule>
  </conditionalFormatting>
  <conditionalFormatting sqref="R5:R16">
    <cfRule type="dataBar" priority="4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{1B16B850-DFA3-4E24-A70B-2632E6F97B40}</x14:id>
        </ext>
      </extLst>
    </cfRule>
  </conditionalFormatting>
  <conditionalFormatting sqref="R5:R16">
    <cfRule type="dataBar" priority="4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{9D71C7BF-1480-4565-B27A-8BE4D45C5542}</x14:id>
        </ext>
      </extLst>
    </cfRule>
  </conditionalFormatting>
  <conditionalFormatting sqref="R5:R16">
    <cfRule type="dataBar" priority="3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{D8C31642-5391-4E49-A641-5EC6489E2CA3}</x14:id>
        </ext>
      </extLst>
    </cfRule>
  </conditionalFormatting>
  <conditionalFormatting sqref="R7:R16">
    <cfRule type="dataBar" priority="4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{8DFA86BE-ABF9-4DF5-8C9A-CAB8C88DF032}</x14:id>
        </ext>
      </extLst>
    </cfRule>
  </conditionalFormatting>
  <conditionalFormatting sqref="R5:R16">
    <cfRule type="dataBar" priority="4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{C180BE22-BAD4-463D-90C4-A3AF8599B6D7}</x14:id>
        </ext>
      </extLst>
    </cfRule>
  </conditionalFormatting>
  <conditionalFormatting sqref="T5">
    <cfRule type="dataBar" priority="4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{51A27C56-EED6-493D-A066-3E22B5860A45}</x14:id>
        </ext>
      </extLst>
    </cfRule>
  </conditionalFormatting>
  <conditionalFormatting sqref="T5">
    <cfRule type="dataBar" priority="4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{21A719A4-CD8A-4AA7-90F2-15A177A4C58B}</x14:id>
        </ext>
      </extLst>
    </cfRule>
  </conditionalFormatting>
  <conditionalFormatting sqref="T5">
    <cfRule type="dataBar" priority="4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{FB91D37F-5004-4F16-8BA7-A50DD684EA28}</x14:id>
        </ext>
      </extLst>
    </cfRule>
  </conditionalFormatting>
  <conditionalFormatting sqref="T5">
    <cfRule type="dataBar" priority="4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{2C92D210-1573-48A0-A728-1913730518F5}</x14:id>
        </ext>
      </extLst>
    </cfRule>
  </conditionalFormatting>
  <conditionalFormatting sqref="T5">
    <cfRule type="dataBar" priority="4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{DC88FC19-C589-43DB-8555-084D00270D4C}</x14:id>
        </ext>
      </extLst>
    </cfRule>
  </conditionalFormatting>
  <conditionalFormatting sqref="T5">
    <cfRule type="dataBar" priority="4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{A3617BD7-4411-46EF-AEDA-85DF7E1E7DF4}</x14:id>
        </ext>
      </extLst>
    </cfRule>
  </conditionalFormatting>
  <conditionalFormatting sqref="T5">
    <cfRule type="dataBar" priority="4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{F03A96B9-4E01-4ACD-AB23-2DC3F29EAE3F}</x14:id>
        </ext>
      </extLst>
    </cfRule>
  </conditionalFormatting>
  <conditionalFormatting sqref="T8:T16">
    <cfRule type="dataBar" priority="4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{689ECA76-4B8D-4D5B-9464-956B1F80505A}</x14:id>
        </ext>
      </extLst>
    </cfRule>
  </conditionalFormatting>
  <conditionalFormatting sqref="T8:T16">
    <cfRule type="dataBar" priority="4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{F814C3EC-513A-4B22-9E42-F684C26D6C6E}</x14:id>
        </ext>
      </extLst>
    </cfRule>
  </conditionalFormatting>
  <conditionalFormatting sqref="T8:T16">
    <cfRule type="dataBar" priority="4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{36F58281-A14E-426F-A16E-20C9640D988F}</x14:id>
        </ext>
      </extLst>
    </cfRule>
  </conditionalFormatting>
  <conditionalFormatting sqref="T8:T16">
    <cfRule type="dataBar" priority="4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{DCF99B2A-A828-4DBC-8DB7-F1836A7C2143}</x14:id>
        </ext>
      </extLst>
    </cfRule>
  </conditionalFormatting>
  <conditionalFormatting sqref="T8:T16">
    <cfRule type="dataBar" priority="4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{A5CC648E-49C2-48E7-B8F5-3F958443E889}</x14:id>
        </ext>
      </extLst>
    </cfRule>
  </conditionalFormatting>
  <conditionalFormatting sqref="T8:T16">
    <cfRule type="dataBar" priority="4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{83A1BC42-E21C-4F6D-8BAE-4B79FB9BEC42}</x14:id>
        </ext>
      </extLst>
    </cfRule>
  </conditionalFormatting>
  <conditionalFormatting sqref="T8:T16">
    <cfRule type="dataBar" priority="4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{E35F4DC2-A6CA-4C38-ABFA-189DB3EC05A4}</x14:id>
        </ext>
      </extLst>
    </cfRule>
  </conditionalFormatting>
  <conditionalFormatting sqref="T8:T16 T5">
    <cfRule type="dataBar" priority="4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{4B3219AF-1356-47D3-9B5D-973519438A39}</x14:id>
        </ext>
      </extLst>
    </cfRule>
  </conditionalFormatting>
  <conditionalFormatting sqref="T6:T7">
    <cfRule type="dataBar" priority="4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{9D087F9E-59AA-4263-88DC-A6E26C948D29}</x14:id>
        </ext>
      </extLst>
    </cfRule>
  </conditionalFormatting>
  <conditionalFormatting sqref="T6:T7">
    <cfRule type="dataBar" priority="4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{B17C6A34-32CA-45C6-87C0-1B31B00290CB}</x14:id>
        </ext>
      </extLst>
    </cfRule>
  </conditionalFormatting>
  <conditionalFormatting sqref="T6:T7">
    <cfRule type="dataBar" priority="4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{41449178-9A68-4E58-BA82-EE379BF44EDC}</x14:id>
        </ext>
      </extLst>
    </cfRule>
  </conditionalFormatting>
  <conditionalFormatting sqref="T6:T7">
    <cfRule type="dataBar" priority="4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{324DC402-CFCB-4743-9D40-A1162C700CCF}</x14:id>
        </ext>
      </extLst>
    </cfRule>
  </conditionalFormatting>
  <conditionalFormatting sqref="T6:T7">
    <cfRule type="dataBar" priority="4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{286F5E3A-5B56-4628-91F7-BFD1C60F8065}</x14:id>
        </ext>
      </extLst>
    </cfRule>
  </conditionalFormatting>
  <conditionalFormatting sqref="T6:T7">
    <cfRule type="dataBar" priority="4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{2AD1D4E4-B20C-442C-9F32-3B34F4345D9D}</x14:id>
        </ext>
      </extLst>
    </cfRule>
  </conditionalFormatting>
  <conditionalFormatting sqref="T6:T7">
    <cfRule type="dataBar" priority="4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{DA41651C-C9C9-4304-8791-B06CF38A52B7}</x14:id>
        </ext>
      </extLst>
    </cfRule>
  </conditionalFormatting>
  <conditionalFormatting sqref="T7">
    <cfRule type="dataBar" priority="4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{9605CC5E-16E6-4358-838C-E4CDA1594ED1}</x14:id>
        </ext>
      </extLst>
    </cfRule>
  </conditionalFormatting>
  <conditionalFormatting sqref="T7">
    <cfRule type="dataBar" priority="4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{948BC3B6-3BFE-4883-AF5E-E610DB4874DA}</x14:id>
        </ext>
      </extLst>
    </cfRule>
  </conditionalFormatting>
  <conditionalFormatting sqref="T7">
    <cfRule type="dataBar" priority="4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{8350DD64-9FBF-4129-BAAB-823E6024291F}</x14:id>
        </ext>
      </extLst>
    </cfRule>
  </conditionalFormatting>
  <conditionalFormatting sqref="T7">
    <cfRule type="dataBar" priority="3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{202DA4B1-0B25-4760-9C2D-9E0A7B221F97}</x14:id>
        </ext>
      </extLst>
    </cfRule>
  </conditionalFormatting>
  <conditionalFormatting sqref="T7">
    <cfRule type="dataBar" priority="3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{4F14BC23-7F4D-43D6-9DEC-8526DC729621}</x14:id>
        </ext>
      </extLst>
    </cfRule>
  </conditionalFormatting>
  <conditionalFormatting sqref="T7">
    <cfRule type="dataBar" priority="4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{FAE5A747-2D7B-4FCE-8267-1835F4383028}</x14:id>
        </ext>
      </extLst>
    </cfRule>
  </conditionalFormatting>
  <conditionalFormatting sqref="T7">
    <cfRule type="dataBar" priority="3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{12E56A18-FE88-44CE-92D3-C313664CFAC7}</x14:id>
        </ext>
      </extLst>
    </cfRule>
  </conditionalFormatting>
  <conditionalFormatting sqref="T6:T7">
    <cfRule type="dataBar" priority="3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{F1477F37-A768-4FE3-A886-7E52ECA19267}</x14:id>
        </ext>
      </extLst>
    </cfRule>
  </conditionalFormatting>
  <conditionalFormatting sqref="T6:T7">
    <cfRule type="dataBar" priority="3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{ED3D6A80-40E5-4FB2-9B7E-5242C9FA0973}</x14:id>
        </ext>
      </extLst>
    </cfRule>
  </conditionalFormatting>
  <conditionalFormatting sqref="R7:R16">
    <cfRule type="dataBar" priority="3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{B62F6462-78E8-4CDA-A79B-30CB00D433E5}</x14:id>
        </ext>
      </extLst>
    </cfRule>
  </conditionalFormatting>
  <conditionalFormatting sqref="R5:R16">
    <cfRule type="dataBar" priority="3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{4A2C0E41-68CD-4B86-B63D-DDA8E1A48D04}</x14:id>
        </ext>
      </extLst>
    </cfRule>
  </conditionalFormatting>
  <conditionalFormatting sqref="R5:R16">
    <cfRule type="dataBar" priority="3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{92674FED-A8D4-42F0-900B-1105E84915A0}</x14:id>
        </ext>
      </extLst>
    </cfRule>
  </conditionalFormatting>
  <conditionalFormatting sqref="R5:R16">
    <cfRule type="dataBar" priority="3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{A9C44215-3A5E-4E39-82F6-9DECB2905DB3}</x14:id>
        </ext>
      </extLst>
    </cfRule>
  </conditionalFormatting>
  <conditionalFormatting sqref="R5:R16">
    <cfRule type="dataBar" priority="3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{98808A4E-B380-4697-8625-EB52DA5C497D}</x14:id>
        </ext>
      </extLst>
    </cfRule>
  </conditionalFormatting>
  <conditionalFormatting sqref="R5:R16">
    <cfRule type="dataBar" priority="3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{A0846E6E-4F38-406B-9BF0-5495A2AFFBBB}</x14:id>
        </ext>
      </extLst>
    </cfRule>
  </conditionalFormatting>
  <conditionalFormatting sqref="R7:R16">
    <cfRule type="dataBar" priority="3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{A20B4174-7AC7-47C7-8B7F-2B5098D3666C}</x14:id>
        </ext>
      </extLst>
    </cfRule>
  </conditionalFormatting>
  <conditionalFormatting sqref="R5:R16">
    <cfRule type="dataBar" priority="3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{F4C33DED-4C50-4E54-AE62-E9BCC1139D71}</x14:id>
        </ext>
      </extLst>
    </cfRule>
  </conditionalFormatting>
  <conditionalFormatting sqref="T5">
    <cfRule type="dataBar" priority="3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{8A0441DD-12A9-4542-86BF-07562D754A2C}</x14:id>
        </ext>
      </extLst>
    </cfRule>
  </conditionalFormatting>
  <conditionalFormatting sqref="T5">
    <cfRule type="dataBar" priority="3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{25490F7B-9A00-490A-A7F6-1A116150B433}</x14:id>
        </ext>
      </extLst>
    </cfRule>
  </conditionalFormatting>
  <conditionalFormatting sqref="T5">
    <cfRule type="dataBar" priority="3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{05FB930A-9E86-4AF8-847D-D3418E115C70}</x14:id>
        </ext>
      </extLst>
    </cfRule>
  </conditionalFormatting>
  <conditionalFormatting sqref="T5">
    <cfRule type="dataBar" priority="3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{DB129845-8E94-4F78-877E-94CCC68755F5}</x14:id>
        </ext>
      </extLst>
    </cfRule>
  </conditionalFormatting>
  <conditionalFormatting sqref="T5">
    <cfRule type="dataBar" priority="3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{FD2F24A8-5416-471D-BA50-AAB80A9A193E}</x14:id>
        </ext>
      </extLst>
    </cfRule>
  </conditionalFormatting>
  <conditionalFormatting sqref="T5">
    <cfRule type="dataBar" priority="3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{3EC0FBE7-FEA2-4567-A16C-5E83CC529804}</x14:id>
        </ext>
      </extLst>
    </cfRule>
  </conditionalFormatting>
  <conditionalFormatting sqref="T5">
    <cfRule type="dataBar" priority="3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{00ADB43D-B962-4906-A72B-256C24530B17}</x14:id>
        </ext>
      </extLst>
    </cfRule>
  </conditionalFormatting>
  <conditionalFormatting sqref="T8:T16">
    <cfRule type="dataBar" priority="3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{762B0912-2696-414A-8752-E771A70A77F7}</x14:id>
        </ext>
      </extLst>
    </cfRule>
  </conditionalFormatting>
  <conditionalFormatting sqref="T8:T16">
    <cfRule type="dataBar" priority="3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{3199972D-6677-43D0-B895-A0D67C5D2EE9}</x14:id>
        </ext>
      </extLst>
    </cfRule>
  </conditionalFormatting>
  <conditionalFormatting sqref="T8:T16">
    <cfRule type="dataBar" priority="3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{A0115659-9390-4D84-BEF9-0652D4F01066}</x14:id>
        </ext>
      </extLst>
    </cfRule>
  </conditionalFormatting>
  <conditionalFormatting sqref="T8:T16">
    <cfRule type="dataBar" priority="3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{BB862096-B1AE-42F0-82CA-B3462F4472EA}</x14:id>
        </ext>
      </extLst>
    </cfRule>
  </conditionalFormatting>
  <conditionalFormatting sqref="T8:T16">
    <cfRule type="dataBar" priority="3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{1E313BC4-5411-4D74-BE8E-64ACCBCB66F5}</x14:id>
        </ext>
      </extLst>
    </cfRule>
  </conditionalFormatting>
  <conditionalFormatting sqref="T8:T16">
    <cfRule type="dataBar" priority="3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{31366F30-A0B3-4E58-9033-2613B3DC4BF1}</x14:id>
        </ext>
      </extLst>
    </cfRule>
  </conditionalFormatting>
  <conditionalFormatting sqref="T8:T16">
    <cfRule type="dataBar" priority="3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{8E741DBA-CEEC-4903-8E21-B679EF841FC0}</x14:id>
        </ext>
      </extLst>
    </cfRule>
  </conditionalFormatting>
  <conditionalFormatting sqref="T8:T16">
    <cfRule type="dataBar" priority="3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{5F569033-4C72-4CA5-A89A-E43F32995F87}</x14:id>
        </ext>
      </extLst>
    </cfRule>
  </conditionalFormatting>
  <conditionalFormatting sqref="T6:T7">
    <cfRule type="dataBar" priority="3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{84E13313-54AB-437C-B3D0-6812ED82EDF7}</x14:id>
        </ext>
      </extLst>
    </cfRule>
  </conditionalFormatting>
  <conditionalFormatting sqref="T6:T7">
    <cfRule type="dataBar" priority="3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{AE1DF346-B04F-43E7-A637-8C91024D9449}</x14:id>
        </ext>
      </extLst>
    </cfRule>
  </conditionalFormatting>
  <conditionalFormatting sqref="T6:T7">
    <cfRule type="dataBar" priority="3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{05B1D111-9E81-402B-9A02-26CD5C957F6C}</x14:id>
        </ext>
      </extLst>
    </cfRule>
  </conditionalFormatting>
  <conditionalFormatting sqref="T6:T7">
    <cfRule type="dataBar" priority="3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{406D2980-583C-4FEF-8F7D-5EAD6626D93E}</x14:id>
        </ext>
      </extLst>
    </cfRule>
  </conditionalFormatting>
  <conditionalFormatting sqref="T6:T7">
    <cfRule type="dataBar" priority="3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{0A3BFE64-6879-4B90-B82D-5C9F4717744B}</x14:id>
        </ext>
      </extLst>
    </cfRule>
  </conditionalFormatting>
  <conditionalFormatting sqref="T6:T7">
    <cfRule type="dataBar" priority="3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{6B24EF0A-CC9D-4032-9B71-A522BA412DF5}</x14:id>
        </ext>
      </extLst>
    </cfRule>
  </conditionalFormatting>
  <conditionalFormatting sqref="T6:T7">
    <cfRule type="dataBar" priority="3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{67B3141A-9132-48DB-BB7D-27741D6326FE}</x14:id>
        </ext>
      </extLst>
    </cfRule>
  </conditionalFormatting>
  <conditionalFormatting sqref="T7">
    <cfRule type="dataBar" priority="3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{A52E3227-79DE-499E-B62F-C828A7B3BD31}</x14:id>
        </ext>
      </extLst>
    </cfRule>
  </conditionalFormatting>
  <conditionalFormatting sqref="T7">
    <cfRule type="dataBar" priority="3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{86D82070-2F0D-4CCE-A7D9-1C5ED6C2CBB7}</x14:id>
        </ext>
      </extLst>
    </cfRule>
  </conditionalFormatting>
  <conditionalFormatting sqref="T7">
    <cfRule type="dataBar" priority="3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{0C712B6B-C22D-4130-B8BE-26C3A5FC4952}</x14:id>
        </ext>
      </extLst>
    </cfRule>
  </conditionalFormatting>
  <conditionalFormatting sqref="T7">
    <cfRule type="dataBar" priority="3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{6B395FEC-0DAA-4863-A597-D57BCC6C0568}</x14:id>
        </ext>
      </extLst>
    </cfRule>
  </conditionalFormatting>
  <conditionalFormatting sqref="T7">
    <cfRule type="dataBar" priority="3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{3EF31FB7-52B1-4A15-AB3C-3142D9BAC8E1}</x14:id>
        </ext>
      </extLst>
    </cfRule>
  </conditionalFormatting>
  <conditionalFormatting sqref="T7">
    <cfRule type="dataBar" priority="3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{3E74452D-E47C-43FB-933C-EACEAECC1BD2}</x14:id>
        </ext>
      </extLst>
    </cfRule>
  </conditionalFormatting>
  <conditionalFormatting sqref="T7">
    <cfRule type="dataBar" priority="3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{CE79F5BB-E113-4DE8-9473-64B35D2EAFE0}</x14:id>
        </ext>
      </extLst>
    </cfRule>
  </conditionalFormatting>
  <conditionalFormatting sqref="T6:T7">
    <cfRule type="dataBar" priority="3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{FD2E8503-CB90-46B5-8309-E1C9EA4073C0}</x14:id>
        </ext>
      </extLst>
    </cfRule>
  </conditionalFormatting>
  <conditionalFormatting sqref="T6:T7">
    <cfRule type="dataBar" priority="3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{0944C016-4A5D-455B-AD65-39015425A90A}</x14:id>
        </ext>
      </extLst>
    </cfRule>
  </conditionalFormatting>
  <conditionalFormatting sqref="V7:V16">
    <cfRule type="dataBar" priority="3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{16B4D297-1673-472C-941F-5B8732296F13}</x14:id>
        </ext>
      </extLst>
    </cfRule>
  </conditionalFormatting>
  <conditionalFormatting sqref="V5:V16">
    <cfRule type="dataBar" priority="3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{4C563C84-570C-4898-9E3E-1FC22C07EA64}</x14:id>
        </ext>
      </extLst>
    </cfRule>
  </conditionalFormatting>
  <conditionalFormatting sqref="V5:V16">
    <cfRule type="dataBar" priority="3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{DBE16B35-F3B5-453A-9486-67E38563D13D}</x14:id>
        </ext>
      </extLst>
    </cfRule>
  </conditionalFormatting>
  <conditionalFormatting sqref="V5:V16">
    <cfRule type="dataBar" priority="3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{C01897CD-1013-42B8-92EF-194ABE22BE96}</x14:id>
        </ext>
      </extLst>
    </cfRule>
  </conditionalFormatting>
  <conditionalFormatting sqref="V5:V16">
    <cfRule type="dataBar" priority="3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{4C08E776-4DBD-4B20-B7EB-CCA0D110A935}</x14:id>
        </ext>
      </extLst>
    </cfRule>
  </conditionalFormatting>
  <conditionalFormatting sqref="V5:V16">
    <cfRule type="dataBar" priority="3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{9825B120-D183-4386-9A53-B2623125DA7F}</x14:id>
        </ext>
      </extLst>
    </cfRule>
  </conditionalFormatting>
  <conditionalFormatting sqref="V7:V16">
    <cfRule type="dataBar" priority="3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{8C1CA697-C917-4726-9E8B-0B53CD829C83}</x14:id>
        </ext>
      </extLst>
    </cfRule>
  </conditionalFormatting>
  <conditionalFormatting sqref="V5:V16">
    <cfRule type="dataBar" priority="3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{8DA0F71F-7F9A-4540-A5C1-7C08B988D9BA}</x14:id>
        </ext>
      </extLst>
    </cfRule>
  </conditionalFormatting>
  <conditionalFormatting sqref="X5">
    <cfRule type="dataBar" priority="3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{E1603542-AF10-41C4-B1C3-09D7997F93CE}</x14:id>
        </ext>
      </extLst>
    </cfRule>
  </conditionalFormatting>
  <conditionalFormatting sqref="X5">
    <cfRule type="dataBar" priority="3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{EC8D06D1-BEE0-4E65-BB9B-71DD08FE280F}</x14:id>
        </ext>
      </extLst>
    </cfRule>
  </conditionalFormatting>
  <conditionalFormatting sqref="X5">
    <cfRule type="dataBar" priority="3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{55ED4830-9302-4D3A-A453-CAD19FDA097A}</x14:id>
        </ext>
      </extLst>
    </cfRule>
  </conditionalFormatting>
  <conditionalFormatting sqref="X5">
    <cfRule type="dataBar" priority="3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{14974C8E-ADC9-4194-ADEF-8E8B4467E045}</x14:id>
        </ext>
      </extLst>
    </cfRule>
  </conditionalFormatting>
  <conditionalFormatting sqref="X5">
    <cfRule type="dataBar" priority="3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{51339EA9-D6C5-4007-9265-F591668B6C7D}</x14:id>
        </ext>
      </extLst>
    </cfRule>
  </conditionalFormatting>
  <conditionalFormatting sqref="X5">
    <cfRule type="dataBar" priority="3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{9E1454CC-252F-407F-8247-A0664B90D346}</x14:id>
        </ext>
      </extLst>
    </cfRule>
  </conditionalFormatting>
  <conditionalFormatting sqref="X5">
    <cfRule type="dataBar" priority="3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{4B30CE31-DC63-4B87-9924-E01E9CFDBAD8}</x14:id>
        </ext>
      </extLst>
    </cfRule>
  </conditionalFormatting>
  <conditionalFormatting sqref="X8:X16">
    <cfRule type="dataBar" priority="3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{0ABB1037-258F-4056-B9F8-D5AD3E3A207D}</x14:id>
        </ext>
      </extLst>
    </cfRule>
  </conditionalFormatting>
  <conditionalFormatting sqref="X8:X16">
    <cfRule type="dataBar" priority="3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{1E4D5D2E-472E-4993-BB7E-D97FFB60E223}</x14:id>
        </ext>
      </extLst>
    </cfRule>
  </conditionalFormatting>
  <conditionalFormatting sqref="X8:X16">
    <cfRule type="dataBar" priority="3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{2B4F0C6F-F177-4AB5-9891-1DE970C423E9}</x14:id>
        </ext>
      </extLst>
    </cfRule>
  </conditionalFormatting>
  <conditionalFormatting sqref="X8:X16">
    <cfRule type="dataBar" priority="3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{D5ED7F11-EE0E-498B-8F13-12191B63A1F9}</x14:id>
        </ext>
      </extLst>
    </cfRule>
  </conditionalFormatting>
  <conditionalFormatting sqref="X8:X16">
    <cfRule type="dataBar" priority="3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{C8D11541-DCA2-470E-BCF8-D5B28CA3DE55}</x14:id>
        </ext>
      </extLst>
    </cfRule>
  </conditionalFormatting>
  <conditionalFormatting sqref="X8:X16">
    <cfRule type="dataBar" priority="3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{C4C4D47B-B8E3-4F62-A040-5EB9001AB3ED}</x14:id>
        </ext>
      </extLst>
    </cfRule>
  </conditionalFormatting>
  <conditionalFormatting sqref="X8:X16">
    <cfRule type="dataBar" priority="3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{EBEC9ADC-8BE7-4202-9C6B-5620CEFA9BD1}</x14:id>
        </ext>
      </extLst>
    </cfRule>
  </conditionalFormatting>
  <conditionalFormatting sqref="X8:X16 X5">
    <cfRule type="dataBar" priority="3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{3C01B89B-4349-41C8-9DFE-659B19F9AAFD}</x14:id>
        </ext>
      </extLst>
    </cfRule>
  </conditionalFormatting>
  <conditionalFormatting sqref="X6:X7">
    <cfRule type="dataBar" priority="3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{DD602398-01A0-4E5F-A8D4-2118A73A6FC7}</x14:id>
        </ext>
      </extLst>
    </cfRule>
  </conditionalFormatting>
  <conditionalFormatting sqref="X6:X7">
    <cfRule type="dataBar" priority="3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{13FD8186-5FB6-45FF-B670-C6BBFAC8A794}</x14:id>
        </ext>
      </extLst>
    </cfRule>
  </conditionalFormatting>
  <conditionalFormatting sqref="X6:X7">
    <cfRule type="dataBar" priority="3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{DF6879CB-F4C6-44F4-BE07-5AF2C27A3643}</x14:id>
        </ext>
      </extLst>
    </cfRule>
  </conditionalFormatting>
  <conditionalFormatting sqref="X6:X7">
    <cfRule type="dataBar" priority="3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{719EA736-A0AD-45ED-A726-D258EC028866}</x14:id>
        </ext>
      </extLst>
    </cfRule>
  </conditionalFormatting>
  <conditionalFormatting sqref="X6:X7">
    <cfRule type="dataBar" priority="3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{20A584A7-240C-4C89-AECA-77E057137570}</x14:id>
        </ext>
      </extLst>
    </cfRule>
  </conditionalFormatting>
  <conditionalFormatting sqref="X6:X7">
    <cfRule type="dataBar" priority="3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{7E1CFB27-1D2E-4C3B-8CB5-640A5A7D8E33}</x14:id>
        </ext>
      </extLst>
    </cfRule>
  </conditionalFormatting>
  <conditionalFormatting sqref="X6:X7">
    <cfRule type="dataBar" priority="3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{15C63654-E359-43BD-8977-0A4758B1C17A}</x14:id>
        </ext>
      </extLst>
    </cfRule>
  </conditionalFormatting>
  <conditionalFormatting sqref="X7">
    <cfRule type="dataBar" priority="3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{71AD8C46-035A-47BD-93E4-5487ECAF8E48}</x14:id>
        </ext>
      </extLst>
    </cfRule>
  </conditionalFormatting>
  <conditionalFormatting sqref="X7">
    <cfRule type="dataBar" priority="3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{CF498254-72F2-4902-8EB8-7CBC16D2A661}</x14:id>
        </ext>
      </extLst>
    </cfRule>
  </conditionalFormatting>
  <conditionalFormatting sqref="X7">
    <cfRule type="dataBar" priority="3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{6C27BD94-AC23-40D8-9FF1-22842E4424BD}</x14:id>
        </ext>
      </extLst>
    </cfRule>
  </conditionalFormatting>
  <conditionalFormatting sqref="X7">
    <cfRule type="dataBar" priority="3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{A45A36E1-50E5-4B52-A6A1-D5C2F2A540B2}</x14:id>
        </ext>
      </extLst>
    </cfRule>
  </conditionalFormatting>
  <conditionalFormatting sqref="X7">
    <cfRule type="dataBar" priority="3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{647FAED0-0AE2-4FD7-8B9E-032F960A9C35}</x14:id>
        </ext>
      </extLst>
    </cfRule>
  </conditionalFormatting>
  <conditionalFormatting sqref="X7">
    <cfRule type="dataBar" priority="3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{7D6EDC7B-F05F-4576-8084-A5CE508FA7F8}</x14:id>
        </ext>
      </extLst>
    </cfRule>
  </conditionalFormatting>
  <conditionalFormatting sqref="X7">
    <cfRule type="dataBar" priority="3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{46327038-2C8C-4DDA-A825-9B731B4A3F62}</x14:id>
        </ext>
      </extLst>
    </cfRule>
  </conditionalFormatting>
  <conditionalFormatting sqref="X6:X7">
    <cfRule type="dataBar" priority="3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{1B96E2ED-4349-45FA-9A67-1E40AD96452D}</x14:id>
        </ext>
      </extLst>
    </cfRule>
  </conditionalFormatting>
  <conditionalFormatting sqref="X6:X7">
    <cfRule type="dataBar" priority="3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{00FD86CD-22B7-464C-BAD4-83B10B297BF6}</x14:id>
        </ext>
      </extLst>
    </cfRule>
  </conditionalFormatting>
  <conditionalFormatting sqref="N7:N16">
    <cfRule type="dataBar" priority="3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{9AF0535E-6D0F-4328-A1D9-93A93619051B}</x14:id>
        </ext>
      </extLst>
    </cfRule>
  </conditionalFormatting>
  <conditionalFormatting sqref="N5:N16">
    <cfRule type="dataBar" priority="3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{B10B9F56-6552-4172-B8C7-EC21F2A35405}</x14:id>
        </ext>
      </extLst>
    </cfRule>
  </conditionalFormatting>
  <conditionalFormatting sqref="N5:N16">
    <cfRule type="dataBar" priority="3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{85F92DEA-4A19-40C0-A26C-5C065C049351}</x14:id>
        </ext>
      </extLst>
    </cfRule>
  </conditionalFormatting>
  <conditionalFormatting sqref="N5:N16">
    <cfRule type="dataBar" priority="3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{19C1DDB0-3A91-4D84-A327-3FE99EDD6730}</x14:id>
        </ext>
      </extLst>
    </cfRule>
  </conditionalFormatting>
  <conditionalFormatting sqref="N5:N16">
    <cfRule type="dataBar" priority="3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{864CC47D-263E-43EE-9B2F-2B17BD4768B5}</x14:id>
        </ext>
      </extLst>
    </cfRule>
  </conditionalFormatting>
  <conditionalFormatting sqref="N5:N16">
    <cfRule type="dataBar" priority="2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{DD68E02A-A4BE-45E2-B4FA-9DF921ABB87D}</x14:id>
        </ext>
      </extLst>
    </cfRule>
  </conditionalFormatting>
  <conditionalFormatting sqref="N7:N16">
    <cfRule type="dataBar" priority="3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{71A6159F-C19E-47FE-8EC4-1AC0C1189320}</x14:id>
        </ext>
      </extLst>
    </cfRule>
  </conditionalFormatting>
  <conditionalFormatting sqref="N5:N16">
    <cfRule type="dataBar" priority="3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{64F010A0-19F7-4050-A7DA-DE4681BE73FA}</x14:id>
        </ext>
      </extLst>
    </cfRule>
  </conditionalFormatting>
  <conditionalFormatting sqref="P5">
    <cfRule type="dataBar" priority="3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{6D7BF315-DA62-4FF9-B3B8-52274A6002D9}</x14:id>
        </ext>
      </extLst>
    </cfRule>
  </conditionalFormatting>
  <conditionalFormatting sqref="P5">
    <cfRule type="dataBar" priority="3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{47D35963-0B78-45EA-8721-44BFCB97CA64}</x14:id>
        </ext>
      </extLst>
    </cfRule>
  </conditionalFormatting>
  <conditionalFormatting sqref="P5">
    <cfRule type="dataBar" priority="3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{20C5F9AB-B252-4C6E-9B4E-5CB35971A01D}</x14:id>
        </ext>
      </extLst>
    </cfRule>
  </conditionalFormatting>
  <conditionalFormatting sqref="P5">
    <cfRule type="dataBar" priority="3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{6DD177EC-D12D-470B-B001-3DEF171B6F26}</x14:id>
        </ext>
      </extLst>
    </cfRule>
  </conditionalFormatting>
  <conditionalFormatting sqref="P5">
    <cfRule type="dataBar" priority="3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{8E0B489D-80D0-4313-B378-F4EA0314A5FB}</x14:id>
        </ext>
      </extLst>
    </cfRule>
  </conditionalFormatting>
  <conditionalFormatting sqref="P5">
    <cfRule type="dataBar" priority="3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{F6329D42-57D0-4304-921D-1377D664F3B2}</x14:id>
        </ext>
      </extLst>
    </cfRule>
  </conditionalFormatting>
  <conditionalFormatting sqref="P5">
    <cfRule type="dataBar" priority="3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{0A71DC17-A6EF-44AB-9F92-B978DCFA2012}</x14:id>
        </ext>
      </extLst>
    </cfRule>
  </conditionalFormatting>
  <conditionalFormatting sqref="P8:P16">
    <cfRule type="dataBar" priority="2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{CCB27F1B-26B1-4BC3-B806-1490BC10DE5B}</x14:id>
        </ext>
      </extLst>
    </cfRule>
  </conditionalFormatting>
  <conditionalFormatting sqref="P8:P16">
    <cfRule type="dataBar" priority="2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{EA853AD2-3326-4650-93DE-3C0A21B37B16}</x14:id>
        </ext>
      </extLst>
    </cfRule>
  </conditionalFormatting>
  <conditionalFormatting sqref="P8:P16">
    <cfRule type="dataBar" priority="2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{716CE4ED-10B8-4C9F-976A-635AC59E3AEE}</x14:id>
        </ext>
      </extLst>
    </cfRule>
  </conditionalFormatting>
  <conditionalFormatting sqref="P8:P16">
    <cfRule type="dataBar" priority="2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{C003CBB4-929B-4EDF-BCBA-55347CCBF8FB}</x14:id>
        </ext>
      </extLst>
    </cfRule>
  </conditionalFormatting>
  <conditionalFormatting sqref="P8:P16">
    <cfRule type="dataBar" priority="2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{C88651E2-A17B-4D52-B917-0FFECB3D2234}</x14:id>
        </ext>
      </extLst>
    </cfRule>
  </conditionalFormatting>
  <conditionalFormatting sqref="P8:P16">
    <cfRule type="dataBar" priority="3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{7F9BB091-6BBD-4821-97F5-35D9899B32E0}</x14:id>
        </ext>
      </extLst>
    </cfRule>
  </conditionalFormatting>
  <conditionalFormatting sqref="P8:P16">
    <cfRule type="dataBar" priority="3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{F540D87F-050E-4952-978C-2A7C4DC27A3A}</x14:id>
        </ext>
      </extLst>
    </cfRule>
  </conditionalFormatting>
  <conditionalFormatting sqref="P8:P16 P5">
    <cfRule type="dataBar" priority="2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{8800798D-464B-454C-960B-5ADCB408895F}</x14:id>
        </ext>
      </extLst>
    </cfRule>
  </conditionalFormatting>
  <conditionalFormatting sqref="P6:P7">
    <cfRule type="dataBar" priority="2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{5EA3B8D5-642F-4B3D-911A-2BF444FD5DC0}</x14:id>
        </ext>
      </extLst>
    </cfRule>
  </conditionalFormatting>
  <conditionalFormatting sqref="P6:P7">
    <cfRule type="dataBar" priority="2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{8CE25654-5741-46E1-B6DB-32C0AE7B1A26}</x14:id>
        </ext>
      </extLst>
    </cfRule>
  </conditionalFormatting>
  <conditionalFormatting sqref="P6:P7">
    <cfRule type="dataBar" priority="2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{BDA6AAB9-5647-456B-B7D0-8B3A31794744}</x14:id>
        </ext>
      </extLst>
    </cfRule>
  </conditionalFormatting>
  <conditionalFormatting sqref="P6:P7">
    <cfRule type="dataBar" priority="2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{9070EB57-904E-4CE8-A2FC-866A9137B42D}</x14:id>
        </ext>
      </extLst>
    </cfRule>
  </conditionalFormatting>
  <conditionalFormatting sqref="P6:P7">
    <cfRule type="dataBar" priority="2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{69A0199E-2725-48F9-AF60-9EF4835DB9CA}</x14:id>
        </ext>
      </extLst>
    </cfRule>
  </conditionalFormatting>
  <conditionalFormatting sqref="P6:P7">
    <cfRule type="dataBar" priority="2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{CC492B89-72C0-4501-A77F-869C38550BF3}</x14:id>
        </ext>
      </extLst>
    </cfRule>
  </conditionalFormatting>
  <conditionalFormatting sqref="P6:P7">
    <cfRule type="dataBar" priority="2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{EB78FEE3-E7BF-4B86-A1A8-065A9F5557F8}</x14:id>
        </ext>
      </extLst>
    </cfRule>
  </conditionalFormatting>
  <conditionalFormatting sqref="P7">
    <cfRule type="dataBar" priority="2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{8A9DCF92-7463-48B3-98E7-06BB102A1678}</x14:id>
        </ext>
      </extLst>
    </cfRule>
  </conditionalFormatting>
  <conditionalFormatting sqref="P7">
    <cfRule type="dataBar" priority="2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{B8B7C052-3180-4A62-914A-A9E2E2C9BA08}</x14:id>
        </ext>
      </extLst>
    </cfRule>
  </conditionalFormatting>
  <conditionalFormatting sqref="P7">
    <cfRule type="dataBar" priority="2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{E03D7E21-6968-458A-AE1A-E7E4028266E6}</x14:id>
        </ext>
      </extLst>
    </cfRule>
  </conditionalFormatting>
  <conditionalFormatting sqref="P7">
    <cfRule type="dataBar" priority="2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{E3A0556E-9193-41AE-A715-920A4B49F41E}</x14:id>
        </ext>
      </extLst>
    </cfRule>
  </conditionalFormatting>
  <conditionalFormatting sqref="P7">
    <cfRule type="dataBar" priority="2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{9E4DF78E-B4CA-4115-826E-6D5F7560966B}</x14:id>
        </ext>
      </extLst>
    </cfRule>
  </conditionalFormatting>
  <conditionalFormatting sqref="P7">
    <cfRule type="dataBar" priority="2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{6A095DD4-E25B-4E16-9605-E08EB91606AE}</x14:id>
        </ext>
      </extLst>
    </cfRule>
  </conditionalFormatting>
  <conditionalFormatting sqref="P7">
    <cfRule type="dataBar" priority="2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{FA61668B-E09F-40BC-BB52-38B4A457D3E5}</x14:id>
        </ext>
      </extLst>
    </cfRule>
  </conditionalFormatting>
  <conditionalFormatting sqref="P6:P7">
    <cfRule type="dataBar" priority="2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{FF0E7776-43B6-4049-A8DB-89FC9A99C27E}</x14:id>
        </ext>
      </extLst>
    </cfRule>
  </conditionalFormatting>
  <conditionalFormatting sqref="P6:P7">
    <cfRule type="dataBar" priority="2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{EB9DFB23-C10B-4DE0-9F83-97C2A75F7276}</x14:id>
        </ext>
      </extLst>
    </cfRule>
  </conditionalFormatting>
  <conditionalFormatting sqref="B7:B16">
    <cfRule type="dataBar" priority="2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{BEA912F8-74FF-49F1-88E3-4815A5AE0AC5}</x14:id>
        </ext>
      </extLst>
    </cfRule>
  </conditionalFormatting>
  <conditionalFormatting sqref="B5:B16">
    <cfRule type="dataBar" priority="2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{2FD51960-B260-4661-87D1-D2A85B99C6D1}</x14:id>
        </ext>
      </extLst>
    </cfRule>
  </conditionalFormatting>
  <conditionalFormatting sqref="B5:B16">
    <cfRule type="dataBar" priority="2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{D4B07C25-2BD0-4D3F-BB84-32846B94CBDC}</x14:id>
        </ext>
      </extLst>
    </cfRule>
  </conditionalFormatting>
  <conditionalFormatting sqref="B5:B16">
    <cfRule type="dataBar" priority="2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{A6835066-1508-4C2D-A876-E401EB1F3C6C}</x14:id>
        </ext>
      </extLst>
    </cfRule>
  </conditionalFormatting>
  <conditionalFormatting sqref="B5:B16">
    <cfRule type="dataBar" priority="2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{45688CA5-794C-4EA2-BF8F-CD8B2E1A0D12}</x14:id>
        </ext>
      </extLst>
    </cfRule>
  </conditionalFormatting>
  <conditionalFormatting sqref="B5:B16">
    <cfRule type="dataBar" priority="2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{49D35585-A7D9-4F30-BDE5-3C206C58BF6A}</x14:id>
        </ext>
      </extLst>
    </cfRule>
  </conditionalFormatting>
  <conditionalFormatting sqref="B7:B16">
    <cfRule type="dataBar" priority="2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{C65586EA-0EB7-43AA-8CA7-CE9184BE66F8}</x14:id>
        </ext>
      </extLst>
    </cfRule>
  </conditionalFormatting>
  <conditionalFormatting sqref="B5:B16">
    <cfRule type="dataBar" priority="2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{9EDFFF10-1D2A-4F44-8221-D264E73EEE5D}</x14:id>
        </ext>
      </extLst>
    </cfRule>
  </conditionalFormatting>
  <conditionalFormatting sqref="F7:F16">
    <cfRule type="dataBar" priority="2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{B2A62ADF-82FF-4351-834A-043F444253DA}</x14:id>
        </ext>
      </extLst>
    </cfRule>
  </conditionalFormatting>
  <conditionalFormatting sqref="F5:F16">
    <cfRule type="dataBar" priority="2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{F0A64A54-1795-4943-AB7F-D040A1033137}</x14:id>
        </ext>
      </extLst>
    </cfRule>
  </conditionalFormatting>
  <conditionalFormatting sqref="F5:F16">
    <cfRule type="dataBar" priority="2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{98712C66-5DB8-49E3-964F-E13C1B461F55}</x14:id>
        </ext>
      </extLst>
    </cfRule>
  </conditionalFormatting>
  <conditionalFormatting sqref="F5:F16">
    <cfRule type="dataBar" priority="2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{26C9A5E6-7C93-4F2E-A389-A58E452EEA36}</x14:id>
        </ext>
      </extLst>
    </cfRule>
  </conditionalFormatting>
  <conditionalFormatting sqref="F5:F16">
    <cfRule type="dataBar" priority="2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{75F33D7B-5E00-46FD-8BD4-5679D2456DF6}</x14:id>
        </ext>
      </extLst>
    </cfRule>
  </conditionalFormatting>
  <conditionalFormatting sqref="F5:F16">
    <cfRule type="dataBar" priority="1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{3942C166-EC29-4F49-972F-42E48628C7EC}</x14:id>
        </ext>
      </extLst>
    </cfRule>
  </conditionalFormatting>
  <conditionalFormatting sqref="F7:F16">
    <cfRule type="dataBar" priority="2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{C45CAA49-F50A-49B9-B2A3-FE1718D7ADD7}</x14:id>
        </ext>
      </extLst>
    </cfRule>
  </conditionalFormatting>
  <conditionalFormatting sqref="F5:F16">
    <cfRule type="dataBar" priority="2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{DE20B230-75A9-41B7-A1D0-8964B36C50F6}</x14:id>
        </ext>
      </extLst>
    </cfRule>
  </conditionalFormatting>
  <conditionalFormatting sqref="H5">
    <cfRule type="dataBar" priority="2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{7215BB7A-1BFC-4384-B59C-3FC48446697C}</x14:id>
        </ext>
      </extLst>
    </cfRule>
  </conditionalFormatting>
  <conditionalFormatting sqref="H8:H16">
    <cfRule type="dataBar" priority="2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{DBAE72F4-8C5A-422F-AE53-29B47A1ABB55}</x14:id>
        </ext>
      </extLst>
    </cfRule>
  </conditionalFormatting>
  <conditionalFormatting sqref="H8:H16 H5">
    <cfRule type="dataBar" priority="2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{448CD074-3966-43CC-974D-3753763DB6DB}</x14:id>
        </ext>
      </extLst>
    </cfRule>
  </conditionalFormatting>
  <conditionalFormatting sqref="H6:H7">
    <cfRule type="dataBar" priority="2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{88ED2F15-2845-48FD-B5FD-FF216D0E9B60}</x14:id>
        </ext>
      </extLst>
    </cfRule>
  </conditionalFormatting>
  <conditionalFormatting sqref="H7">
    <cfRule type="dataBar" priority="2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{724303AB-AC8B-493E-BCE5-4F655973F2BC}</x14:id>
        </ext>
      </extLst>
    </cfRule>
  </conditionalFormatting>
  <conditionalFormatting sqref="D5">
    <cfRule type="dataBar" priority="9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{72055C9F-91E8-4BCD-979D-B0CCAC5D065D}</x14:id>
        </ext>
      </extLst>
    </cfRule>
  </conditionalFormatting>
  <conditionalFormatting sqref="D8:D16">
    <cfRule type="dataBar" priority="9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{EF249DE4-3029-455A-8D4E-31209FCB6C03}</x14:id>
        </ext>
      </extLst>
    </cfRule>
  </conditionalFormatting>
  <conditionalFormatting sqref="D8:D16 D5">
    <cfRule type="dataBar" priority="9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{364312D0-1BA0-4124-9894-F1B2E36B752C}</x14:id>
        </ext>
      </extLst>
    </cfRule>
  </conditionalFormatting>
  <conditionalFormatting sqref="D6:D7">
    <cfRule type="dataBar" priority="9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{DD2E35FF-8DA3-4DE8-8984-46FF7EDA25CE}</x14:id>
        </ext>
      </extLst>
    </cfRule>
  </conditionalFormatting>
  <conditionalFormatting sqref="D7">
    <cfRule type="dataBar" priority="9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{FD89B7B2-2BC3-49B1-BD36-B3F7CD21D31C}</x14:id>
        </ext>
      </extLst>
    </cfRule>
  </conditionalFormatting>
  <conditionalFormatting sqref="B5:D16">
    <cfRule type="dataBar" priority="2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{41C30220-5CCC-477E-8F79-17D8B01936A3}</x14:id>
        </ext>
      </extLst>
    </cfRule>
  </conditionalFormatting>
  <conditionalFormatting sqref="Z27:Z36">
    <cfRule type="dataBar" priority="2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{005F1F33-DC15-4526-B08A-9565425934F3}</x14:id>
        </ext>
      </extLst>
    </cfRule>
  </conditionalFormatting>
  <conditionalFormatting sqref="Z26:Z36">
    <cfRule type="dataBar" priority="2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{719BF152-352E-4D1F-B62A-79A87A85BEB2}</x14:id>
        </ext>
      </extLst>
    </cfRule>
  </conditionalFormatting>
  <conditionalFormatting sqref="Z26:Z36">
    <cfRule type="dataBar" priority="2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{D3201A95-3A17-401F-B19C-ABF48F91F144}</x14:id>
        </ext>
      </extLst>
    </cfRule>
  </conditionalFormatting>
  <conditionalFormatting sqref="Z26:Z36">
    <cfRule type="dataBar" priority="2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{F9B1E80A-E858-458A-B221-00F07B8FDE0F}</x14:id>
        </ext>
      </extLst>
    </cfRule>
  </conditionalFormatting>
  <conditionalFormatting sqref="Z26:Z36">
    <cfRule type="dataBar" priority="2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{7828CC4B-DF95-4D52-8AAD-F36A01642140}</x14:id>
        </ext>
      </extLst>
    </cfRule>
  </conditionalFormatting>
  <conditionalFormatting sqref="Z26:Z36">
    <cfRule type="dataBar" priority="1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{D5784F8A-AB0E-4EF1-9379-2721864C6EB6}</x14:id>
        </ext>
      </extLst>
    </cfRule>
  </conditionalFormatting>
  <conditionalFormatting sqref="Z27:Z36">
    <cfRule type="dataBar" priority="2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{21300A92-0FDA-4B8D-840B-CAE65EC15FAB}</x14:id>
        </ext>
      </extLst>
    </cfRule>
  </conditionalFormatting>
  <conditionalFormatting sqref="Z26:Z36">
    <cfRule type="dataBar" priority="2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{8678C72F-31C6-4B59-83B9-D50C80CF62A5}</x14:id>
        </ext>
      </extLst>
    </cfRule>
  </conditionalFormatting>
  <conditionalFormatting sqref="AB25">
    <cfRule type="dataBar" priority="2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{FB0A7162-AE29-4306-9645-3CD1555D5D5D}</x14:id>
        </ext>
      </extLst>
    </cfRule>
  </conditionalFormatting>
  <conditionalFormatting sqref="AB25">
    <cfRule type="dataBar" priority="2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{7353AB5C-EC49-48E2-A16E-DBF684318092}</x14:id>
        </ext>
      </extLst>
    </cfRule>
  </conditionalFormatting>
  <conditionalFormatting sqref="AB25">
    <cfRule type="dataBar" priority="2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{82B06014-3BC6-4B90-BAFA-7FA53601BF1E}</x14:id>
        </ext>
      </extLst>
    </cfRule>
  </conditionalFormatting>
  <conditionalFormatting sqref="AB25">
    <cfRule type="dataBar" priority="2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{3501E138-3C89-4032-8C18-70AD5B589E8E}</x14:id>
        </ext>
      </extLst>
    </cfRule>
  </conditionalFormatting>
  <conditionalFormatting sqref="AB25">
    <cfRule type="dataBar" priority="2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{2E395125-48F0-4FBE-A80D-CB7BC38B74DE}</x14:id>
        </ext>
      </extLst>
    </cfRule>
  </conditionalFormatting>
  <conditionalFormatting sqref="AB25">
    <cfRule type="dataBar" priority="2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{FA9DD9D4-8DA0-4C51-B21F-35DC480AA2E0}</x14:id>
        </ext>
      </extLst>
    </cfRule>
  </conditionalFormatting>
  <conditionalFormatting sqref="AB25">
    <cfRule type="dataBar" priority="2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{0F425298-DC38-49D4-B54C-62999B2A3BAD}</x14:id>
        </ext>
      </extLst>
    </cfRule>
  </conditionalFormatting>
  <conditionalFormatting sqref="AB28:AB36">
    <cfRule type="dataBar" priority="2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{3FC1AC2C-65FD-4ECE-887B-17FA4C59DBFE}</x14:id>
        </ext>
      </extLst>
    </cfRule>
  </conditionalFormatting>
  <conditionalFormatting sqref="AB28:AB36">
    <cfRule type="dataBar" priority="2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{0AE421DC-4C6B-419B-8423-B3A27CA9BC83}</x14:id>
        </ext>
      </extLst>
    </cfRule>
  </conditionalFormatting>
  <conditionalFormatting sqref="AB28:AB36">
    <cfRule type="dataBar" priority="2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{B2C43FA3-4212-47A8-99CA-4344B5FDD9B3}</x14:id>
        </ext>
      </extLst>
    </cfRule>
  </conditionalFormatting>
  <conditionalFormatting sqref="AB28:AB36">
    <cfRule type="dataBar" priority="2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{9E1D2447-8132-43F8-9F28-1F0AEE01373E}</x14:id>
        </ext>
      </extLst>
    </cfRule>
  </conditionalFormatting>
  <conditionalFormatting sqref="AB28:AB36">
    <cfRule type="dataBar" priority="2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{B1CA609E-3866-41CE-9B5F-128A74225E80}</x14:id>
        </ext>
      </extLst>
    </cfRule>
  </conditionalFormatting>
  <conditionalFormatting sqref="AB28:AB36">
    <cfRule type="dataBar" priority="2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{FAC56835-99A5-40AD-99C2-02DBB987AF97}</x14:id>
        </ext>
      </extLst>
    </cfRule>
  </conditionalFormatting>
  <conditionalFormatting sqref="AB28:AB36">
    <cfRule type="dataBar" priority="2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{AD0F5F25-15CB-4AFF-AC65-1E0DCCA1B63F}</x14:id>
        </ext>
      </extLst>
    </cfRule>
  </conditionalFormatting>
  <conditionalFormatting sqref="AB28:AB36 AB25">
    <cfRule type="dataBar" priority="2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{D6C92CE5-D9A7-4398-ADC5-6275ACE6B0F9}</x14:id>
        </ext>
      </extLst>
    </cfRule>
  </conditionalFormatting>
  <conditionalFormatting sqref="AB26:AB27">
    <cfRule type="dataBar" priority="2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{897D5D82-0C89-4953-A8AB-8C22D73641B0}</x14:id>
        </ext>
      </extLst>
    </cfRule>
  </conditionalFormatting>
  <conditionalFormatting sqref="AB26:AB27">
    <cfRule type="dataBar" priority="1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{C93BC6B4-01A3-4BB6-88D1-C68BC0EDA405}</x14:id>
        </ext>
      </extLst>
    </cfRule>
  </conditionalFormatting>
  <conditionalFormatting sqref="AB26:AB27">
    <cfRule type="dataBar" priority="1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{72DDF4ED-1416-455E-93CE-D15E7A8EFE7F}</x14:id>
        </ext>
      </extLst>
    </cfRule>
  </conditionalFormatting>
  <conditionalFormatting sqref="AB26:AB27">
    <cfRule type="dataBar" priority="1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{E3C67309-D311-4808-858F-566D81064DC6}</x14:id>
        </ext>
      </extLst>
    </cfRule>
  </conditionalFormatting>
  <conditionalFormatting sqref="AB26:AB27">
    <cfRule type="dataBar" priority="1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{3C20D332-894E-4AA8-8E7C-7EDB8168B4BB}</x14:id>
        </ext>
      </extLst>
    </cfRule>
  </conditionalFormatting>
  <conditionalFormatting sqref="AB26:AB27">
    <cfRule type="dataBar" priority="2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{BC3EE871-24C9-4520-98C1-9E6422FBE4B7}</x14:id>
        </ext>
      </extLst>
    </cfRule>
  </conditionalFormatting>
  <conditionalFormatting sqref="AB26:AB27">
    <cfRule type="dataBar" priority="1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{D3FCB523-3A43-407F-971C-48EA4B2DA4E8}</x14:id>
        </ext>
      </extLst>
    </cfRule>
  </conditionalFormatting>
  <conditionalFormatting sqref="AB27">
    <cfRule type="dataBar" priority="1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{255146C0-BA49-457B-8F27-00A4DAFBB6B0}</x14:id>
        </ext>
      </extLst>
    </cfRule>
  </conditionalFormatting>
  <conditionalFormatting sqref="AB27">
    <cfRule type="dataBar" priority="1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{170F1408-5D10-4BB3-84BC-06617BB4DC10}</x14:id>
        </ext>
      </extLst>
    </cfRule>
  </conditionalFormatting>
  <conditionalFormatting sqref="AB27">
    <cfRule type="dataBar" priority="1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{C017D003-1667-46E3-B4E4-1A710CD0826A}</x14:id>
        </ext>
      </extLst>
    </cfRule>
  </conditionalFormatting>
  <conditionalFormatting sqref="AB27">
    <cfRule type="dataBar" priority="1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{23638C75-9228-45D7-ADD2-FD68D204B9A5}</x14:id>
        </ext>
      </extLst>
    </cfRule>
  </conditionalFormatting>
  <conditionalFormatting sqref="AB27">
    <cfRule type="dataBar" priority="1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{04D135F3-3E8D-417B-B1A1-D1EA8B83AB06}</x14:id>
        </ext>
      </extLst>
    </cfRule>
  </conditionalFormatting>
  <conditionalFormatting sqref="AB27">
    <cfRule type="dataBar" priority="1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{74D2D0AA-3AC6-4F8E-8286-787324F63755}</x14:id>
        </ext>
      </extLst>
    </cfRule>
  </conditionalFormatting>
  <conditionalFormatting sqref="AB27">
    <cfRule type="dataBar" priority="1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{9FDE0E86-23CA-4612-A407-CCF030AB3E99}</x14:id>
        </ext>
      </extLst>
    </cfRule>
  </conditionalFormatting>
  <conditionalFormatting sqref="AB26:AB27">
    <cfRule type="dataBar" priority="1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{DE6C126D-9D6B-4234-85CD-027A68B8F938}</x14:id>
        </ext>
      </extLst>
    </cfRule>
  </conditionalFormatting>
  <conditionalFormatting sqref="AB26:AB27">
    <cfRule type="dataBar" priority="1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{0778A7C8-A8F3-45E3-A59A-4B0633C51B1F}</x14:id>
        </ext>
      </extLst>
    </cfRule>
  </conditionalFormatting>
  <conditionalFormatting sqref="Z25">
    <cfRule type="dataBar" priority="1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{65A89458-2974-4AF8-8454-ACF0968290F9}</x14:id>
        </ext>
      </extLst>
    </cfRule>
  </conditionalFormatting>
  <conditionalFormatting sqref="Z25">
    <cfRule type="dataBar" priority="1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{B68F39AA-A7ED-4546-A75E-264DDD3BD124}</x14:id>
        </ext>
      </extLst>
    </cfRule>
  </conditionalFormatting>
  <conditionalFormatting sqref="Z25">
    <cfRule type="dataBar" priority="1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{D00F31D1-90E1-4E0E-B4B2-FED2D15AA8C5}</x14:id>
        </ext>
      </extLst>
    </cfRule>
  </conditionalFormatting>
  <conditionalFormatting sqref="Z25:Z32">
    <cfRule type="dataBar" priority="1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{BD3B9061-0C0B-4360-83E9-D8B522B726BF}</x14:id>
        </ext>
      </extLst>
    </cfRule>
  </conditionalFormatting>
  <conditionalFormatting sqref="B21:B32">
    <cfRule type="colorScale" priority="174">
      <colorScale>
        <cfvo type="min"/>
        <cfvo type="max"/>
        <color theme="6" tint="0.79998168889431442"/>
        <color rgb="FFFFC000"/>
      </colorScale>
    </cfRule>
    <cfRule type="colorScale" priority="175">
      <colorScale>
        <cfvo type="min"/>
        <cfvo type="max"/>
        <color theme="4" tint="-0.249977111117893"/>
        <color rgb="FFFF0000"/>
      </colorScale>
    </cfRule>
  </conditionalFormatting>
  <conditionalFormatting sqref="C21:C33">
    <cfRule type="colorScale" priority="172">
      <colorScale>
        <cfvo type="min"/>
        <cfvo type="max"/>
        <color theme="6" tint="0.79998168889431442"/>
        <color rgb="FFFFC000"/>
      </colorScale>
    </cfRule>
    <cfRule type="colorScale" priority="173">
      <colorScale>
        <cfvo type="min"/>
        <cfvo type="max"/>
        <color theme="4" tint="-0.249977111117893"/>
        <color rgb="FFFF0000"/>
      </colorScale>
    </cfRule>
  </conditionalFormatting>
  <conditionalFormatting sqref="B33:B42">
    <cfRule type="colorScale" priority="176">
      <colorScale>
        <cfvo type="min"/>
        <cfvo type="max"/>
        <color theme="6" tint="0.79998168889431442"/>
        <color rgb="FFFFC000"/>
      </colorScale>
    </cfRule>
    <cfRule type="colorScale" priority="177">
      <colorScale>
        <cfvo type="min"/>
        <cfvo type="max"/>
        <color theme="4" tint="-0.249977111117893"/>
        <color rgb="FFFF0000"/>
      </colorScale>
    </cfRule>
  </conditionalFormatting>
  <conditionalFormatting sqref="C34:C42">
    <cfRule type="colorScale" priority="178">
      <colorScale>
        <cfvo type="min"/>
        <cfvo type="max"/>
        <color theme="6" tint="0.79998168889431442"/>
        <color rgb="FFFFC000"/>
      </colorScale>
    </cfRule>
    <cfRule type="colorScale" priority="179">
      <colorScale>
        <cfvo type="min"/>
        <cfvo type="max"/>
        <color theme="4" tint="-0.249977111117893"/>
        <color rgb="FFFF0000"/>
      </colorScale>
    </cfRule>
  </conditionalFormatting>
  <conditionalFormatting sqref="S20:S31">
    <cfRule type="colorScale" priority="166">
      <colorScale>
        <cfvo type="min"/>
        <cfvo type="max"/>
        <color theme="6" tint="0.79998168889431442"/>
        <color rgb="FFFFC000"/>
      </colorScale>
    </cfRule>
    <cfRule type="colorScale" priority="167">
      <colorScale>
        <cfvo type="min"/>
        <cfvo type="max"/>
        <color theme="4" tint="-0.249977111117893"/>
        <color rgb="FFFF0000"/>
      </colorScale>
    </cfRule>
  </conditionalFormatting>
  <conditionalFormatting sqref="T20:T32">
    <cfRule type="colorScale" priority="164">
      <colorScale>
        <cfvo type="min"/>
        <cfvo type="max"/>
        <color theme="6" tint="0.79998168889431442"/>
        <color rgb="FFFFC000"/>
      </colorScale>
    </cfRule>
    <cfRule type="colorScale" priority="165">
      <colorScale>
        <cfvo type="min"/>
        <cfvo type="max"/>
        <color theme="4" tint="-0.249977111117893"/>
        <color rgb="FFFF0000"/>
      </colorScale>
    </cfRule>
  </conditionalFormatting>
  <conditionalFormatting sqref="S32:S41">
    <cfRule type="colorScale" priority="168">
      <colorScale>
        <cfvo type="min"/>
        <cfvo type="max"/>
        <color theme="6" tint="0.79998168889431442"/>
        <color rgb="FFFFC000"/>
      </colorScale>
    </cfRule>
    <cfRule type="colorScale" priority="169">
      <colorScale>
        <cfvo type="min"/>
        <cfvo type="max"/>
        <color theme="4" tint="-0.249977111117893"/>
        <color rgb="FFFF0000"/>
      </colorScale>
    </cfRule>
  </conditionalFormatting>
  <conditionalFormatting sqref="T33:T41">
    <cfRule type="colorScale" priority="170">
      <colorScale>
        <cfvo type="min"/>
        <cfvo type="max"/>
        <color theme="6" tint="0.79998168889431442"/>
        <color rgb="FFFFC000"/>
      </colorScale>
    </cfRule>
    <cfRule type="colorScale" priority="171">
      <colorScale>
        <cfvo type="min"/>
        <cfvo type="max"/>
        <color theme="4" tint="-0.249977111117893"/>
        <color rgb="FFFF0000"/>
      </colorScale>
    </cfRule>
  </conditionalFormatting>
  <conditionalFormatting sqref="V27:V36">
    <cfRule type="dataBar" priority="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{0862CB1D-CD44-4C84-94B3-C3521CE8530C}</x14:id>
        </ext>
      </extLst>
    </cfRule>
  </conditionalFormatting>
  <conditionalFormatting sqref="V26:V36">
    <cfRule type="dataBar" priority="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{165995A4-1A13-4034-AE1C-40B5A28C4698}</x14:id>
        </ext>
      </extLst>
    </cfRule>
  </conditionalFormatting>
  <conditionalFormatting sqref="V26:V36">
    <cfRule type="dataBar" priority="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{08EA3919-338E-4E49-8FB0-65B6B1C213BF}</x14:id>
        </ext>
      </extLst>
    </cfRule>
  </conditionalFormatting>
  <conditionalFormatting sqref="V26:V36">
    <cfRule type="dataBar" priority="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{E677A215-842A-491E-A05D-2E0B80F097FA}</x14:id>
        </ext>
      </extLst>
    </cfRule>
  </conditionalFormatting>
  <conditionalFormatting sqref="V26:V36">
    <cfRule type="dataBar" priority="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{D6C61CCD-7A91-4339-B6C3-B47B38E13E46}</x14:id>
        </ext>
      </extLst>
    </cfRule>
  </conditionalFormatting>
  <conditionalFormatting sqref="V26:V36">
    <cfRule type="dataBar" priority="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{1E8347EA-B89B-4C8A-B6DB-908FBE1D26C3}</x14:id>
        </ext>
      </extLst>
    </cfRule>
  </conditionalFormatting>
  <conditionalFormatting sqref="V27:V36">
    <cfRule type="dataBar" priority="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{FD2CED5A-20B5-4BB8-BCAA-4D8A5329A136}</x14:id>
        </ext>
      </extLst>
    </cfRule>
  </conditionalFormatting>
  <conditionalFormatting sqref="V26:V36">
    <cfRule type="dataBar" priority="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{02B61B29-D278-4BB0-8D51-BD655BB6401F}</x14:id>
        </ext>
      </extLst>
    </cfRule>
  </conditionalFormatting>
  <conditionalFormatting sqref="V25">
    <cfRule type="dataBar" priority="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{32E3F4C9-726E-4B6B-BACD-825654074465}</x14:id>
        </ext>
      </extLst>
    </cfRule>
  </conditionalFormatting>
  <conditionalFormatting sqref="V25">
    <cfRule type="dataBar" priority="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{710C8C23-8070-4DAB-88D6-9541FFE78EBD}</x14:id>
        </ext>
      </extLst>
    </cfRule>
  </conditionalFormatting>
  <conditionalFormatting sqref="V25">
    <cfRule type="dataBar" priority="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{88AC810E-1C18-440C-BAF0-445E0619B5B6}</x14:id>
        </ext>
      </extLst>
    </cfRule>
  </conditionalFormatting>
  <conditionalFormatting sqref="V25:V32">
    <cfRule type="dataBar" priority="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{2C001B41-8CD9-43A2-B6CA-F9049C61ACEC}</x14:id>
        </ext>
      </extLst>
    </cfRule>
  </conditionalFormatting>
  <conditionalFormatting sqref="X25">
    <cfRule type="dataBar" priority="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{5433B258-20EE-40C3-8026-3B0B01985E1B}</x14:id>
        </ext>
      </extLst>
    </cfRule>
  </conditionalFormatting>
  <conditionalFormatting sqref="X25">
    <cfRule type="dataBar" priority="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{AD4D3D56-0544-4266-B492-75CC61F64930}</x14:id>
        </ext>
      </extLst>
    </cfRule>
  </conditionalFormatting>
  <conditionalFormatting sqref="X25">
    <cfRule type="dataBar" priority="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{CCB31E1F-19A9-48DA-8920-AC3F9135D883}</x14:id>
        </ext>
      </extLst>
    </cfRule>
  </conditionalFormatting>
  <conditionalFormatting sqref="X25">
    <cfRule type="dataBar" priority="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{4342D8EA-EC4C-47B4-BC2D-65222E7A4416}</x14:id>
        </ext>
      </extLst>
    </cfRule>
  </conditionalFormatting>
  <conditionalFormatting sqref="X25">
    <cfRule type="dataBar" priority="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{D36714F9-8F51-4013-A597-BB636F5D86E8}</x14:id>
        </ext>
      </extLst>
    </cfRule>
  </conditionalFormatting>
  <conditionalFormatting sqref="X25">
    <cfRule type="dataBar" priority="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{B8876908-2B91-41D2-9F62-B04D0454EC1B}</x14:id>
        </ext>
      </extLst>
    </cfRule>
  </conditionalFormatting>
  <conditionalFormatting sqref="X25">
    <cfRule type="dataBar" priority="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{9693A70E-5638-4B7B-8C40-047C543B55C3}</x14:id>
        </ext>
      </extLst>
    </cfRule>
  </conditionalFormatting>
  <conditionalFormatting sqref="X28:X36">
    <cfRule type="dataBar" priority="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{9B287C7F-A130-4777-B7BF-ADE27A06AFD0}</x14:id>
        </ext>
      </extLst>
    </cfRule>
  </conditionalFormatting>
  <conditionalFormatting sqref="X28:X36">
    <cfRule type="dataBar" priority="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{D9979342-C98C-419E-8038-6EF36F0BAC8F}</x14:id>
        </ext>
      </extLst>
    </cfRule>
  </conditionalFormatting>
  <conditionalFormatting sqref="X28:X36">
    <cfRule type="dataBar" priority="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{0FD4EE79-CB38-4668-B08C-785A0B7C935D}</x14:id>
        </ext>
      </extLst>
    </cfRule>
  </conditionalFormatting>
  <conditionalFormatting sqref="X28:X36">
    <cfRule type="dataBar" priority="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{BFD65774-2729-4868-86DB-2AB42A2191DE}</x14:id>
        </ext>
      </extLst>
    </cfRule>
  </conditionalFormatting>
  <conditionalFormatting sqref="X28:X36">
    <cfRule type="dataBar" priority="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{2A1EAE04-7132-43A4-B3B0-5D81725F2E79}</x14:id>
        </ext>
      </extLst>
    </cfRule>
  </conditionalFormatting>
  <conditionalFormatting sqref="X28:X36">
    <cfRule type="dataBar" priority="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{55AD0EA0-844A-4C65-9EDC-4B0DD8A165B8}</x14:id>
        </ext>
      </extLst>
    </cfRule>
  </conditionalFormatting>
  <conditionalFormatting sqref="X28:X36">
    <cfRule type="dataBar" priority="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{6EB180A3-5E3B-46B1-A8EE-37645A7EB2D7}</x14:id>
        </ext>
      </extLst>
    </cfRule>
  </conditionalFormatting>
  <conditionalFormatting sqref="X28:X36 X25">
    <cfRule type="dataBar" priority="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{ED3743F5-CD84-4BE5-9DD6-5A9A614F5B1B}</x14:id>
        </ext>
      </extLst>
    </cfRule>
  </conditionalFormatting>
  <conditionalFormatting sqref="X26:X27">
    <cfRule type="dataBar" priority="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{56DC33AE-DF7E-41DB-A98A-666BF2D7EDDF}</x14:id>
        </ext>
      </extLst>
    </cfRule>
  </conditionalFormatting>
  <conditionalFormatting sqref="X26:X27">
    <cfRule type="dataBar" priority="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{5A986EC6-E0A6-4237-B4B3-41719D83D4CB}</x14:id>
        </ext>
      </extLst>
    </cfRule>
  </conditionalFormatting>
  <conditionalFormatting sqref="X26:X27">
    <cfRule type="dataBar" priority="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{D64EB235-F09D-44F3-8261-B976232B2C63}</x14:id>
        </ext>
      </extLst>
    </cfRule>
  </conditionalFormatting>
  <conditionalFormatting sqref="X26:X27">
    <cfRule type="dataBar" priority="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{CC2DD2F6-DDC2-4D17-A670-5717A0DA850A}</x14:id>
        </ext>
      </extLst>
    </cfRule>
  </conditionalFormatting>
  <conditionalFormatting sqref="X26:X27">
    <cfRule type="dataBar" priority="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{9D1AE19D-CEE0-49DE-A33E-1E2EE04F5A93}</x14:id>
        </ext>
      </extLst>
    </cfRule>
  </conditionalFormatting>
  <conditionalFormatting sqref="X26:X27">
    <cfRule type="dataBar" priority="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{12D914C9-6942-49AB-B35A-C3437F9BD5A4}</x14:id>
        </ext>
      </extLst>
    </cfRule>
  </conditionalFormatting>
  <conditionalFormatting sqref="X26:X27">
    <cfRule type="dataBar" priority="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{DCF86946-C8B2-4F40-9EAE-89E9C3A38B3D}</x14:id>
        </ext>
      </extLst>
    </cfRule>
  </conditionalFormatting>
  <conditionalFormatting sqref="X27">
    <cfRule type="dataBar" priority="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{3A66E77E-BBDA-4796-9EB5-D29C3A5F1A72}</x14:id>
        </ext>
      </extLst>
    </cfRule>
  </conditionalFormatting>
  <conditionalFormatting sqref="X27">
    <cfRule type="dataBar" priority="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{4D5DE4C7-BA4B-4985-B484-C30BC6F93A93}</x14:id>
        </ext>
      </extLst>
    </cfRule>
  </conditionalFormatting>
  <conditionalFormatting sqref="X27">
    <cfRule type="dataBar" priority="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{9EA72391-E3E8-48E1-8D10-6A90748D0B1E}</x14:id>
        </ext>
      </extLst>
    </cfRule>
  </conditionalFormatting>
  <conditionalFormatting sqref="X27">
    <cfRule type="dataBar" priority="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{107BAEBB-CB3F-429F-BDD1-D6CDD854BBE9}</x14:id>
        </ext>
      </extLst>
    </cfRule>
  </conditionalFormatting>
  <conditionalFormatting sqref="X27">
    <cfRule type="dataBar" priority="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{093BC0E3-AEF5-4AD8-80F4-909C94593ECE}</x14:id>
        </ext>
      </extLst>
    </cfRule>
  </conditionalFormatting>
  <conditionalFormatting sqref="X27">
    <cfRule type="dataBar" priority="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{31CCB730-ACF7-4A27-90F8-D0E3E6875FC0}</x14:id>
        </ext>
      </extLst>
    </cfRule>
  </conditionalFormatting>
  <conditionalFormatting sqref="X27">
    <cfRule type="dataBar" priority="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{AA66A324-4D62-44DB-AA51-9503B6085DC9}</x14:id>
        </ext>
      </extLst>
    </cfRule>
  </conditionalFormatting>
  <conditionalFormatting sqref="X26:X27">
    <cfRule type="dataBar" priority="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{083AABF2-15D8-49BC-8460-164431104E98}</x14:id>
        </ext>
      </extLst>
    </cfRule>
  </conditionalFormatting>
  <conditionalFormatting sqref="X26:X27">
    <cfRule type="dataBar" priority="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{43D62727-7ACA-4B95-B40F-DB783F4795A9}</x14:id>
        </ext>
      </extLst>
    </cfRule>
  </conditionalFormatting>
  <conditionalFormatting sqref="AD27:AD36">
    <cfRule type="dataBar" priority="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{BF918653-68F5-4C05-8FE1-EAD475335A56}</x14:id>
        </ext>
      </extLst>
    </cfRule>
  </conditionalFormatting>
  <conditionalFormatting sqref="AD26:AD36">
    <cfRule type="dataBar" priority="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{4AA39954-D923-4020-AE17-ECB987C441BC}</x14:id>
        </ext>
      </extLst>
    </cfRule>
  </conditionalFormatting>
  <conditionalFormatting sqref="AD26:AD36">
    <cfRule type="dataBar" priority="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{27269E16-7CBB-4CFD-BA4C-804FD0E0B4E7}</x14:id>
        </ext>
      </extLst>
    </cfRule>
  </conditionalFormatting>
  <conditionalFormatting sqref="AD26:AD36">
    <cfRule type="dataBar" priority="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{A21529AE-D879-47EC-A82E-C81D0E1E7EB6}</x14:id>
        </ext>
      </extLst>
    </cfRule>
  </conditionalFormatting>
  <conditionalFormatting sqref="AD26:AD36">
    <cfRule type="dataBar" priority="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{68C22F56-3502-49B2-8322-75D454FEBBFE}</x14:id>
        </ext>
      </extLst>
    </cfRule>
  </conditionalFormatting>
  <conditionalFormatting sqref="AD26:AD36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{4D4E732C-F550-445B-9182-5D019FC9FEC0}</x14:id>
        </ext>
      </extLst>
    </cfRule>
  </conditionalFormatting>
  <conditionalFormatting sqref="AD27:AD36">
    <cfRule type="dataBar" priority="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{100CA1CF-BFFC-4618-BF66-7935A77465DC}</x14:id>
        </ext>
      </extLst>
    </cfRule>
  </conditionalFormatting>
  <conditionalFormatting sqref="AD26:AD36">
    <cfRule type="dataBar" priority="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{2F945831-F604-449E-A40D-CBBE766E328C}</x14:id>
        </ext>
      </extLst>
    </cfRule>
  </conditionalFormatting>
  <conditionalFormatting sqref="AF25">
    <cfRule type="dataBar" priority="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{6E097AC0-7B9B-48BC-91E2-59E774D2CB62}</x14:id>
        </ext>
      </extLst>
    </cfRule>
  </conditionalFormatting>
  <conditionalFormatting sqref="AF25">
    <cfRule type="dataBar" priority="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{998E57EB-B3E2-407C-A169-816A02FB0DF7}</x14:id>
        </ext>
      </extLst>
    </cfRule>
  </conditionalFormatting>
  <conditionalFormatting sqref="AF25">
    <cfRule type="dataBar" priority="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{5E2273CC-0275-40AA-A4C6-CA2B88880E18}</x14:id>
        </ext>
      </extLst>
    </cfRule>
  </conditionalFormatting>
  <conditionalFormatting sqref="AF25">
    <cfRule type="dataBar" priority="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{814A2AC1-BEFF-4A00-A95C-E98B8DE4EC64}</x14:id>
        </ext>
      </extLst>
    </cfRule>
  </conditionalFormatting>
  <conditionalFormatting sqref="AF25">
    <cfRule type="dataBar" priority="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{58F47C0A-C7E3-446F-AED4-66793A0DE33D}</x14:id>
        </ext>
      </extLst>
    </cfRule>
  </conditionalFormatting>
  <conditionalFormatting sqref="AF25">
    <cfRule type="dataBar" priority="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{8E9D50A4-0B38-4292-8724-377F38428FC1}</x14:id>
        </ext>
      </extLst>
    </cfRule>
  </conditionalFormatting>
  <conditionalFormatting sqref="AF25">
    <cfRule type="dataBar" priority="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{401CC6CC-3B11-4A92-B3A3-FE25273967BF}</x14:id>
        </ext>
      </extLst>
    </cfRule>
  </conditionalFormatting>
  <conditionalFormatting sqref="AF28:AF36">
    <cfRule type="dataBar" priority="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{68BFBA7A-7771-4D6D-8C0E-275B07AA9E43}</x14:id>
        </ext>
      </extLst>
    </cfRule>
  </conditionalFormatting>
  <conditionalFormatting sqref="AF28:AF36">
    <cfRule type="dataBar" priority="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{27FD6AF6-7BCB-4458-87EA-BC0F2FB932BC}</x14:id>
        </ext>
      </extLst>
    </cfRule>
  </conditionalFormatting>
  <conditionalFormatting sqref="AF28:AF36">
    <cfRule type="dataBar" priority="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{AE14B889-97B1-4FF2-9DF6-8331D61E7035}</x14:id>
        </ext>
      </extLst>
    </cfRule>
  </conditionalFormatting>
  <conditionalFormatting sqref="AF28:AF36">
    <cfRule type="dataBar" priority="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{79B55947-2A04-4554-96D4-84B73B00C722}</x14:id>
        </ext>
      </extLst>
    </cfRule>
  </conditionalFormatting>
  <conditionalFormatting sqref="AF28:AF36">
    <cfRule type="dataBar" priority="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{82D41F8E-3DC3-45B9-8109-1632B1BC8AFA}</x14:id>
        </ext>
      </extLst>
    </cfRule>
  </conditionalFormatting>
  <conditionalFormatting sqref="AF28:AF36">
    <cfRule type="dataBar" priority="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{20196CE7-34F2-4862-AF40-264305979B24}</x14:id>
        </ext>
      </extLst>
    </cfRule>
  </conditionalFormatting>
  <conditionalFormatting sqref="AF28:AF36">
    <cfRule type="dataBar" priority="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{86BA391C-4BBB-401D-B048-C671FB4FD430}</x14:id>
        </ext>
      </extLst>
    </cfRule>
  </conditionalFormatting>
  <conditionalFormatting sqref="AF28:AF36 AF25">
    <cfRule type="dataBar" priority="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{B29DC788-EFEC-4E91-BAF5-9DE048156618}</x14:id>
        </ext>
      </extLst>
    </cfRule>
  </conditionalFormatting>
  <conditionalFormatting sqref="AF26:AF27">
    <cfRule type="dataBar" priority="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{BF0E0169-FA88-4883-85CE-C13587D2F338}</x14:id>
        </ext>
      </extLst>
    </cfRule>
  </conditionalFormatting>
  <conditionalFormatting sqref="AF26:AF27">
    <cfRule type="dataBar" priority="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{F1765FAB-F02D-4A3B-A05E-DD49810DFBFB}</x14:id>
        </ext>
      </extLst>
    </cfRule>
  </conditionalFormatting>
  <conditionalFormatting sqref="AF26:AF27">
    <cfRule type="dataBar" priority="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{EB4EC32D-76F8-4671-8C54-DF71F1F49A04}</x14:id>
        </ext>
      </extLst>
    </cfRule>
  </conditionalFormatting>
  <conditionalFormatting sqref="AF26:AF27">
    <cfRule type="dataBar" priority="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{B9440A30-9446-4E53-A1D8-3AB916E73190}</x14:id>
        </ext>
      </extLst>
    </cfRule>
  </conditionalFormatting>
  <conditionalFormatting sqref="AF26:AF27">
    <cfRule type="dataBar" priority="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{AA1ECF5F-EA32-4BAF-9951-83D83FE79181}</x14:id>
        </ext>
      </extLst>
    </cfRule>
  </conditionalFormatting>
  <conditionalFormatting sqref="AF26:AF27">
    <cfRule type="dataBar" priority="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{7ECE0261-E23E-4F45-8A45-4743AF6AB1AE}</x14:id>
        </ext>
      </extLst>
    </cfRule>
  </conditionalFormatting>
  <conditionalFormatting sqref="AF26:AF27">
    <cfRule type="dataBar" priority="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{1FA22BE0-EF17-4C7B-A758-65FABEEE6D83}</x14:id>
        </ext>
      </extLst>
    </cfRule>
  </conditionalFormatting>
  <conditionalFormatting sqref="AF27"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{30AF2272-3F34-4F80-B4D3-BEEFBCFE1210}</x14:id>
        </ext>
      </extLst>
    </cfRule>
  </conditionalFormatting>
  <conditionalFormatting sqref="AF27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{20BE0296-4DC1-48E2-8E52-6C57AE6C602C}</x14:id>
        </ext>
      </extLst>
    </cfRule>
  </conditionalFormatting>
  <conditionalFormatting sqref="AF27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{14A66F6D-50DB-439A-A7A8-332728F02778}</x14:id>
        </ext>
      </extLst>
    </cfRule>
  </conditionalFormatting>
  <conditionalFormatting sqref="AF27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{D40ACBA8-81C4-4AA0-BEEE-20072E2F7C6F}</x14:id>
        </ext>
      </extLst>
    </cfRule>
  </conditionalFormatting>
  <conditionalFormatting sqref="AF27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{1005137D-1286-42B7-AE43-0690DBCD3382}</x14:id>
        </ext>
      </extLst>
    </cfRule>
  </conditionalFormatting>
  <conditionalFormatting sqref="AF27">
    <cfRule type="dataBar" priority="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{00A11F2F-FC5B-406F-9A5D-167A02FD532E}</x14:id>
        </ext>
      </extLst>
    </cfRule>
  </conditionalFormatting>
  <conditionalFormatting sqref="AF27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{5675CC34-7794-452E-AC6C-253762C14368}</x14:id>
        </ext>
      </extLst>
    </cfRule>
  </conditionalFormatting>
  <conditionalFormatting sqref="AF26:AF27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{E3005C46-A7DA-41B7-8D63-34E01B8ED806}</x14:id>
        </ext>
      </extLst>
    </cfRule>
  </conditionalFormatting>
  <conditionalFormatting sqref="AF26:AF27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{3FF81A01-CF69-4E54-B375-89238F8A7800}</x14:id>
        </ext>
      </extLst>
    </cfRule>
  </conditionalFormatting>
  <conditionalFormatting sqref="AD25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{DDBEAE2B-AE07-4CC3-BEA4-7D3A4A96A5DD}</x14:id>
        </ext>
      </extLst>
    </cfRule>
  </conditionalFormatting>
  <conditionalFormatting sqref="AD25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{E97DC197-B434-4421-9EF3-48B4AACC778A}</x14:id>
        </ext>
      </extLst>
    </cfRule>
  </conditionalFormatting>
  <conditionalFormatting sqref="AD25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{C55220DA-5D0F-41EC-B8D7-B2230167F6BB}</x14:id>
        </ext>
      </extLst>
    </cfRule>
  </conditionalFormatting>
  <conditionalFormatting sqref="AD25:AD32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{EA8A898F-645F-4EDB-9113-1A1B6F800847}</x14:id>
        </ext>
      </extLst>
    </cfRule>
  </conditionalFormatting>
  <conditionalFormatting sqref="F5:H16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{A8E1DDBA-A319-44D5-8155-AAAD515838AE}</x14:id>
        </ext>
      </extLst>
    </cfRule>
  </conditionalFormatting>
  <conditionalFormatting sqref="AD8:AD19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{81BA551E-3918-420D-B501-2AB3092E109B}</x14:id>
        </ext>
      </extLst>
    </cfRule>
  </conditionalFormatting>
  <conditionalFormatting sqref="AD8:AE19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{AD44EDCE-3C07-428E-A5EF-F8563F9DE7D5}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A96EF33-D61C-4CC0-8D4C-717871DBA0F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J27:J36</xm:sqref>
        </x14:conditionalFormatting>
        <x14:conditionalFormatting xmlns:xm="http://schemas.microsoft.com/office/excel/2006/main">
          <x14:cfRule type="dataBar" id="{1778BA70-EDF0-4AA4-A743-89CD94437DA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J25:J36</xm:sqref>
        </x14:conditionalFormatting>
        <x14:conditionalFormatting xmlns:xm="http://schemas.microsoft.com/office/excel/2006/main">
          <x14:cfRule type="dataBar" id="{08920B58-CF1D-439B-8B24-5358BAD009F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J25:J36</xm:sqref>
        </x14:conditionalFormatting>
        <x14:conditionalFormatting xmlns:xm="http://schemas.microsoft.com/office/excel/2006/main">
          <x14:cfRule type="dataBar" id="{74E1611F-C127-4DE8-960C-124DBCF63A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J25:J36</xm:sqref>
        </x14:conditionalFormatting>
        <x14:conditionalFormatting xmlns:xm="http://schemas.microsoft.com/office/excel/2006/main">
          <x14:cfRule type="dataBar" id="{972E8C9A-E498-4D0C-A3BE-0E5FFDD205D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J25:J36</xm:sqref>
        </x14:conditionalFormatting>
        <x14:conditionalFormatting xmlns:xm="http://schemas.microsoft.com/office/excel/2006/main">
          <x14:cfRule type="dataBar" id="{B10832A1-0939-45F3-A9AE-4C4040F16E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J25:J36</xm:sqref>
        </x14:conditionalFormatting>
        <x14:conditionalFormatting xmlns:xm="http://schemas.microsoft.com/office/excel/2006/main">
          <x14:cfRule type="dataBar" id="{42EF1F80-5A02-4C0D-BBE7-8A2312F4EB6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J27:J36</xm:sqref>
        </x14:conditionalFormatting>
        <x14:conditionalFormatting xmlns:xm="http://schemas.microsoft.com/office/excel/2006/main">
          <x14:cfRule type="dataBar" id="{DE1AA553-8773-4362-858D-26958704E26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J25:J36</xm:sqref>
        </x14:conditionalFormatting>
        <x14:conditionalFormatting xmlns:xm="http://schemas.microsoft.com/office/excel/2006/main">
          <x14:cfRule type="dataBar" id="{372C17FE-7885-495A-AF52-496C8DC0592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L25</xm:sqref>
        </x14:conditionalFormatting>
        <x14:conditionalFormatting xmlns:xm="http://schemas.microsoft.com/office/excel/2006/main">
          <x14:cfRule type="dataBar" id="{81146B37-42BD-452C-8BCB-7DF33FE4C6E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L25</xm:sqref>
        </x14:conditionalFormatting>
        <x14:conditionalFormatting xmlns:xm="http://schemas.microsoft.com/office/excel/2006/main">
          <x14:cfRule type="dataBar" id="{1C8CB8FA-5330-4B9D-B646-F80B7FF1BDB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L25</xm:sqref>
        </x14:conditionalFormatting>
        <x14:conditionalFormatting xmlns:xm="http://schemas.microsoft.com/office/excel/2006/main">
          <x14:cfRule type="dataBar" id="{0AFBD1C7-2901-41C3-B702-3F09CD1E2C7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L25</xm:sqref>
        </x14:conditionalFormatting>
        <x14:conditionalFormatting xmlns:xm="http://schemas.microsoft.com/office/excel/2006/main">
          <x14:cfRule type="dataBar" id="{D4001D0A-92A2-4978-B260-18F7F72A4D2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L25</xm:sqref>
        </x14:conditionalFormatting>
        <x14:conditionalFormatting xmlns:xm="http://schemas.microsoft.com/office/excel/2006/main">
          <x14:cfRule type="dataBar" id="{CB957D40-20ED-4173-935D-564003A0F7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L25</xm:sqref>
        </x14:conditionalFormatting>
        <x14:conditionalFormatting xmlns:xm="http://schemas.microsoft.com/office/excel/2006/main">
          <x14:cfRule type="dataBar" id="{5ABB00AB-9AC2-462D-A247-175C72E16A1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L25</xm:sqref>
        </x14:conditionalFormatting>
        <x14:conditionalFormatting xmlns:xm="http://schemas.microsoft.com/office/excel/2006/main">
          <x14:cfRule type="dataBar" id="{D084BC92-0269-4A68-B68A-2787E9BF5F8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L28:L36</xm:sqref>
        </x14:conditionalFormatting>
        <x14:conditionalFormatting xmlns:xm="http://schemas.microsoft.com/office/excel/2006/main">
          <x14:cfRule type="dataBar" id="{5B9CC5E2-D70B-4970-B4A7-2462862E9A8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L28:L36</xm:sqref>
        </x14:conditionalFormatting>
        <x14:conditionalFormatting xmlns:xm="http://schemas.microsoft.com/office/excel/2006/main">
          <x14:cfRule type="dataBar" id="{BA2E86BA-99CB-422F-88D1-8617D107E8C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L28:L36</xm:sqref>
        </x14:conditionalFormatting>
        <x14:conditionalFormatting xmlns:xm="http://schemas.microsoft.com/office/excel/2006/main">
          <x14:cfRule type="dataBar" id="{7FB6799C-7B3E-4E07-A945-221B1588A72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L28:L36</xm:sqref>
        </x14:conditionalFormatting>
        <x14:conditionalFormatting xmlns:xm="http://schemas.microsoft.com/office/excel/2006/main">
          <x14:cfRule type="dataBar" id="{C2ABBC0F-D20B-4653-844B-D2D33EDEF51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L28:L36</xm:sqref>
        </x14:conditionalFormatting>
        <x14:conditionalFormatting xmlns:xm="http://schemas.microsoft.com/office/excel/2006/main">
          <x14:cfRule type="dataBar" id="{F4B822A5-4E49-40EA-9174-EBC5B747B07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L28:L36</xm:sqref>
        </x14:conditionalFormatting>
        <x14:conditionalFormatting xmlns:xm="http://schemas.microsoft.com/office/excel/2006/main">
          <x14:cfRule type="dataBar" id="{F6EE6362-9574-4588-95DE-96EA6AA7302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L28:L36</xm:sqref>
        </x14:conditionalFormatting>
        <x14:conditionalFormatting xmlns:xm="http://schemas.microsoft.com/office/excel/2006/main">
          <x14:cfRule type="dataBar" id="{A0EDD8C2-BA8E-4551-A627-0B56FE5E8BE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L28:L36 L25</xm:sqref>
        </x14:conditionalFormatting>
        <x14:conditionalFormatting xmlns:xm="http://schemas.microsoft.com/office/excel/2006/main">
          <x14:cfRule type="dataBar" id="{ABB8CEE6-AE22-445E-96AE-72011D29934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L26:L27</xm:sqref>
        </x14:conditionalFormatting>
        <x14:conditionalFormatting xmlns:xm="http://schemas.microsoft.com/office/excel/2006/main">
          <x14:cfRule type="dataBar" id="{E93D44BD-AD63-4838-ACF2-00D6208134E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L26:L27</xm:sqref>
        </x14:conditionalFormatting>
        <x14:conditionalFormatting xmlns:xm="http://schemas.microsoft.com/office/excel/2006/main">
          <x14:cfRule type="dataBar" id="{CAAF1059-687A-4603-AADF-DC3FAABC6FE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L26:L27</xm:sqref>
        </x14:conditionalFormatting>
        <x14:conditionalFormatting xmlns:xm="http://schemas.microsoft.com/office/excel/2006/main">
          <x14:cfRule type="dataBar" id="{DA22C2F2-7FBF-4D32-8548-10E0BBD7C9E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L26:L27</xm:sqref>
        </x14:conditionalFormatting>
        <x14:conditionalFormatting xmlns:xm="http://schemas.microsoft.com/office/excel/2006/main">
          <x14:cfRule type="dataBar" id="{69C4BB96-719A-414F-A109-F631AD3B8C7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L26:L27</xm:sqref>
        </x14:conditionalFormatting>
        <x14:conditionalFormatting xmlns:xm="http://schemas.microsoft.com/office/excel/2006/main">
          <x14:cfRule type="dataBar" id="{4E767927-026F-466B-8FAC-03483F7308D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L26:L27</xm:sqref>
        </x14:conditionalFormatting>
        <x14:conditionalFormatting xmlns:xm="http://schemas.microsoft.com/office/excel/2006/main">
          <x14:cfRule type="dataBar" id="{4EC3EB00-B4C2-446E-A447-A8ECE600F3D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L26:L27</xm:sqref>
        </x14:conditionalFormatting>
        <x14:conditionalFormatting xmlns:xm="http://schemas.microsoft.com/office/excel/2006/main">
          <x14:cfRule type="dataBar" id="{CC4E5F96-8E0E-4B12-B0F7-8782FCA71CA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L27</xm:sqref>
        </x14:conditionalFormatting>
        <x14:conditionalFormatting xmlns:xm="http://schemas.microsoft.com/office/excel/2006/main">
          <x14:cfRule type="dataBar" id="{4B5E2D51-A4F8-4796-9036-E2E5923ADF7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L27</xm:sqref>
        </x14:conditionalFormatting>
        <x14:conditionalFormatting xmlns:xm="http://schemas.microsoft.com/office/excel/2006/main">
          <x14:cfRule type="dataBar" id="{A3A64695-D50D-4EA2-AB65-291FCA4F634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L27</xm:sqref>
        </x14:conditionalFormatting>
        <x14:conditionalFormatting xmlns:xm="http://schemas.microsoft.com/office/excel/2006/main">
          <x14:cfRule type="dataBar" id="{FB35C1E0-CBE0-4C54-BF78-0151DFF1852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L27</xm:sqref>
        </x14:conditionalFormatting>
        <x14:conditionalFormatting xmlns:xm="http://schemas.microsoft.com/office/excel/2006/main">
          <x14:cfRule type="dataBar" id="{A9CF0802-370A-45D0-8AEC-AA1E67403CC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L27</xm:sqref>
        </x14:conditionalFormatting>
        <x14:conditionalFormatting xmlns:xm="http://schemas.microsoft.com/office/excel/2006/main">
          <x14:cfRule type="dataBar" id="{8F2307A2-CEE5-4EA6-9041-469C23EE8C2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L27</xm:sqref>
        </x14:conditionalFormatting>
        <x14:conditionalFormatting xmlns:xm="http://schemas.microsoft.com/office/excel/2006/main">
          <x14:cfRule type="dataBar" id="{BDB4F7E1-5C9D-41A7-8BAD-688E2F9CF6A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L27</xm:sqref>
        </x14:conditionalFormatting>
        <x14:conditionalFormatting xmlns:xm="http://schemas.microsoft.com/office/excel/2006/main">
          <x14:cfRule type="dataBar" id="{162B7070-5F12-498B-96C1-2FC1E6F5F20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L26:L27</xm:sqref>
        </x14:conditionalFormatting>
        <x14:conditionalFormatting xmlns:xm="http://schemas.microsoft.com/office/excel/2006/main">
          <x14:cfRule type="dataBar" id="{3F831FEA-2B4A-41F0-B082-4A5B1CD9E8C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L26:L27</xm:sqref>
        </x14:conditionalFormatting>
        <x14:conditionalFormatting xmlns:xm="http://schemas.microsoft.com/office/excel/2006/main">
          <x14:cfRule type="dataBar" id="{95EEFDE7-8F67-4E1E-A20A-DF5A8FE7BAA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F27:F36</xm:sqref>
        </x14:conditionalFormatting>
        <x14:conditionalFormatting xmlns:xm="http://schemas.microsoft.com/office/excel/2006/main">
          <x14:cfRule type="dataBar" id="{18FBB2DD-650D-4488-850F-ED932483D47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F25:F36</xm:sqref>
        </x14:conditionalFormatting>
        <x14:conditionalFormatting xmlns:xm="http://schemas.microsoft.com/office/excel/2006/main">
          <x14:cfRule type="dataBar" id="{5DDCE161-0F4A-4047-A033-E76D58FAEC5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F25:F36</xm:sqref>
        </x14:conditionalFormatting>
        <x14:conditionalFormatting xmlns:xm="http://schemas.microsoft.com/office/excel/2006/main">
          <x14:cfRule type="dataBar" id="{1078FE87-CB7F-4BEB-907F-46B101F398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F25:F36</xm:sqref>
        </x14:conditionalFormatting>
        <x14:conditionalFormatting xmlns:xm="http://schemas.microsoft.com/office/excel/2006/main">
          <x14:cfRule type="dataBar" id="{12F272C7-A6E7-4365-A339-7C76EAC80B7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F25:F36</xm:sqref>
        </x14:conditionalFormatting>
        <x14:conditionalFormatting xmlns:xm="http://schemas.microsoft.com/office/excel/2006/main">
          <x14:cfRule type="dataBar" id="{C3B96568-1B9B-411F-927A-571BAED1E7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F25:F36</xm:sqref>
        </x14:conditionalFormatting>
        <x14:conditionalFormatting xmlns:xm="http://schemas.microsoft.com/office/excel/2006/main">
          <x14:cfRule type="dataBar" id="{A432757C-D7B3-4230-B4D1-CB96D217457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F27:F36</xm:sqref>
        </x14:conditionalFormatting>
        <x14:conditionalFormatting xmlns:xm="http://schemas.microsoft.com/office/excel/2006/main">
          <x14:cfRule type="dataBar" id="{D0D7D93D-0F65-4195-BD38-C1C52B69215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F25:F36</xm:sqref>
        </x14:conditionalFormatting>
        <x14:conditionalFormatting xmlns:xm="http://schemas.microsoft.com/office/excel/2006/main">
          <x14:cfRule type="dataBar" id="{BB71F3D7-912E-433F-B385-FB261E11D04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H25</xm:sqref>
        </x14:conditionalFormatting>
        <x14:conditionalFormatting xmlns:xm="http://schemas.microsoft.com/office/excel/2006/main">
          <x14:cfRule type="dataBar" id="{3C25DC26-CE99-478F-B8E2-56125E7F55A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H25</xm:sqref>
        </x14:conditionalFormatting>
        <x14:conditionalFormatting xmlns:xm="http://schemas.microsoft.com/office/excel/2006/main">
          <x14:cfRule type="dataBar" id="{F0A617A0-2EA3-4090-865D-BE6AFF38428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H25</xm:sqref>
        </x14:conditionalFormatting>
        <x14:conditionalFormatting xmlns:xm="http://schemas.microsoft.com/office/excel/2006/main">
          <x14:cfRule type="dataBar" id="{46BDCF90-806E-4600-AF6F-DB71E36D0BE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H25</xm:sqref>
        </x14:conditionalFormatting>
        <x14:conditionalFormatting xmlns:xm="http://schemas.microsoft.com/office/excel/2006/main">
          <x14:cfRule type="dataBar" id="{0CF0742C-294B-4DD7-AADD-26DF7F61156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H25</xm:sqref>
        </x14:conditionalFormatting>
        <x14:conditionalFormatting xmlns:xm="http://schemas.microsoft.com/office/excel/2006/main">
          <x14:cfRule type="dataBar" id="{CADDD5C2-8CFC-47D8-B0BB-78E6320171D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H25</xm:sqref>
        </x14:conditionalFormatting>
        <x14:conditionalFormatting xmlns:xm="http://schemas.microsoft.com/office/excel/2006/main">
          <x14:cfRule type="dataBar" id="{0922FA14-18C1-4B79-8CCA-965E10BF18A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H25</xm:sqref>
        </x14:conditionalFormatting>
        <x14:conditionalFormatting xmlns:xm="http://schemas.microsoft.com/office/excel/2006/main">
          <x14:cfRule type="dataBar" id="{E97816F8-A682-4C1D-83AE-BF84B81DD4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H28:H36</xm:sqref>
        </x14:conditionalFormatting>
        <x14:conditionalFormatting xmlns:xm="http://schemas.microsoft.com/office/excel/2006/main">
          <x14:cfRule type="dataBar" id="{D574BACF-1B50-4163-B8E8-ED7E34864CA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H28:H36</xm:sqref>
        </x14:conditionalFormatting>
        <x14:conditionalFormatting xmlns:xm="http://schemas.microsoft.com/office/excel/2006/main">
          <x14:cfRule type="dataBar" id="{D8257897-44DB-482D-8581-F99666347C4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H28:H36</xm:sqref>
        </x14:conditionalFormatting>
        <x14:conditionalFormatting xmlns:xm="http://schemas.microsoft.com/office/excel/2006/main">
          <x14:cfRule type="dataBar" id="{7F8F52D9-A8C1-4147-817F-09EDC249FF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H28:H36</xm:sqref>
        </x14:conditionalFormatting>
        <x14:conditionalFormatting xmlns:xm="http://schemas.microsoft.com/office/excel/2006/main">
          <x14:cfRule type="dataBar" id="{26E3CFD1-0C2F-48F5-8CFB-6AFFC1124CF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H28:H36</xm:sqref>
        </x14:conditionalFormatting>
        <x14:conditionalFormatting xmlns:xm="http://schemas.microsoft.com/office/excel/2006/main">
          <x14:cfRule type="dataBar" id="{285D7476-A8A9-4C5B-BF6A-A6291F4CF5F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H28:H36</xm:sqref>
        </x14:conditionalFormatting>
        <x14:conditionalFormatting xmlns:xm="http://schemas.microsoft.com/office/excel/2006/main">
          <x14:cfRule type="dataBar" id="{43A5B77F-7083-4F80-8477-611E2283C72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H28:H36</xm:sqref>
        </x14:conditionalFormatting>
        <x14:conditionalFormatting xmlns:xm="http://schemas.microsoft.com/office/excel/2006/main">
          <x14:cfRule type="dataBar" id="{496F9CF4-1FDF-4BFC-BF86-7C6AC0730DB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H28:H36 H25</xm:sqref>
        </x14:conditionalFormatting>
        <x14:conditionalFormatting xmlns:xm="http://schemas.microsoft.com/office/excel/2006/main">
          <x14:cfRule type="dataBar" id="{888F9099-5826-4009-9A57-9B8A55AB1E5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H26:H27</xm:sqref>
        </x14:conditionalFormatting>
        <x14:conditionalFormatting xmlns:xm="http://schemas.microsoft.com/office/excel/2006/main">
          <x14:cfRule type="dataBar" id="{7FD7740E-9892-4D1B-A42D-486FD1CE34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H26:H27</xm:sqref>
        </x14:conditionalFormatting>
        <x14:conditionalFormatting xmlns:xm="http://schemas.microsoft.com/office/excel/2006/main">
          <x14:cfRule type="dataBar" id="{166E6CB9-464E-4176-83FD-7205783687E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H26:H27</xm:sqref>
        </x14:conditionalFormatting>
        <x14:conditionalFormatting xmlns:xm="http://schemas.microsoft.com/office/excel/2006/main">
          <x14:cfRule type="dataBar" id="{9190F1A8-5CA3-4F46-94D3-94F3479E6F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H26:H27</xm:sqref>
        </x14:conditionalFormatting>
        <x14:conditionalFormatting xmlns:xm="http://schemas.microsoft.com/office/excel/2006/main">
          <x14:cfRule type="dataBar" id="{D8603B36-38A6-412D-BC94-081C992FF58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H26:H27</xm:sqref>
        </x14:conditionalFormatting>
        <x14:conditionalFormatting xmlns:xm="http://schemas.microsoft.com/office/excel/2006/main">
          <x14:cfRule type="dataBar" id="{BF391281-2A74-45D4-A5FD-AC217F52409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H26:H27</xm:sqref>
        </x14:conditionalFormatting>
        <x14:conditionalFormatting xmlns:xm="http://schemas.microsoft.com/office/excel/2006/main">
          <x14:cfRule type="dataBar" id="{A36C522F-FE2A-4B8E-9F5E-17F0FF2CEA3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H26:H27</xm:sqref>
        </x14:conditionalFormatting>
        <x14:conditionalFormatting xmlns:xm="http://schemas.microsoft.com/office/excel/2006/main">
          <x14:cfRule type="dataBar" id="{30705D25-6771-4B2C-A91B-4B1D97D43E3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H27</xm:sqref>
        </x14:conditionalFormatting>
        <x14:conditionalFormatting xmlns:xm="http://schemas.microsoft.com/office/excel/2006/main">
          <x14:cfRule type="dataBar" id="{148A5289-3ECE-4E3E-842F-9DFC8960234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H27</xm:sqref>
        </x14:conditionalFormatting>
        <x14:conditionalFormatting xmlns:xm="http://schemas.microsoft.com/office/excel/2006/main">
          <x14:cfRule type="dataBar" id="{FADECFE0-0D7E-46EB-AA89-A67B1F13C0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H27</xm:sqref>
        </x14:conditionalFormatting>
        <x14:conditionalFormatting xmlns:xm="http://schemas.microsoft.com/office/excel/2006/main">
          <x14:cfRule type="dataBar" id="{6CB1F68F-791D-4F0D-8462-0C0ACA0EC8F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H27</xm:sqref>
        </x14:conditionalFormatting>
        <x14:conditionalFormatting xmlns:xm="http://schemas.microsoft.com/office/excel/2006/main">
          <x14:cfRule type="dataBar" id="{2DA9368B-FDD8-497F-ADCD-E71F048AFCD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H27</xm:sqref>
        </x14:conditionalFormatting>
        <x14:conditionalFormatting xmlns:xm="http://schemas.microsoft.com/office/excel/2006/main">
          <x14:cfRule type="dataBar" id="{42FF80E2-BDC7-4F48-8903-AE5A2B48028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H27</xm:sqref>
        </x14:conditionalFormatting>
        <x14:conditionalFormatting xmlns:xm="http://schemas.microsoft.com/office/excel/2006/main">
          <x14:cfRule type="dataBar" id="{EFA3E964-FA37-4F31-917E-A35E94C1588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H27</xm:sqref>
        </x14:conditionalFormatting>
        <x14:conditionalFormatting xmlns:xm="http://schemas.microsoft.com/office/excel/2006/main">
          <x14:cfRule type="dataBar" id="{CBACBF08-84ED-4BE2-BA73-C483D787763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H26:H27</xm:sqref>
        </x14:conditionalFormatting>
        <x14:conditionalFormatting xmlns:xm="http://schemas.microsoft.com/office/excel/2006/main">
          <x14:cfRule type="dataBar" id="{FADFD678-34C9-49BE-982E-A6F5F70EF5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H26:H27</xm:sqref>
        </x14:conditionalFormatting>
        <x14:conditionalFormatting xmlns:xm="http://schemas.microsoft.com/office/excel/2006/main">
          <x14:cfRule type="dataBar" id="{6D799668-5ED6-4660-A3C5-FDF0F187E99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Z7:Z16</xm:sqref>
        </x14:conditionalFormatting>
        <x14:conditionalFormatting xmlns:xm="http://schemas.microsoft.com/office/excel/2006/main">
          <x14:cfRule type="dataBar" id="{F95552CC-760E-4742-B30E-BAE809132DC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Z5:Z16</xm:sqref>
        </x14:conditionalFormatting>
        <x14:conditionalFormatting xmlns:xm="http://schemas.microsoft.com/office/excel/2006/main">
          <x14:cfRule type="dataBar" id="{136CD9FA-9CE5-4F92-B001-9059D39D2E8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Z5:Z16</xm:sqref>
        </x14:conditionalFormatting>
        <x14:conditionalFormatting xmlns:xm="http://schemas.microsoft.com/office/excel/2006/main">
          <x14:cfRule type="dataBar" id="{7438EFB3-8B1C-4FC2-BB02-E65801987F5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Z5:Z16</xm:sqref>
        </x14:conditionalFormatting>
        <x14:conditionalFormatting xmlns:xm="http://schemas.microsoft.com/office/excel/2006/main">
          <x14:cfRule type="dataBar" id="{DEE76C1E-44C5-4C49-BFA8-7364F729C94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Z5:Z16</xm:sqref>
        </x14:conditionalFormatting>
        <x14:conditionalFormatting xmlns:xm="http://schemas.microsoft.com/office/excel/2006/main">
          <x14:cfRule type="dataBar" id="{11CAE583-A6B0-4DDB-AC8D-E02C8DADFB9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Z5:Z16</xm:sqref>
        </x14:conditionalFormatting>
        <x14:conditionalFormatting xmlns:xm="http://schemas.microsoft.com/office/excel/2006/main">
          <x14:cfRule type="dataBar" id="{D9414D27-D943-4C18-A6F7-65227B257E4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Z7:Z16</xm:sqref>
        </x14:conditionalFormatting>
        <x14:conditionalFormatting xmlns:xm="http://schemas.microsoft.com/office/excel/2006/main">
          <x14:cfRule type="dataBar" id="{47CF0784-97B8-482E-9014-37CA10C2095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Z5:Z16</xm:sqref>
        </x14:conditionalFormatting>
        <x14:conditionalFormatting xmlns:xm="http://schemas.microsoft.com/office/excel/2006/main">
          <x14:cfRule type="dataBar" id="{98A8ECEE-6F70-40DE-A1A1-83432504D8A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AB5</xm:sqref>
        </x14:conditionalFormatting>
        <x14:conditionalFormatting xmlns:xm="http://schemas.microsoft.com/office/excel/2006/main">
          <x14:cfRule type="dataBar" id="{37E3B6DF-4E14-4AE7-8BE6-25444B1FE75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AB5</xm:sqref>
        </x14:conditionalFormatting>
        <x14:conditionalFormatting xmlns:xm="http://schemas.microsoft.com/office/excel/2006/main">
          <x14:cfRule type="dataBar" id="{56840CC3-EF5F-47A1-92F6-70230655A23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AB5</xm:sqref>
        </x14:conditionalFormatting>
        <x14:conditionalFormatting xmlns:xm="http://schemas.microsoft.com/office/excel/2006/main">
          <x14:cfRule type="dataBar" id="{BDCF63C7-5D5B-4244-9A11-FFCBF07F67E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AB5</xm:sqref>
        </x14:conditionalFormatting>
        <x14:conditionalFormatting xmlns:xm="http://schemas.microsoft.com/office/excel/2006/main">
          <x14:cfRule type="dataBar" id="{3F3B43CC-9F72-4FD2-A75E-AF92FB7137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AB5</xm:sqref>
        </x14:conditionalFormatting>
        <x14:conditionalFormatting xmlns:xm="http://schemas.microsoft.com/office/excel/2006/main">
          <x14:cfRule type="dataBar" id="{ECAC16DD-E986-4C2B-81F1-839819D6732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AB5</xm:sqref>
        </x14:conditionalFormatting>
        <x14:conditionalFormatting xmlns:xm="http://schemas.microsoft.com/office/excel/2006/main">
          <x14:cfRule type="dataBar" id="{57EAA8DE-5BBD-4C4A-858D-F314591D36B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AB5</xm:sqref>
        </x14:conditionalFormatting>
        <x14:conditionalFormatting xmlns:xm="http://schemas.microsoft.com/office/excel/2006/main">
          <x14:cfRule type="dataBar" id="{8310A294-3AEE-4D91-BF31-A12F47B9272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AB8:AB16</xm:sqref>
        </x14:conditionalFormatting>
        <x14:conditionalFormatting xmlns:xm="http://schemas.microsoft.com/office/excel/2006/main">
          <x14:cfRule type="dataBar" id="{218E0552-97FF-4333-A1C5-7E7D92E61C8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AB8:AB16</xm:sqref>
        </x14:conditionalFormatting>
        <x14:conditionalFormatting xmlns:xm="http://schemas.microsoft.com/office/excel/2006/main">
          <x14:cfRule type="dataBar" id="{D1F4BE59-9985-42F0-95FF-A234D918F88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AB8:AB16</xm:sqref>
        </x14:conditionalFormatting>
        <x14:conditionalFormatting xmlns:xm="http://schemas.microsoft.com/office/excel/2006/main">
          <x14:cfRule type="dataBar" id="{74C33F63-5593-479B-9A4D-0D5F9227163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AB8:AB16</xm:sqref>
        </x14:conditionalFormatting>
        <x14:conditionalFormatting xmlns:xm="http://schemas.microsoft.com/office/excel/2006/main">
          <x14:cfRule type="dataBar" id="{995CF777-0ADB-44E8-A5FF-1B7EC8F9B7E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AB8:AB16</xm:sqref>
        </x14:conditionalFormatting>
        <x14:conditionalFormatting xmlns:xm="http://schemas.microsoft.com/office/excel/2006/main">
          <x14:cfRule type="dataBar" id="{DB213706-3369-498D-9CB7-F98CE9912CD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AB8:AB16</xm:sqref>
        </x14:conditionalFormatting>
        <x14:conditionalFormatting xmlns:xm="http://schemas.microsoft.com/office/excel/2006/main">
          <x14:cfRule type="dataBar" id="{15790457-2348-4030-980F-5EE1238608B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AB8:AB16</xm:sqref>
        </x14:conditionalFormatting>
        <x14:conditionalFormatting xmlns:xm="http://schemas.microsoft.com/office/excel/2006/main">
          <x14:cfRule type="dataBar" id="{4F3AE41B-F199-4D2B-8A53-8AD2DA00EAD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AB8:AB16 AB5</xm:sqref>
        </x14:conditionalFormatting>
        <x14:conditionalFormatting xmlns:xm="http://schemas.microsoft.com/office/excel/2006/main">
          <x14:cfRule type="dataBar" id="{6C78779F-7C83-45AC-AD1C-D12EE9A3286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AB6:AB7</xm:sqref>
        </x14:conditionalFormatting>
        <x14:conditionalFormatting xmlns:xm="http://schemas.microsoft.com/office/excel/2006/main">
          <x14:cfRule type="dataBar" id="{A439026A-60F6-46E8-B159-E706DFF626C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AB6:AB7</xm:sqref>
        </x14:conditionalFormatting>
        <x14:conditionalFormatting xmlns:xm="http://schemas.microsoft.com/office/excel/2006/main">
          <x14:cfRule type="dataBar" id="{CA222B99-9EE8-401A-98D7-9FA97979045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AB6:AB7</xm:sqref>
        </x14:conditionalFormatting>
        <x14:conditionalFormatting xmlns:xm="http://schemas.microsoft.com/office/excel/2006/main">
          <x14:cfRule type="dataBar" id="{223D2A3D-21FF-4221-8248-3942A3D2319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AB6:AB7</xm:sqref>
        </x14:conditionalFormatting>
        <x14:conditionalFormatting xmlns:xm="http://schemas.microsoft.com/office/excel/2006/main">
          <x14:cfRule type="dataBar" id="{16B26A4A-3CCC-4AAB-9E95-02D75D2774E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AB6:AB7</xm:sqref>
        </x14:conditionalFormatting>
        <x14:conditionalFormatting xmlns:xm="http://schemas.microsoft.com/office/excel/2006/main">
          <x14:cfRule type="dataBar" id="{CA9B6F7A-966D-4EB1-9974-1C1F748B514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AB6:AB7</xm:sqref>
        </x14:conditionalFormatting>
        <x14:conditionalFormatting xmlns:xm="http://schemas.microsoft.com/office/excel/2006/main">
          <x14:cfRule type="dataBar" id="{F0CE384E-C923-4266-853A-DDB6BA685DB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AB6:AB7</xm:sqref>
        </x14:conditionalFormatting>
        <x14:conditionalFormatting xmlns:xm="http://schemas.microsoft.com/office/excel/2006/main">
          <x14:cfRule type="dataBar" id="{5CDEB2FF-9648-4165-A1CF-5AF5A07F72A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</xm:sqref>
        </x14:conditionalFormatting>
        <x14:conditionalFormatting xmlns:xm="http://schemas.microsoft.com/office/excel/2006/main">
          <x14:cfRule type="dataBar" id="{2B056C47-6985-42F2-8457-70D86FCE38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</xm:sqref>
        </x14:conditionalFormatting>
        <x14:conditionalFormatting xmlns:xm="http://schemas.microsoft.com/office/excel/2006/main">
          <x14:cfRule type="dataBar" id="{D5343608-3752-4C38-93E9-4299D765330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</xm:sqref>
        </x14:conditionalFormatting>
        <x14:conditionalFormatting xmlns:xm="http://schemas.microsoft.com/office/excel/2006/main">
          <x14:cfRule type="dataBar" id="{2F447190-4026-46B1-9AFE-3C668176337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</xm:sqref>
        </x14:conditionalFormatting>
        <x14:conditionalFormatting xmlns:xm="http://schemas.microsoft.com/office/excel/2006/main">
          <x14:cfRule type="dataBar" id="{55020834-9372-49C3-A5E1-037A3DEA7A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</xm:sqref>
        </x14:conditionalFormatting>
        <x14:conditionalFormatting xmlns:xm="http://schemas.microsoft.com/office/excel/2006/main">
          <x14:cfRule type="dataBar" id="{227ADBB6-1734-4ED1-93B6-26FA60DFF8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</xm:sqref>
        </x14:conditionalFormatting>
        <x14:conditionalFormatting xmlns:xm="http://schemas.microsoft.com/office/excel/2006/main">
          <x14:cfRule type="dataBar" id="{E303480C-A5E9-4926-9FEA-C9928C20F8E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</xm:sqref>
        </x14:conditionalFormatting>
        <x14:conditionalFormatting xmlns:xm="http://schemas.microsoft.com/office/excel/2006/main">
          <x14:cfRule type="dataBar" id="{C4DD63AF-CF01-4342-A8EE-557D31BA468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AB6:AB7</xm:sqref>
        </x14:conditionalFormatting>
        <x14:conditionalFormatting xmlns:xm="http://schemas.microsoft.com/office/excel/2006/main">
          <x14:cfRule type="dataBar" id="{6F5BB172-E459-48E5-9A84-6A28B3B26E4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AB6:AB7</xm:sqref>
        </x14:conditionalFormatting>
        <x14:conditionalFormatting xmlns:xm="http://schemas.microsoft.com/office/excel/2006/main">
          <x14:cfRule type="dataBar" id="{23BB5BAA-CC36-4B2F-A7DA-073AEF6EA6D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J7:J16</xm:sqref>
        </x14:conditionalFormatting>
        <x14:conditionalFormatting xmlns:xm="http://schemas.microsoft.com/office/excel/2006/main">
          <x14:cfRule type="dataBar" id="{FA1F908E-F758-4E38-8397-376A4E5EF8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J5:J16</xm:sqref>
        </x14:conditionalFormatting>
        <x14:conditionalFormatting xmlns:xm="http://schemas.microsoft.com/office/excel/2006/main">
          <x14:cfRule type="dataBar" id="{B17223FA-E682-4944-961D-CC64F8A4473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J5:J16</xm:sqref>
        </x14:conditionalFormatting>
        <x14:conditionalFormatting xmlns:xm="http://schemas.microsoft.com/office/excel/2006/main">
          <x14:cfRule type="dataBar" id="{A7BB11C7-1781-4F6E-A4B3-6CFE7E64D7A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J5:J16</xm:sqref>
        </x14:conditionalFormatting>
        <x14:conditionalFormatting xmlns:xm="http://schemas.microsoft.com/office/excel/2006/main">
          <x14:cfRule type="dataBar" id="{86DAA6FC-2D82-45B3-B3D5-010CC7ADD77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J5:J16</xm:sqref>
        </x14:conditionalFormatting>
        <x14:conditionalFormatting xmlns:xm="http://schemas.microsoft.com/office/excel/2006/main">
          <x14:cfRule type="dataBar" id="{1AEED300-868C-4120-A93A-E0720652B2A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J5:J16</xm:sqref>
        </x14:conditionalFormatting>
        <x14:conditionalFormatting xmlns:xm="http://schemas.microsoft.com/office/excel/2006/main">
          <x14:cfRule type="dataBar" id="{2973D327-DDB6-40C8-BE64-A301C136539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J7:J16</xm:sqref>
        </x14:conditionalFormatting>
        <x14:conditionalFormatting xmlns:xm="http://schemas.microsoft.com/office/excel/2006/main">
          <x14:cfRule type="dataBar" id="{B1A392AE-726D-4AFC-8DAB-14B3AE0FC51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J5:J16</xm:sqref>
        </x14:conditionalFormatting>
        <x14:conditionalFormatting xmlns:xm="http://schemas.microsoft.com/office/excel/2006/main">
          <x14:cfRule type="dataBar" id="{DD5AF9EB-6A33-4DC3-BDCC-F185B35A506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L5</xm:sqref>
        </x14:conditionalFormatting>
        <x14:conditionalFormatting xmlns:xm="http://schemas.microsoft.com/office/excel/2006/main">
          <x14:cfRule type="dataBar" id="{DF5E673D-C0CE-44DD-BD15-BA2BB724598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L5</xm:sqref>
        </x14:conditionalFormatting>
        <x14:conditionalFormatting xmlns:xm="http://schemas.microsoft.com/office/excel/2006/main">
          <x14:cfRule type="dataBar" id="{37CB21BC-BF2B-4B36-91BB-359940EE1F3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L5</xm:sqref>
        </x14:conditionalFormatting>
        <x14:conditionalFormatting xmlns:xm="http://schemas.microsoft.com/office/excel/2006/main">
          <x14:cfRule type="dataBar" id="{20741176-DEEF-42BF-8F25-6A77BB98656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L5</xm:sqref>
        </x14:conditionalFormatting>
        <x14:conditionalFormatting xmlns:xm="http://schemas.microsoft.com/office/excel/2006/main">
          <x14:cfRule type="dataBar" id="{CDB46B28-BE94-4E25-9F23-A4DBD66CE2C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L5</xm:sqref>
        </x14:conditionalFormatting>
        <x14:conditionalFormatting xmlns:xm="http://schemas.microsoft.com/office/excel/2006/main">
          <x14:cfRule type="dataBar" id="{5AA54047-4143-446D-835A-5F04B526035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L5</xm:sqref>
        </x14:conditionalFormatting>
        <x14:conditionalFormatting xmlns:xm="http://schemas.microsoft.com/office/excel/2006/main">
          <x14:cfRule type="dataBar" id="{1CD7260D-6769-492D-8D62-392849C98F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L5</xm:sqref>
        </x14:conditionalFormatting>
        <x14:conditionalFormatting xmlns:xm="http://schemas.microsoft.com/office/excel/2006/main">
          <x14:cfRule type="dataBar" id="{4D4779BF-3A4C-4FA2-840C-FC90BE1DD01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L8:L16</xm:sqref>
        </x14:conditionalFormatting>
        <x14:conditionalFormatting xmlns:xm="http://schemas.microsoft.com/office/excel/2006/main">
          <x14:cfRule type="dataBar" id="{33852E5D-A4A0-4E57-876F-1A893E51BB0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L8:L16</xm:sqref>
        </x14:conditionalFormatting>
        <x14:conditionalFormatting xmlns:xm="http://schemas.microsoft.com/office/excel/2006/main">
          <x14:cfRule type="dataBar" id="{58267F44-B5C2-40A1-8465-646FEC77FA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L8:L16</xm:sqref>
        </x14:conditionalFormatting>
        <x14:conditionalFormatting xmlns:xm="http://schemas.microsoft.com/office/excel/2006/main">
          <x14:cfRule type="dataBar" id="{B7150700-74C3-4A4E-91EA-7155EBDF97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L8:L16</xm:sqref>
        </x14:conditionalFormatting>
        <x14:conditionalFormatting xmlns:xm="http://schemas.microsoft.com/office/excel/2006/main">
          <x14:cfRule type="dataBar" id="{497ACD11-E982-4BE8-9B10-5F5AF59D9E9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L8:L16</xm:sqref>
        </x14:conditionalFormatting>
        <x14:conditionalFormatting xmlns:xm="http://schemas.microsoft.com/office/excel/2006/main">
          <x14:cfRule type="dataBar" id="{54BF4D74-C7B8-4C0F-B417-3541DFF1048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L8:L16</xm:sqref>
        </x14:conditionalFormatting>
        <x14:conditionalFormatting xmlns:xm="http://schemas.microsoft.com/office/excel/2006/main">
          <x14:cfRule type="dataBar" id="{F6008566-456C-481A-B1EB-1036D463E55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L8:L16</xm:sqref>
        </x14:conditionalFormatting>
        <x14:conditionalFormatting xmlns:xm="http://schemas.microsoft.com/office/excel/2006/main">
          <x14:cfRule type="dataBar" id="{EEB5C797-B70A-4798-A91F-5F03D4F30D7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L8:L16 L5</xm:sqref>
        </x14:conditionalFormatting>
        <x14:conditionalFormatting xmlns:xm="http://schemas.microsoft.com/office/excel/2006/main">
          <x14:cfRule type="dataBar" id="{55737BB8-2102-4677-9149-45D12822BEB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L6:L7</xm:sqref>
        </x14:conditionalFormatting>
        <x14:conditionalFormatting xmlns:xm="http://schemas.microsoft.com/office/excel/2006/main">
          <x14:cfRule type="dataBar" id="{5318C572-A6A5-429E-8895-BE8472D9865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L6:L7</xm:sqref>
        </x14:conditionalFormatting>
        <x14:conditionalFormatting xmlns:xm="http://schemas.microsoft.com/office/excel/2006/main">
          <x14:cfRule type="dataBar" id="{E41CE73F-A704-4CD0-A4EB-9F60C77FEA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L6:L7</xm:sqref>
        </x14:conditionalFormatting>
        <x14:conditionalFormatting xmlns:xm="http://schemas.microsoft.com/office/excel/2006/main">
          <x14:cfRule type="dataBar" id="{D560CE24-33AB-4DA8-9095-65A450C1A66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L6:L7</xm:sqref>
        </x14:conditionalFormatting>
        <x14:conditionalFormatting xmlns:xm="http://schemas.microsoft.com/office/excel/2006/main">
          <x14:cfRule type="dataBar" id="{F92C61D9-25D5-4E75-8E07-066A6A80AA9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L6:L7</xm:sqref>
        </x14:conditionalFormatting>
        <x14:conditionalFormatting xmlns:xm="http://schemas.microsoft.com/office/excel/2006/main">
          <x14:cfRule type="dataBar" id="{D40C700B-46E0-43B6-86F7-BC15526503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L6:L7</xm:sqref>
        </x14:conditionalFormatting>
        <x14:conditionalFormatting xmlns:xm="http://schemas.microsoft.com/office/excel/2006/main">
          <x14:cfRule type="dataBar" id="{D8DD4A40-52D2-4834-A5A3-132FBC0DAD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L6:L7</xm:sqref>
        </x14:conditionalFormatting>
        <x14:conditionalFormatting xmlns:xm="http://schemas.microsoft.com/office/excel/2006/main">
          <x14:cfRule type="dataBar" id="{23CFEB03-C1B5-41BB-8F93-24B87A8C97E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L7</xm:sqref>
        </x14:conditionalFormatting>
        <x14:conditionalFormatting xmlns:xm="http://schemas.microsoft.com/office/excel/2006/main">
          <x14:cfRule type="dataBar" id="{3E12296E-36EB-4140-B336-E8AEB96E4E6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L7</xm:sqref>
        </x14:conditionalFormatting>
        <x14:conditionalFormatting xmlns:xm="http://schemas.microsoft.com/office/excel/2006/main">
          <x14:cfRule type="dataBar" id="{26F1F711-89F2-49AE-BA2E-CFAD614CE83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L7</xm:sqref>
        </x14:conditionalFormatting>
        <x14:conditionalFormatting xmlns:xm="http://schemas.microsoft.com/office/excel/2006/main">
          <x14:cfRule type="dataBar" id="{B314EF7C-C638-4104-8725-A4EFAEC9B9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L7</xm:sqref>
        </x14:conditionalFormatting>
        <x14:conditionalFormatting xmlns:xm="http://schemas.microsoft.com/office/excel/2006/main">
          <x14:cfRule type="dataBar" id="{D29CFFA1-45ED-48CC-8B9F-162AE24B730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L7</xm:sqref>
        </x14:conditionalFormatting>
        <x14:conditionalFormatting xmlns:xm="http://schemas.microsoft.com/office/excel/2006/main">
          <x14:cfRule type="dataBar" id="{6448BCD3-B578-4F36-91DA-1B0AE89B9E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L7</xm:sqref>
        </x14:conditionalFormatting>
        <x14:conditionalFormatting xmlns:xm="http://schemas.microsoft.com/office/excel/2006/main">
          <x14:cfRule type="dataBar" id="{6EF83C65-E006-4ED5-A614-7EECE7D9180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L7</xm:sqref>
        </x14:conditionalFormatting>
        <x14:conditionalFormatting xmlns:xm="http://schemas.microsoft.com/office/excel/2006/main">
          <x14:cfRule type="dataBar" id="{65503C80-A94E-409E-82BD-24F1ACFE767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L6:L7</xm:sqref>
        </x14:conditionalFormatting>
        <x14:conditionalFormatting xmlns:xm="http://schemas.microsoft.com/office/excel/2006/main">
          <x14:cfRule type="dataBar" id="{9C6A5946-1B9E-4850-8684-90F4C7F9E19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L6:L7</xm:sqref>
        </x14:conditionalFormatting>
        <x14:conditionalFormatting xmlns:xm="http://schemas.microsoft.com/office/excel/2006/main">
          <x14:cfRule type="dataBar" id="{4458BD8D-234B-499B-9F44-D5593B6C6BB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R7:R16</xm:sqref>
        </x14:conditionalFormatting>
        <x14:conditionalFormatting xmlns:xm="http://schemas.microsoft.com/office/excel/2006/main">
          <x14:cfRule type="dataBar" id="{72763142-91B2-4EE9-BBC2-5826222206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R5:R16</xm:sqref>
        </x14:conditionalFormatting>
        <x14:conditionalFormatting xmlns:xm="http://schemas.microsoft.com/office/excel/2006/main">
          <x14:cfRule type="dataBar" id="{B2B9B09C-B64C-4128-B8A2-0C24689CCE0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R5:R16</xm:sqref>
        </x14:conditionalFormatting>
        <x14:conditionalFormatting xmlns:xm="http://schemas.microsoft.com/office/excel/2006/main">
          <x14:cfRule type="dataBar" id="{1B16B850-DFA3-4E24-A70B-2632E6F97B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R5:R16</xm:sqref>
        </x14:conditionalFormatting>
        <x14:conditionalFormatting xmlns:xm="http://schemas.microsoft.com/office/excel/2006/main">
          <x14:cfRule type="dataBar" id="{9D71C7BF-1480-4565-B27A-8BE4D45C554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R5:R16</xm:sqref>
        </x14:conditionalFormatting>
        <x14:conditionalFormatting xmlns:xm="http://schemas.microsoft.com/office/excel/2006/main">
          <x14:cfRule type="dataBar" id="{D8C31642-5391-4E49-A641-5EC6489E2CA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R5:R16</xm:sqref>
        </x14:conditionalFormatting>
        <x14:conditionalFormatting xmlns:xm="http://schemas.microsoft.com/office/excel/2006/main">
          <x14:cfRule type="dataBar" id="{8DFA86BE-ABF9-4DF5-8C9A-CAB8C88DF0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R7:R16</xm:sqref>
        </x14:conditionalFormatting>
        <x14:conditionalFormatting xmlns:xm="http://schemas.microsoft.com/office/excel/2006/main">
          <x14:cfRule type="dataBar" id="{C180BE22-BAD4-463D-90C4-A3AF8599B6D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R5:R16</xm:sqref>
        </x14:conditionalFormatting>
        <x14:conditionalFormatting xmlns:xm="http://schemas.microsoft.com/office/excel/2006/main">
          <x14:cfRule type="dataBar" id="{51A27C56-EED6-493D-A066-3E22B5860A4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T5</xm:sqref>
        </x14:conditionalFormatting>
        <x14:conditionalFormatting xmlns:xm="http://schemas.microsoft.com/office/excel/2006/main">
          <x14:cfRule type="dataBar" id="{21A719A4-CD8A-4AA7-90F2-15A177A4C58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T5</xm:sqref>
        </x14:conditionalFormatting>
        <x14:conditionalFormatting xmlns:xm="http://schemas.microsoft.com/office/excel/2006/main">
          <x14:cfRule type="dataBar" id="{FB91D37F-5004-4F16-8BA7-A50DD684EA2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T5</xm:sqref>
        </x14:conditionalFormatting>
        <x14:conditionalFormatting xmlns:xm="http://schemas.microsoft.com/office/excel/2006/main">
          <x14:cfRule type="dataBar" id="{2C92D210-1573-48A0-A728-1913730518F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T5</xm:sqref>
        </x14:conditionalFormatting>
        <x14:conditionalFormatting xmlns:xm="http://schemas.microsoft.com/office/excel/2006/main">
          <x14:cfRule type="dataBar" id="{DC88FC19-C589-43DB-8555-084D00270D4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T5</xm:sqref>
        </x14:conditionalFormatting>
        <x14:conditionalFormatting xmlns:xm="http://schemas.microsoft.com/office/excel/2006/main">
          <x14:cfRule type="dataBar" id="{A3617BD7-4411-46EF-AEDA-85DF7E1E7DF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T5</xm:sqref>
        </x14:conditionalFormatting>
        <x14:conditionalFormatting xmlns:xm="http://schemas.microsoft.com/office/excel/2006/main">
          <x14:cfRule type="dataBar" id="{F03A96B9-4E01-4ACD-AB23-2DC3F29EAE3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T5</xm:sqref>
        </x14:conditionalFormatting>
        <x14:conditionalFormatting xmlns:xm="http://schemas.microsoft.com/office/excel/2006/main">
          <x14:cfRule type="dataBar" id="{689ECA76-4B8D-4D5B-9464-956B1F80505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T8:T16</xm:sqref>
        </x14:conditionalFormatting>
        <x14:conditionalFormatting xmlns:xm="http://schemas.microsoft.com/office/excel/2006/main">
          <x14:cfRule type="dataBar" id="{F814C3EC-513A-4B22-9E42-F684C26D6C6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T8:T16</xm:sqref>
        </x14:conditionalFormatting>
        <x14:conditionalFormatting xmlns:xm="http://schemas.microsoft.com/office/excel/2006/main">
          <x14:cfRule type="dataBar" id="{36F58281-A14E-426F-A16E-20C9640D988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T8:T16</xm:sqref>
        </x14:conditionalFormatting>
        <x14:conditionalFormatting xmlns:xm="http://schemas.microsoft.com/office/excel/2006/main">
          <x14:cfRule type="dataBar" id="{DCF99B2A-A828-4DBC-8DB7-F1836A7C21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T8:T16</xm:sqref>
        </x14:conditionalFormatting>
        <x14:conditionalFormatting xmlns:xm="http://schemas.microsoft.com/office/excel/2006/main">
          <x14:cfRule type="dataBar" id="{A5CC648E-49C2-48E7-B8F5-3F958443E88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T8:T16</xm:sqref>
        </x14:conditionalFormatting>
        <x14:conditionalFormatting xmlns:xm="http://schemas.microsoft.com/office/excel/2006/main">
          <x14:cfRule type="dataBar" id="{83A1BC42-E21C-4F6D-8BAE-4B79FB9BEC4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T8:T16</xm:sqref>
        </x14:conditionalFormatting>
        <x14:conditionalFormatting xmlns:xm="http://schemas.microsoft.com/office/excel/2006/main">
          <x14:cfRule type="dataBar" id="{E35F4DC2-A6CA-4C38-ABFA-189DB3EC05A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T8:T16</xm:sqref>
        </x14:conditionalFormatting>
        <x14:conditionalFormatting xmlns:xm="http://schemas.microsoft.com/office/excel/2006/main">
          <x14:cfRule type="dataBar" id="{4B3219AF-1356-47D3-9B5D-973519438A3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T8:T16 T5</xm:sqref>
        </x14:conditionalFormatting>
        <x14:conditionalFormatting xmlns:xm="http://schemas.microsoft.com/office/excel/2006/main">
          <x14:cfRule type="dataBar" id="{9D087F9E-59AA-4263-88DC-A6E26C948D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T6:T7</xm:sqref>
        </x14:conditionalFormatting>
        <x14:conditionalFormatting xmlns:xm="http://schemas.microsoft.com/office/excel/2006/main">
          <x14:cfRule type="dataBar" id="{B17C6A34-32CA-45C6-87C0-1B31B00290C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T6:T7</xm:sqref>
        </x14:conditionalFormatting>
        <x14:conditionalFormatting xmlns:xm="http://schemas.microsoft.com/office/excel/2006/main">
          <x14:cfRule type="dataBar" id="{41449178-9A68-4E58-BA82-EE379BF44ED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T6:T7</xm:sqref>
        </x14:conditionalFormatting>
        <x14:conditionalFormatting xmlns:xm="http://schemas.microsoft.com/office/excel/2006/main">
          <x14:cfRule type="dataBar" id="{324DC402-CFCB-4743-9D40-A1162C700CC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T6:T7</xm:sqref>
        </x14:conditionalFormatting>
        <x14:conditionalFormatting xmlns:xm="http://schemas.microsoft.com/office/excel/2006/main">
          <x14:cfRule type="dataBar" id="{286F5E3A-5B56-4628-91F7-BFD1C60F806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T6:T7</xm:sqref>
        </x14:conditionalFormatting>
        <x14:conditionalFormatting xmlns:xm="http://schemas.microsoft.com/office/excel/2006/main">
          <x14:cfRule type="dataBar" id="{2AD1D4E4-B20C-442C-9F32-3B34F4345D9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T6:T7</xm:sqref>
        </x14:conditionalFormatting>
        <x14:conditionalFormatting xmlns:xm="http://schemas.microsoft.com/office/excel/2006/main">
          <x14:cfRule type="dataBar" id="{DA41651C-C9C9-4304-8791-B06CF38A52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T6:T7</xm:sqref>
        </x14:conditionalFormatting>
        <x14:conditionalFormatting xmlns:xm="http://schemas.microsoft.com/office/excel/2006/main">
          <x14:cfRule type="dataBar" id="{9605CC5E-16E6-4358-838C-E4CDA1594ED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T7</xm:sqref>
        </x14:conditionalFormatting>
        <x14:conditionalFormatting xmlns:xm="http://schemas.microsoft.com/office/excel/2006/main">
          <x14:cfRule type="dataBar" id="{948BC3B6-3BFE-4883-AF5E-E610DB4874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T7</xm:sqref>
        </x14:conditionalFormatting>
        <x14:conditionalFormatting xmlns:xm="http://schemas.microsoft.com/office/excel/2006/main">
          <x14:cfRule type="dataBar" id="{8350DD64-9FBF-4129-BAAB-823E6024291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T7</xm:sqref>
        </x14:conditionalFormatting>
        <x14:conditionalFormatting xmlns:xm="http://schemas.microsoft.com/office/excel/2006/main">
          <x14:cfRule type="dataBar" id="{202DA4B1-0B25-4760-9C2D-9E0A7B221F9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T7</xm:sqref>
        </x14:conditionalFormatting>
        <x14:conditionalFormatting xmlns:xm="http://schemas.microsoft.com/office/excel/2006/main">
          <x14:cfRule type="dataBar" id="{4F14BC23-7F4D-43D6-9DEC-8526DC7296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T7</xm:sqref>
        </x14:conditionalFormatting>
        <x14:conditionalFormatting xmlns:xm="http://schemas.microsoft.com/office/excel/2006/main">
          <x14:cfRule type="dataBar" id="{FAE5A747-2D7B-4FCE-8267-1835F438302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T7</xm:sqref>
        </x14:conditionalFormatting>
        <x14:conditionalFormatting xmlns:xm="http://schemas.microsoft.com/office/excel/2006/main">
          <x14:cfRule type="dataBar" id="{12E56A18-FE88-44CE-92D3-C313664CFAC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T7</xm:sqref>
        </x14:conditionalFormatting>
        <x14:conditionalFormatting xmlns:xm="http://schemas.microsoft.com/office/excel/2006/main">
          <x14:cfRule type="dataBar" id="{F1477F37-A768-4FE3-A886-7E52ECA1926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T6:T7</xm:sqref>
        </x14:conditionalFormatting>
        <x14:conditionalFormatting xmlns:xm="http://schemas.microsoft.com/office/excel/2006/main">
          <x14:cfRule type="dataBar" id="{ED3D6A80-40E5-4FB2-9B7E-5242C9FA097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T6:T7</xm:sqref>
        </x14:conditionalFormatting>
        <x14:conditionalFormatting xmlns:xm="http://schemas.microsoft.com/office/excel/2006/main">
          <x14:cfRule type="dataBar" id="{B62F6462-78E8-4CDA-A79B-30CB00D433E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R7:R16</xm:sqref>
        </x14:conditionalFormatting>
        <x14:conditionalFormatting xmlns:xm="http://schemas.microsoft.com/office/excel/2006/main">
          <x14:cfRule type="dataBar" id="{4A2C0E41-68CD-4B86-B63D-DDA8E1A48D0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R5:R16</xm:sqref>
        </x14:conditionalFormatting>
        <x14:conditionalFormatting xmlns:xm="http://schemas.microsoft.com/office/excel/2006/main">
          <x14:cfRule type="dataBar" id="{92674FED-A8D4-42F0-900B-1105E84915A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R5:R16</xm:sqref>
        </x14:conditionalFormatting>
        <x14:conditionalFormatting xmlns:xm="http://schemas.microsoft.com/office/excel/2006/main">
          <x14:cfRule type="dataBar" id="{A9C44215-3A5E-4E39-82F6-9DECB2905DB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R5:R16</xm:sqref>
        </x14:conditionalFormatting>
        <x14:conditionalFormatting xmlns:xm="http://schemas.microsoft.com/office/excel/2006/main">
          <x14:cfRule type="dataBar" id="{98808A4E-B380-4697-8625-EB52DA5C497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R5:R16</xm:sqref>
        </x14:conditionalFormatting>
        <x14:conditionalFormatting xmlns:xm="http://schemas.microsoft.com/office/excel/2006/main">
          <x14:cfRule type="dataBar" id="{A0846E6E-4F38-406B-9BF0-5495A2AFFBB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R5:R16</xm:sqref>
        </x14:conditionalFormatting>
        <x14:conditionalFormatting xmlns:xm="http://schemas.microsoft.com/office/excel/2006/main">
          <x14:cfRule type="dataBar" id="{A20B4174-7AC7-47C7-8B7F-2B5098D3666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R7:R16</xm:sqref>
        </x14:conditionalFormatting>
        <x14:conditionalFormatting xmlns:xm="http://schemas.microsoft.com/office/excel/2006/main">
          <x14:cfRule type="dataBar" id="{F4C33DED-4C50-4E54-AE62-E9BCC1139D7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R5:R16</xm:sqref>
        </x14:conditionalFormatting>
        <x14:conditionalFormatting xmlns:xm="http://schemas.microsoft.com/office/excel/2006/main">
          <x14:cfRule type="dataBar" id="{8A0441DD-12A9-4542-86BF-07562D754A2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T5</xm:sqref>
        </x14:conditionalFormatting>
        <x14:conditionalFormatting xmlns:xm="http://schemas.microsoft.com/office/excel/2006/main">
          <x14:cfRule type="dataBar" id="{25490F7B-9A00-490A-A7F6-1A116150B4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T5</xm:sqref>
        </x14:conditionalFormatting>
        <x14:conditionalFormatting xmlns:xm="http://schemas.microsoft.com/office/excel/2006/main">
          <x14:cfRule type="dataBar" id="{05FB930A-9E86-4AF8-847D-D3418E115C7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T5</xm:sqref>
        </x14:conditionalFormatting>
        <x14:conditionalFormatting xmlns:xm="http://schemas.microsoft.com/office/excel/2006/main">
          <x14:cfRule type="dataBar" id="{DB129845-8E94-4F78-877E-94CCC68755F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T5</xm:sqref>
        </x14:conditionalFormatting>
        <x14:conditionalFormatting xmlns:xm="http://schemas.microsoft.com/office/excel/2006/main">
          <x14:cfRule type="dataBar" id="{FD2F24A8-5416-471D-BA50-AAB80A9A193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T5</xm:sqref>
        </x14:conditionalFormatting>
        <x14:conditionalFormatting xmlns:xm="http://schemas.microsoft.com/office/excel/2006/main">
          <x14:cfRule type="dataBar" id="{3EC0FBE7-FEA2-4567-A16C-5E83CC52980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T5</xm:sqref>
        </x14:conditionalFormatting>
        <x14:conditionalFormatting xmlns:xm="http://schemas.microsoft.com/office/excel/2006/main">
          <x14:cfRule type="dataBar" id="{00ADB43D-B962-4906-A72B-256C24530B1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T5</xm:sqref>
        </x14:conditionalFormatting>
        <x14:conditionalFormatting xmlns:xm="http://schemas.microsoft.com/office/excel/2006/main">
          <x14:cfRule type="dataBar" id="{762B0912-2696-414A-8752-E771A70A77F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T8:T16</xm:sqref>
        </x14:conditionalFormatting>
        <x14:conditionalFormatting xmlns:xm="http://schemas.microsoft.com/office/excel/2006/main">
          <x14:cfRule type="dataBar" id="{3199972D-6677-43D0-B895-A0D67C5D2EE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T8:T16</xm:sqref>
        </x14:conditionalFormatting>
        <x14:conditionalFormatting xmlns:xm="http://schemas.microsoft.com/office/excel/2006/main">
          <x14:cfRule type="dataBar" id="{A0115659-9390-4D84-BEF9-0652D4F0106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T8:T16</xm:sqref>
        </x14:conditionalFormatting>
        <x14:conditionalFormatting xmlns:xm="http://schemas.microsoft.com/office/excel/2006/main">
          <x14:cfRule type="dataBar" id="{BB862096-B1AE-42F0-82CA-B3462F4472E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T8:T16</xm:sqref>
        </x14:conditionalFormatting>
        <x14:conditionalFormatting xmlns:xm="http://schemas.microsoft.com/office/excel/2006/main">
          <x14:cfRule type="dataBar" id="{1E313BC4-5411-4D74-BE8E-64ACCBCB66F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T8:T16</xm:sqref>
        </x14:conditionalFormatting>
        <x14:conditionalFormatting xmlns:xm="http://schemas.microsoft.com/office/excel/2006/main">
          <x14:cfRule type="dataBar" id="{31366F30-A0B3-4E58-9033-2613B3DC4BF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T8:T16</xm:sqref>
        </x14:conditionalFormatting>
        <x14:conditionalFormatting xmlns:xm="http://schemas.microsoft.com/office/excel/2006/main">
          <x14:cfRule type="dataBar" id="{8E741DBA-CEEC-4903-8E21-B679EF841FC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T8:T16</xm:sqref>
        </x14:conditionalFormatting>
        <x14:conditionalFormatting xmlns:xm="http://schemas.microsoft.com/office/excel/2006/main">
          <x14:cfRule type="dataBar" id="{5F569033-4C72-4CA5-A89A-E43F32995F8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T8:T16</xm:sqref>
        </x14:conditionalFormatting>
        <x14:conditionalFormatting xmlns:xm="http://schemas.microsoft.com/office/excel/2006/main">
          <x14:cfRule type="dataBar" id="{84E13313-54AB-437C-B3D0-6812ED82EDF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T6:T7</xm:sqref>
        </x14:conditionalFormatting>
        <x14:conditionalFormatting xmlns:xm="http://schemas.microsoft.com/office/excel/2006/main">
          <x14:cfRule type="dataBar" id="{AE1DF346-B04F-43E7-A637-8C91024D944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T6:T7</xm:sqref>
        </x14:conditionalFormatting>
        <x14:conditionalFormatting xmlns:xm="http://schemas.microsoft.com/office/excel/2006/main">
          <x14:cfRule type="dataBar" id="{05B1D111-9E81-402B-9A02-26CD5C957F6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T6:T7</xm:sqref>
        </x14:conditionalFormatting>
        <x14:conditionalFormatting xmlns:xm="http://schemas.microsoft.com/office/excel/2006/main">
          <x14:cfRule type="dataBar" id="{406D2980-583C-4FEF-8F7D-5EAD6626D93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T6:T7</xm:sqref>
        </x14:conditionalFormatting>
        <x14:conditionalFormatting xmlns:xm="http://schemas.microsoft.com/office/excel/2006/main">
          <x14:cfRule type="dataBar" id="{0A3BFE64-6879-4B90-B82D-5C9F4717744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T6:T7</xm:sqref>
        </x14:conditionalFormatting>
        <x14:conditionalFormatting xmlns:xm="http://schemas.microsoft.com/office/excel/2006/main">
          <x14:cfRule type="dataBar" id="{6B24EF0A-CC9D-4032-9B71-A522BA412DF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T6:T7</xm:sqref>
        </x14:conditionalFormatting>
        <x14:conditionalFormatting xmlns:xm="http://schemas.microsoft.com/office/excel/2006/main">
          <x14:cfRule type="dataBar" id="{67B3141A-9132-48DB-BB7D-27741D6326F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T6:T7</xm:sqref>
        </x14:conditionalFormatting>
        <x14:conditionalFormatting xmlns:xm="http://schemas.microsoft.com/office/excel/2006/main">
          <x14:cfRule type="dataBar" id="{A52E3227-79DE-499E-B62F-C828A7B3BD3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T7</xm:sqref>
        </x14:conditionalFormatting>
        <x14:conditionalFormatting xmlns:xm="http://schemas.microsoft.com/office/excel/2006/main">
          <x14:cfRule type="dataBar" id="{86D82070-2F0D-4CCE-A7D9-1C5ED6C2CB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T7</xm:sqref>
        </x14:conditionalFormatting>
        <x14:conditionalFormatting xmlns:xm="http://schemas.microsoft.com/office/excel/2006/main">
          <x14:cfRule type="dataBar" id="{0C712B6B-C22D-4130-B8BE-26C3A5FC495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T7</xm:sqref>
        </x14:conditionalFormatting>
        <x14:conditionalFormatting xmlns:xm="http://schemas.microsoft.com/office/excel/2006/main">
          <x14:cfRule type="dataBar" id="{6B395FEC-0DAA-4863-A597-D57BCC6C056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T7</xm:sqref>
        </x14:conditionalFormatting>
        <x14:conditionalFormatting xmlns:xm="http://schemas.microsoft.com/office/excel/2006/main">
          <x14:cfRule type="dataBar" id="{3EF31FB7-52B1-4A15-AB3C-3142D9BAC8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T7</xm:sqref>
        </x14:conditionalFormatting>
        <x14:conditionalFormatting xmlns:xm="http://schemas.microsoft.com/office/excel/2006/main">
          <x14:cfRule type="dataBar" id="{3E74452D-E47C-43FB-933C-EACEAECC1B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T7</xm:sqref>
        </x14:conditionalFormatting>
        <x14:conditionalFormatting xmlns:xm="http://schemas.microsoft.com/office/excel/2006/main">
          <x14:cfRule type="dataBar" id="{CE79F5BB-E113-4DE8-9473-64B35D2EAFE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T7</xm:sqref>
        </x14:conditionalFormatting>
        <x14:conditionalFormatting xmlns:xm="http://schemas.microsoft.com/office/excel/2006/main">
          <x14:cfRule type="dataBar" id="{FD2E8503-CB90-46B5-8309-E1C9EA4073C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T6:T7</xm:sqref>
        </x14:conditionalFormatting>
        <x14:conditionalFormatting xmlns:xm="http://schemas.microsoft.com/office/excel/2006/main">
          <x14:cfRule type="dataBar" id="{0944C016-4A5D-455B-AD65-39015425A9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T6:T7</xm:sqref>
        </x14:conditionalFormatting>
        <x14:conditionalFormatting xmlns:xm="http://schemas.microsoft.com/office/excel/2006/main">
          <x14:cfRule type="dataBar" id="{16B4D297-1673-472C-941F-5B8732296F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V7:V16</xm:sqref>
        </x14:conditionalFormatting>
        <x14:conditionalFormatting xmlns:xm="http://schemas.microsoft.com/office/excel/2006/main">
          <x14:cfRule type="dataBar" id="{4C563C84-570C-4898-9E3E-1FC22C07EA6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V5:V16</xm:sqref>
        </x14:conditionalFormatting>
        <x14:conditionalFormatting xmlns:xm="http://schemas.microsoft.com/office/excel/2006/main">
          <x14:cfRule type="dataBar" id="{DBE16B35-F3B5-453A-9486-67E38563D1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V5:V16</xm:sqref>
        </x14:conditionalFormatting>
        <x14:conditionalFormatting xmlns:xm="http://schemas.microsoft.com/office/excel/2006/main">
          <x14:cfRule type="dataBar" id="{C01897CD-1013-42B8-92EF-194ABE22BE9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V5:V16</xm:sqref>
        </x14:conditionalFormatting>
        <x14:conditionalFormatting xmlns:xm="http://schemas.microsoft.com/office/excel/2006/main">
          <x14:cfRule type="dataBar" id="{4C08E776-4DBD-4B20-B7EB-CCA0D110A9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V5:V16</xm:sqref>
        </x14:conditionalFormatting>
        <x14:conditionalFormatting xmlns:xm="http://schemas.microsoft.com/office/excel/2006/main">
          <x14:cfRule type="dataBar" id="{9825B120-D183-4386-9A53-B2623125DA7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V5:V16</xm:sqref>
        </x14:conditionalFormatting>
        <x14:conditionalFormatting xmlns:xm="http://schemas.microsoft.com/office/excel/2006/main">
          <x14:cfRule type="dataBar" id="{8C1CA697-C917-4726-9E8B-0B53CD829C8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V7:V16</xm:sqref>
        </x14:conditionalFormatting>
        <x14:conditionalFormatting xmlns:xm="http://schemas.microsoft.com/office/excel/2006/main">
          <x14:cfRule type="dataBar" id="{8DA0F71F-7F9A-4540-A5C1-7C08B988D9B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V5:V16</xm:sqref>
        </x14:conditionalFormatting>
        <x14:conditionalFormatting xmlns:xm="http://schemas.microsoft.com/office/excel/2006/main">
          <x14:cfRule type="dataBar" id="{E1603542-AF10-41C4-B1C3-09D7997F93C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X5</xm:sqref>
        </x14:conditionalFormatting>
        <x14:conditionalFormatting xmlns:xm="http://schemas.microsoft.com/office/excel/2006/main">
          <x14:cfRule type="dataBar" id="{EC8D06D1-BEE0-4E65-BB9B-71DD08FE280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X5</xm:sqref>
        </x14:conditionalFormatting>
        <x14:conditionalFormatting xmlns:xm="http://schemas.microsoft.com/office/excel/2006/main">
          <x14:cfRule type="dataBar" id="{55ED4830-9302-4D3A-A453-CAD19FDA097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X5</xm:sqref>
        </x14:conditionalFormatting>
        <x14:conditionalFormatting xmlns:xm="http://schemas.microsoft.com/office/excel/2006/main">
          <x14:cfRule type="dataBar" id="{14974C8E-ADC9-4194-ADEF-8E8B4467E04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X5</xm:sqref>
        </x14:conditionalFormatting>
        <x14:conditionalFormatting xmlns:xm="http://schemas.microsoft.com/office/excel/2006/main">
          <x14:cfRule type="dataBar" id="{51339EA9-D6C5-4007-9265-F591668B6C7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X5</xm:sqref>
        </x14:conditionalFormatting>
        <x14:conditionalFormatting xmlns:xm="http://schemas.microsoft.com/office/excel/2006/main">
          <x14:cfRule type="dataBar" id="{9E1454CC-252F-407F-8247-A0664B90D34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X5</xm:sqref>
        </x14:conditionalFormatting>
        <x14:conditionalFormatting xmlns:xm="http://schemas.microsoft.com/office/excel/2006/main">
          <x14:cfRule type="dataBar" id="{4B30CE31-DC63-4B87-9924-E01E9CFDBAD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X5</xm:sqref>
        </x14:conditionalFormatting>
        <x14:conditionalFormatting xmlns:xm="http://schemas.microsoft.com/office/excel/2006/main">
          <x14:cfRule type="dataBar" id="{0ABB1037-258F-4056-B9F8-D5AD3E3A207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X8:X16</xm:sqref>
        </x14:conditionalFormatting>
        <x14:conditionalFormatting xmlns:xm="http://schemas.microsoft.com/office/excel/2006/main">
          <x14:cfRule type="dataBar" id="{1E4D5D2E-472E-4993-BB7E-D97FFB60E22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X8:X16</xm:sqref>
        </x14:conditionalFormatting>
        <x14:conditionalFormatting xmlns:xm="http://schemas.microsoft.com/office/excel/2006/main">
          <x14:cfRule type="dataBar" id="{2B4F0C6F-F177-4AB5-9891-1DE970C423E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X8:X16</xm:sqref>
        </x14:conditionalFormatting>
        <x14:conditionalFormatting xmlns:xm="http://schemas.microsoft.com/office/excel/2006/main">
          <x14:cfRule type="dataBar" id="{D5ED7F11-EE0E-498B-8F13-12191B63A1F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X8:X16</xm:sqref>
        </x14:conditionalFormatting>
        <x14:conditionalFormatting xmlns:xm="http://schemas.microsoft.com/office/excel/2006/main">
          <x14:cfRule type="dataBar" id="{C8D11541-DCA2-470E-BCF8-D5B28CA3DE5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X8:X16</xm:sqref>
        </x14:conditionalFormatting>
        <x14:conditionalFormatting xmlns:xm="http://schemas.microsoft.com/office/excel/2006/main">
          <x14:cfRule type="dataBar" id="{C4C4D47B-B8E3-4F62-A040-5EB9001AB3E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X8:X16</xm:sqref>
        </x14:conditionalFormatting>
        <x14:conditionalFormatting xmlns:xm="http://schemas.microsoft.com/office/excel/2006/main">
          <x14:cfRule type="dataBar" id="{EBEC9ADC-8BE7-4202-9C6B-5620CEFA9BD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X8:X16</xm:sqref>
        </x14:conditionalFormatting>
        <x14:conditionalFormatting xmlns:xm="http://schemas.microsoft.com/office/excel/2006/main">
          <x14:cfRule type="dataBar" id="{3C01B89B-4349-41C8-9DFE-659B19F9AAF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X8:X16 X5</xm:sqref>
        </x14:conditionalFormatting>
        <x14:conditionalFormatting xmlns:xm="http://schemas.microsoft.com/office/excel/2006/main">
          <x14:cfRule type="dataBar" id="{DD602398-01A0-4E5F-A8D4-2118A73A6FC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X6:X7</xm:sqref>
        </x14:conditionalFormatting>
        <x14:conditionalFormatting xmlns:xm="http://schemas.microsoft.com/office/excel/2006/main">
          <x14:cfRule type="dataBar" id="{13FD8186-5FB6-45FF-B670-C6BBFAC8A79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X6:X7</xm:sqref>
        </x14:conditionalFormatting>
        <x14:conditionalFormatting xmlns:xm="http://schemas.microsoft.com/office/excel/2006/main">
          <x14:cfRule type="dataBar" id="{DF6879CB-F4C6-44F4-BE07-5AF2C27A36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X6:X7</xm:sqref>
        </x14:conditionalFormatting>
        <x14:conditionalFormatting xmlns:xm="http://schemas.microsoft.com/office/excel/2006/main">
          <x14:cfRule type="dataBar" id="{719EA736-A0AD-45ED-A726-D258EC02886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X6:X7</xm:sqref>
        </x14:conditionalFormatting>
        <x14:conditionalFormatting xmlns:xm="http://schemas.microsoft.com/office/excel/2006/main">
          <x14:cfRule type="dataBar" id="{20A584A7-240C-4C89-AECA-77E05713757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X6:X7</xm:sqref>
        </x14:conditionalFormatting>
        <x14:conditionalFormatting xmlns:xm="http://schemas.microsoft.com/office/excel/2006/main">
          <x14:cfRule type="dataBar" id="{7E1CFB27-1D2E-4C3B-8CB5-640A5A7D8E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X6:X7</xm:sqref>
        </x14:conditionalFormatting>
        <x14:conditionalFormatting xmlns:xm="http://schemas.microsoft.com/office/excel/2006/main">
          <x14:cfRule type="dataBar" id="{15C63654-E359-43BD-8977-0A4758B1C17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X6:X7</xm:sqref>
        </x14:conditionalFormatting>
        <x14:conditionalFormatting xmlns:xm="http://schemas.microsoft.com/office/excel/2006/main">
          <x14:cfRule type="dataBar" id="{71AD8C46-035A-47BD-93E4-5487ECAF8E4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</xm:sqref>
        </x14:conditionalFormatting>
        <x14:conditionalFormatting xmlns:xm="http://schemas.microsoft.com/office/excel/2006/main">
          <x14:cfRule type="dataBar" id="{CF498254-72F2-4902-8EB8-7CBC16D2A66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</xm:sqref>
        </x14:conditionalFormatting>
        <x14:conditionalFormatting xmlns:xm="http://schemas.microsoft.com/office/excel/2006/main">
          <x14:cfRule type="dataBar" id="{6C27BD94-AC23-40D8-9FF1-22842E4424B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</xm:sqref>
        </x14:conditionalFormatting>
        <x14:conditionalFormatting xmlns:xm="http://schemas.microsoft.com/office/excel/2006/main">
          <x14:cfRule type="dataBar" id="{A45A36E1-50E5-4B52-A6A1-D5C2F2A540B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</xm:sqref>
        </x14:conditionalFormatting>
        <x14:conditionalFormatting xmlns:xm="http://schemas.microsoft.com/office/excel/2006/main">
          <x14:cfRule type="dataBar" id="{647FAED0-0AE2-4FD7-8B9E-032F960A9C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</xm:sqref>
        </x14:conditionalFormatting>
        <x14:conditionalFormatting xmlns:xm="http://schemas.microsoft.com/office/excel/2006/main">
          <x14:cfRule type="dataBar" id="{7D6EDC7B-F05F-4576-8084-A5CE508FA7F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</xm:sqref>
        </x14:conditionalFormatting>
        <x14:conditionalFormatting xmlns:xm="http://schemas.microsoft.com/office/excel/2006/main">
          <x14:cfRule type="dataBar" id="{46327038-2C8C-4DDA-A825-9B731B4A3F6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</xm:sqref>
        </x14:conditionalFormatting>
        <x14:conditionalFormatting xmlns:xm="http://schemas.microsoft.com/office/excel/2006/main">
          <x14:cfRule type="dataBar" id="{1B96E2ED-4349-45FA-9A67-1E40AD96452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X6:X7</xm:sqref>
        </x14:conditionalFormatting>
        <x14:conditionalFormatting xmlns:xm="http://schemas.microsoft.com/office/excel/2006/main">
          <x14:cfRule type="dataBar" id="{00FD86CD-22B7-464C-BAD4-83B10B297BF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X6:X7</xm:sqref>
        </x14:conditionalFormatting>
        <x14:conditionalFormatting xmlns:xm="http://schemas.microsoft.com/office/excel/2006/main">
          <x14:cfRule type="dataBar" id="{9AF0535E-6D0F-4328-A1D9-93A9361905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N7:N16</xm:sqref>
        </x14:conditionalFormatting>
        <x14:conditionalFormatting xmlns:xm="http://schemas.microsoft.com/office/excel/2006/main">
          <x14:cfRule type="dataBar" id="{B10B9F56-6552-4172-B8C7-EC21F2A3540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N5:N16</xm:sqref>
        </x14:conditionalFormatting>
        <x14:conditionalFormatting xmlns:xm="http://schemas.microsoft.com/office/excel/2006/main">
          <x14:cfRule type="dataBar" id="{85F92DEA-4A19-40C0-A26C-5C065C04935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N5:N16</xm:sqref>
        </x14:conditionalFormatting>
        <x14:conditionalFormatting xmlns:xm="http://schemas.microsoft.com/office/excel/2006/main">
          <x14:cfRule type="dataBar" id="{19C1DDB0-3A91-4D84-A327-3FE99EDD673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N5:N16</xm:sqref>
        </x14:conditionalFormatting>
        <x14:conditionalFormatting xmlns:xm="http://schemas.microsoft.com/office/excel/2006/main">
          <x14:cfRule type="dataBar" id="{864CC47D-263E-43EE-9B2F-2B17BD4768B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N5:N16</xm:sqref>
        </x14:conditionalFormatting>
        <x14:conditionalFormatting xmlns:xm="http://schemas.microsoft.com/office/excel/2006/main">
          <x14:cfRule type="dataBar" id="{DD68E02A-A4BE-45E2-B4FA-9DF921ABB87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N5:N16</xm:sqref>
        </x14:conditionalFormatting>
        <x14:conditionalFormatting xmlns:xm="http://schemas.microsoft.com/office/excel/2006/main">
          <x14:cfRule type="dataBar" id="{71A6159F-C19E-47FE-8EC4-1AC0C118932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N7:N16</xm:sqref>
        </x14:conditionalFormatting>
        <x14:conditionalFormatting xmlns:xm="http://schemas.microsoft.com/office/excel/2006/main">
          <x14:cfRule type="dataBar" id="{64F010A0-19F7-4050-A7DA-DE4681BE73F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N5:N16</xm:sqref>
        </x14:conditionalFormatting>
        <x14:conditionalFormatting xmlns:xm="http://schemas.microsoft.com/office/excel/2006/main">
          <x14:cfRule type="dataBar" id="{6D7BF315-DA62-4FF9-B3B8-52274A6002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P5</xm:sqref>
        </x14:conditionalFormatting>
        <x14:conditionalFormatting xmlns:xm="http://schemas.microsoft.com/office/excel/2006/main">
          <x14:cfRule type="dataBar" id="{47D35963-0B78-45EA-8721-44BFCB97CA6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P5</xm:sqref>
        </x14:conditionalFormatting>
        <x14:conditionalFormatting xmlns:xm="http://schemas.microsoft.com/office/excel/2006/main">
          <x14:cfRule type="dataBar" id="{20C5F9AB-B252-4C6E-9B4E-5CB35971A01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P5</xm:sqref>
        </x14:conditionalFormatting>
        <x14:conditionalFormatting xmlns:xm="http://schemas.microsoft.com/office/excel/2006/main">
          <x14:cfRule type="dataBar" id="{6DD177EC-D12D-470B-B001-3DEF171B6F2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P5</xm:sqref>
        </x14:conditionalFormatting>
        <x14:conditionalFormatting xmlns:xm="http://schemas.microsoft.com/office/excel/2006/main">
          <x14:cfRule type="dataBar" id="{8E0B489D-80D0-4313-B378-F4EA0314A5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P5</xm:sqref>
        </x14:conditionalFormatting>
        <x14:conditionalFormatting xmlns:xm="http://schemas.microsoft.com/office/excel/2006/main">
          <x14:cfRule type="dataBar" id="{F6329D42-57D0-4304-921D-1377D664F3B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P5</xm:sqref>
        </x14:conditionalFormatting>
        <x14:conditionalFormatting xmlns:xm="http://schemas.microsoft.com/office/excel/2006/main">
          <x14:cfRule type="dataBar" id="{0A71DC17-A6EF-44AB-9F92-B978DCFA201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P5</xm:sqref>
        </x14:conditionalFormatting>
        <x14:conditionalFormatting xmlns:xm="http://schemas.microsoft.com/office/excel/2006/main">
          <x14:cfRule type="dataBar" id="{CCB27F1B-26B1-4BC3-B806-1490BC10DE5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P8:P16</xm:sqref>
        </x14:conditionalFormatting>
        <x14:conditionalFormatting xmlns:xm="http://schemas.microsoft.com/office/excel/2006/main">
          <x14:cfRule type="dataBar" id="{EA853AD2-3326-4650-93DE-3C0A21B37B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P8:P16</xm:sqref>
        </x14:conditionalFormatting>
        <x14:conditionalFormatting xmlns:xm="http://schemas.microsoft.com/office/excel/2006/main">
          <x14:cfRule type="dataBar" id="{716CE4ED-10B8-4C9F-976A-635AC59E3AE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P8:P16</xm:sqref>
        </x14:conditionalFormatting>
        <x14:conditionalFormatting xmlns:xm="http://schemas.microsoft.com/office/excel/2006/main">
          <x14:cfRule type="dataBar" id="{C003CBB4-929B-4EDF-BCBA-55347CCBF8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P8:P16</xm:sqref>
        </x14:conditionalFormatting>
        <x14:conditionalFormatting xmlns:xm="http://schemas.microsoft.com/office/excel/2006/main">
          <x14:cfRule type="dataBar" id="{C88651E2-A17B-4D52-B917-0FFECB3D223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P8:P16</xm:sqref>
        </x14:conditionalFormatting>
        <x14:conditionalFormatting xmlns:xm="http://schemas.microsoft.com/office/excel/2006/main">
          <x14:cfRule type="dataBar" id="{7F9BB091-6BBD-4821-97F5-35D9899B32E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P8:P16</xm:sqref>
        </x14:conditionalFormatting>
        <x14:conditionalFormatting xmlns:xm="http://schemas.microsoft.com/office/excel/2006/main">
          <x14:cfRule type="dataBar" id="{F540D87F-050E-4952-978C-2A7C4DC27A3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P8:P16</xm:sqref>
        </x14:conditionalFormatting>
        <x14:conditionalFormatting xmlns:xm="http://schemas.microsoft.com/office/excel/2006/main">
          <x14:cfRule type="dataBar" id="{8800798D-464B-454C-960B-5ADCB408895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P8:P16 P5</xm:sqref>
        </x14:conditionalFormatting>
        <x14:conditionalFormatting xmlns:xm="http://schemas.microsoft.com/office/excel/2006/main">
          <x14:cfRule type="dataBar" id="{5EA3B8D5-642F-4B3D-911A-2BF444FD5DC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P6:P7</xm:sqref>
        </x14:conditionalFormatting>
        <x14:conditionalFormatting xmlns:xm="http://schemas.microsoft.com/office/excel/2006/main">
          <x14:cfRule type="dataBar" id="{8CE25654-5741-46E1-B6DB-32C0AE7B1A2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P6:P7</xm:sqref>
        </x14:conditionalFormatting>
        <x14:conditionalFormatting xmlns:xm="http://schemas.microsoft.com/office/excel/2006/main">
          <x14:cfRule type="dataBar" id="{BDA6AAB9-5647-456B-B7D0-8B3A3179474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P6:P7</xm:sqref>
        </x14:conditionalFormatting>
        <x14:conditionalFormatting xmlns:xm="http://schemas.microsoft.com/office/excel/2006/main">
          <x14:cfRule type="dataBar" id="{9070EB57-904E-4CE8-A2FC-866A9137B42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P6:P7</xm:sqref>
        </x14:conditionalFormatting>
        <x14:conditionalFormatting xmlns:xm="http://schemas.microsoft.com/office/excel/2006/main">
          <x14:cfRule type="dataBar" id="{69A0199E-2725-48F9-AF60-9EF4835DB9C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P6:P7</xm:sqref>
        </x14:conditionalFormatting>
        <x14:conditionalFormatting xmlns:xm="http://schemas.microsoft.com/office/excel/2006/main">
          <x14:cfRule type="dataBar" id="{CC492B89-72C0-4501-A77F-869C38550B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P6:P7</xm:sqref>
        </x14:conditionalFormatting>
        <x14:conditionalFormatting xmlns:xm="http://schemas.microsoft.com/office/excel/2006/main">
          <x14:cfRule type="dataBar" id="{EB78FEE3-E7BF-4B86-A1A8-065A9F5557F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P6:P7</xm:sqref>
        </x14:conditionalFormatting>
        <x14:conditionalFormatting xmlns:xm="http://schemas.microsoft.com/office/excel/2006/main">
          <x14:cfRule type="dataBar" id="{8A9DCF92-7463-48B3-98E7-06BB102A167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P7</xm:sqref>
        </x14:conditionalFormatting>
        <x14:conditionalFormatting xmlns:xm="http://schemas.microsoft.com/office/excel/2006/main">
          <x14:cfRule type="dataBar" id="{B8B7C052-3180-4A62-914A-A9E2E2C9BA0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P7</xm:sqref>
        </x14:conditionalFormatting>
        <x14:conditionalFormatting xmlns:xm="http://schemas.microsoft.com/office/excel/2006/main">
          <x14:cfRule type="dataBar" id="{E03D7E21-6968-458A-AE1A-E7E4028266E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P7</xm:sqref>
        </x14:conditionalFormatting>
        <x14:conditionalFormatting xmlns:xm="http://schemas.microsoft.com/office/excel/2006/main">
          <x14:cfRule type="dataBar" id="{E3A0556E-9193-41AE-A715-920A4B49F41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P7</xm:sqref>
        </x14:conditionalFormatting>
        <x14:conditionalFormatting xmlns:xm="http://schemas.microsoft.com/office/excel/2006/main">
          <x14:cfRule type="dataBar" id="{9E4DF78E-B4CA-4115-826E-6D5F7560966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P7</xm:sqref>
        </x14:conditionalFormatting>
        <x14:conditionalFormatting xmlns:xm="http://schemas.microsoft.com/office/excel/2006/main">
          <x14:cfRule type="dataBar" id="{6A095DD4-E25B-4E16-9605-E08EB91606A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P7</xm:sqref>
        </x14:conditionalFormatting>
        <x14:conditionalFormatting xmlns:xm="http://schemas.microsoft.com/office/excel/2006/main">
          <x14:cfRule type="dataBar" id="{FA61668B-E09F-40BC-BB52-38B4A457D3E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P7</xm:sqref>
        </x14:conditionalFormatting>
        <x14:conditionalFormatting xmlns:xm="http://schemas.microsoft.com/office/excel/2006/main">
          <x14:cfRule type="dataBar" id="{FF0E7776-43B6-4049-A8DB-89FC9A99C2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P6:P7</xm:sqref>
        </x14:conditionalFormatting>
        <x14:conditionalFormatting xmlns:xm="http://schemas.microsoft.com/office/excel/2006/main">
          <x14:cfRule type="dataBar" id="{EB9DFB23-C10B-4DE0-9F83-97C2A75F727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P6:P7</xm:sqref>
        </x14:conditionalFormatting>
        <x14:conditionalFormatting xmlns:xm="http://schemas.microsoft.com/office/excel/2006/main">
          <x14:cfRule type="dataBar" id="{BEA912F8-74FF-49F1-88E3-4815A5AE0AC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B7:B16</xm:sqref>
        </x14:conditionalFormatting>
        <x14:conditionalFormatting xmlns:xm="http://schemas.microsoft.com/office/excel/2006/main">
          <x14:cfRule type="dataBar" id="{2FD51960-B260-4661-87D1-D2A85B99C6D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B5:B16</xm:sqref>
        </x14:conditionalFormatting>
        <x14:conditionalFormatting xmlns:xm="http://schemas.microsoft.com/office/excel/2006/main">
          <x14:cfRule type="dataBar" id="{D4B07C25-2BD0-4D3F-BB84-32846B94CBD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B5:B16</xm:sqref>
        </x14:conditionalFormatting>
        <x14:conditionalFormatting xmlns:xm="http://schemas.microsoft.com/office/excel/2006/main">
          <x14:cfRule type="dataBar" id="{A6835066-1508-4C2D-A876-E401EB1F3C6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B5:B16</xm:sqref>
        </x14:conditionalFormatting>
        <x14:conditionalFormatting xmlns:xm="http://schemas.microsoft.com/office/excel/2006/main">
          <x14:cfRule type="dataBar" id="{45688CA5-794C-4EA2-BF8F-CD8B2E1A0D1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B5:B16</xm:sqref>
        </x14:conditionalFormatting>
        <x14:conditionalFormatting xmlns:xm="http://schemas.microsoft.com/office/excel/2006/main">
          <x14:cfRule type="dataBar" id="{49D35585-A7D9-4F30-BDE5-3C206C58BF6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B5:B16</xm:sqref>
        </x14:conditionalFormatting>
        <x14:conditionalFormatting xmlns:xm="http://schemas.microsoft.com/office/excel/2006/main">
          <x14:cfRule type="dataBar" id="{C65586EA-0EB7-43AA-8CA7-CE9184BE66F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B7:B16</xm:sqref>
        </x14:conditionalFormatting>
        <x14:conditionalFormatting xmlns:xm="http://schemas.microsoft.com/office/excel/2006/main">
          <x14:cfRule type="dataBar" id="{9EDFFF10-1D2A-4F44-8221-D264E73EEE5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B5:B16</xm:sqref>
        </x14:conditionalFormatting>
        <x14:conditionalFormatting xmlns:xm="http://schemas.microsoft.com/office/excel/2006/main">
          <x14:cfRule type="dataBar" id="{B2A62ADF-82FF-4351-834A-043F444253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F7:F16</xm:sqref>
        </x14:conditionalFormatting>
        <x14:conditionalFormatting xmlns:xm="http://schemas.microsoft.com/office/excel/2006/main">
          <x14:cfRule type="dataBar" id="{F0A64A54-1795-4943-AB7F-D040A103313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F5:F16</xm:sqref>
        </x14:conditionalFormatting>
        <x14:conditionalFormatting xmlns:xm="http://schemas.microsoft.com/office/excel/2006/main">
          <x14:cfRule type="dataBar" id="{98712C66-5DB8-49E3-964F-E13C1B461F5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F5:F16</xm:sqref>
        </x14:conditionalFormatting>
        <x14:conditionalFormatting xmlns:xm="http://schemas.microsoft.com/office/excel/2006/main">
          <x14:cfRule type="dataBar" id="{26C9A5E6-7C93-4F2E-A389-A58E452EEA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F5:F16</xm:sqref>
        </x14:conditionalFormatting>
        <x14:conditionalFormatting xmlns:xm="http://schemas.microsoft.com/office/excel/2006/main">
          <x14:cfRule type="dataBar" id="{75F33D7B-5E00-46FD-8BD4-5679D2456DF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F5:F16</xm:sqref>
        </x14:conditionalFormatting>
        <x14:conditionalFormatting xmlns:xm="http://schemas.microsoft.com/office/excel/2006/main">
          <x14:cfRule type="dataBar" id="{3942C166-EC29-4F49-972F-42E48628C7E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F5:F16</xm:sqref>
        </x14:conditionalFormatting>
        <x14:conditionalFormatting xmlns:xm="http://schemas.microsoft.com/office/excel/2006/main">
          <x14:cfRule type="dataBar" id="{C45CAA49-F50A-49B9-B2A3-FE1718D7ADD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F7:F16</xm:sqref>
        </x14:conditionalFormatting>
        <x14:conditionalFormatting xmlns:xm="http://schemas.microsoft.com/office/excel/2006/main">
          <x14:cfRule type="dataBar" id="{DE20B230-75A9-41B7-A1D0-8964B36C50F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F5:F16</xm:sqref>
        </x14:conditionalFormatting>
        <x14:conditionalFormatting xmlns:xm="http://schemas.microsoft.com/office/excel/2006/main">
          <x14:cfRule type="dataBar" id="{7215BB7A-1BFC-4384-B59C-3FC48446697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H5</xm:sqref>
        </x14:conditionalFormatting>
        <x14:conditionalFormatting xmlns:xm="http://schemas.microsoft.com/office/excel/2006/main">
          <x14:cfRule type="dataBar" id="{DBAE72F4-8C5A-422F-AE53-29B47A1ABB5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H8:H16</xm:sqref>
        </x14:conditionalFormatting>
        <x14:conditionalFormatting xmlns:xm="http://schemas.microsoft.com/office/excel/2006/main">
          <x14:cfRule type="dataBar" id="{448CD074-3966-43CC-974D-3753763DB6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H8:H16 H5</xm:sqref>
        </x14:conditionalFormatting>
        <x14:conditionalFormatting xmlns:xm="http://schemas.microsoft.com/office/excel/2006/main">
          <x14:cfRule type="dataBar" id="{88ED2F15-2845-48FD-B5FD-FF216D0E9B6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H6:H7</xm:sqref>
        </x14:conditionalFormatting>
        <x14:conditionalFormatting xmlns:xm="http://schemas.microsoft.com/office/excel/2006/main">
          <x14:cfRule type="dataBar" id="{724303AB-AC8B-493E-BCE5-4F655973F2B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H7</xm:sqref>
        </x14:conditionalFormatting>
        <x14:conditionalFormatting xmlns:xm="http://schemas.microsoft.com/office/excel/2006/main">
          <x14:cfRule type="dataBar" id="{72055C9F-91E8-4BCD-979D-B0CCAC5D065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D5</xm:sqref>
        </x14:conditionalFormatting>
        <x14:conditionalFormatting xmlns:xm="http://schemas.microsoft.com/office/excel/2006/main">
          <x14:cfRule type="dataBar" id="{EF249DE4-3029-455A-8D4E-31209FCB6C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D8:D16</xm:sqref>
        </x14:conditionalFormatting>
        <x14:conditionalFormatting xmlns:xm="http://schemas.microsoft.com/office/excel/2006/main">
          <x14:cfRule type="dataBar" id="{364312D0-1BA0-4124-9894-F1B2E36B752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D8:D16 D5</xm:sqref>
        </x14:conditionalFormatting>
        <x14:conditionalFormatting xmlns:xm="http://schemas.microsoft.com/office/excel/2006/main">
          <x14:cfRule type="dataBar" id="{DD2E35FF-8DA3-4DE8-8984-46FF7EDA25C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D6:D7</xm:sqref>
        </x14:conditionalFormatting>
        <x14:conditionalFormatting xmlns:xm="http://schemas.microsoft.com/office/excel/2006/main">
          <x14:cfRule type="dataBar" id="{FD89B7B2-2BC3-49B1-BD36-B3F7CD21D31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D7</xm:sqref>
        </x14:conditionalFormatting>
        <x14:conditionalFormatting xmlns:xm="http://schemas.microsoft.com/office/excel/2006/main">
          <x14:cfRule type="dataBar" id="{41C30220-5CCC-477E-8F79-17D8B01936A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B5:D16</xm:sqref>
        </x14:conditionalFormatting>
        <x14:conditionalFormatting xmlns:xm="http://schemas.microsoft.com/office/excel/2006/main">
          <x14:cfRule type="dataBar" id="{005F1F33-DC15-4526-B08A-9565425934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Z27:Z36</xm:sqref>
        </x14:conditionalFormatting>
        <x14:conditionalFormatting xmlns:xm="http://schemas.microsoft.com/office/excel/2006/main">
          <x14:cfRule type="dataBar" id="{719BF152-352E-4D1F-B62A-79A87A85BEB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Z26:Z36</xm:sqref>
        </x14:conditionalFormatting>
        <x14:conditionalFormatting xmlns:xm="http://schemas.microsoft.com/office/excel/2006/main">
          <x14:cfRule type="dataBar" id="{D3201A95-3A17-401F-B19C-ABF48F91F14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Z26:Z36</xm:sqref>
        </x14:conditionalFormatting>
        <x14:conditionalFormatting xmlns:xm="http://schemas.microsoft.com/office/excel/2006/main">
          <x14:cfRule type="dataBar" id="{F9B1E80A-E858-458A-B221-00F07B8FDE0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Z26:Z36</xm:sqref>
        </x14:conditionalFormatting>
        <x14:conditionalFormatting xmlns:xm="http://schemas.microsoft.com/office/excel/2006/main">
          <x14:cfRule type="dataBar" id="{7828CC4B-DF95-4D52-8AAD-F36A016421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Z26:Z36</xm:sqref>
        </x14:conditionalFormatting>
        <x14:conditionalFormatting xmlns:xm="http://schemas.microsoft.com/office/excel/2006/main">
          <x14:cfRule type="dataBar" id="{D5784F8A-AB0E-4EF1-9379-2721864C6EB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Z26:Z36</xm:sqref>
        </x14:conditionalFormatting>
        <x14:conditionalFormatting xmlns:xm="http://schemas.microsoft.com/office/excel/2006/main">
          <x14:cfRule type="dataBar" id="{21300A92-0FDA-4B8D-840B-CAE65EC15FA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Z27:Z36</xm:sqref>
        </x14:conditionalFormatting>
        <x14:conditionalFormatting xmlns:xm="http://schemas.microsoft.com/office/excel/2006/main">
          <x14:cfRule type="dataBar" id="{8678C72F-31C6-4B59-83B9-D50C80CF62A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Z26:Z36</xm:sqref>
        </x14:conditionalFormatting>
        <x14:conditionalFormatting xmlns:xm="http://schemas.microsoft.com/office/excel/2006/main">
          <x14:cfRule type="dataBar" id="{FB0A7162-AE29-4306-9645-3CD1555D5D5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AB25</xm:sqref>
        </x14:conditionalFormatting>
        <x14:conditionalFormatting xmlns:xm="http://schemas.microsoft.com/office/excel/2006/main">
          <x14:cfRule type="dataBar" id="{7353AB5C-EC49-48E2-A16E-DBF68431809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AB25</xm:sqref>
        </x14:conditionalFormatting>
        <x14:conditionalFormatting xmlns:xm="http://schemas.microsoft.com/office/excel/2006/main">
          <x14:cfRule type="dataBar" id="{82B06014-3BC6-4B90-BAFA-7FA53601BF1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AB25</xm:sqref>
        </x14:conditionalFormatting>
        <x14:conditionalFormatting xmlns:xm="http://schemas.microsoft.com/office/excel/2006/main">
          <x14:cfRule type="dataBar" id="{3501E138-3C89-4032-8C18-70AD5B589E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AB25</xm:sqref>
        </x14:conditionalFormatting>
        <x14:conditionalFormatting xmlns:xm="http://schemas.microsoft.com/office/excel/2006/main">
          <x14:cfRule type="dataBar" id="{2E395125-48F0-4FBE-A80D-CB7BC38B74D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AB25</xm:sqref>
        </x14:conditionalFormatting>
        <x14:conditionalFormatting xmlns:xm="http://schemas.microsoft.com/office/excel/2006/main">
          <x14:cfRule type="dataBar" id="{FA9DD9D4-8DA0-4C51-B21F-35DC480AA2E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AB25</xm:sqref>
        </x14:conditionalFormatting>
        <x14:conditionalFormatting xmlns:xm="http://schemas.microsoft.com/office/excel/2006/main">
          <x14:cfRule type="dataBar" id="{0F425298-DC38-49D4-B54C-62999B2A3BA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AB25</xm:sqref>
        </x14:conditionalFormatting>
        <x14:conditionalFormatting xmlns:xm="http://schemas.microsoft.com/office/excel/2006/main">
          <x14:cfRule type="dataBar" id="{3FC1AC2C-65FD-4ECE-887B-17FA4C59DBF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AB28:AB36</xm:sqref>
        </x14:conditionalFormatting>
        <x14:conditionalFormatting xmlns:xm="http://schemas.microsoft.com/office/excel/2006/main">
          <x14:cfRule type="dataBar" id="{0AE421DC-4C6B-419B-8423-B3A27CA9BC8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AB28:AB36</xm:sqref>
        </x14:conditionalFormatting>
        <x14:conditionalFormatting xmlns:xm="http://schemas.microsoft.com/office/excel/2006/main">
          <x14:cfRule type="dataBar" id="{B2C43FA3-4212-47A8-99CA-4344B5FDD9B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AB28:AB36</xm:sqref>
        </x14:conditionalFormatting>
        <x14:conditionalFormatting xmlns:xm="http://schemas.microsoft.com/office/excel/2006/main">
          <x14:cfRule type="dataBar" id="{9E1D2447-8132-43F8-9F28-1F0AEE01373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AB28:AB36</xm:sqref>
        </x14:conditionalFormatting>
        <x14:conditionalFormatting xmlns:xm="http://schemas.microsoft.com/office/excel/2006/main">
          <x14:cfRule type="dataBar" id="{B1CA609E-3866-41CE-9B5F-128A74225E8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AB28:AB36</xm:sqref>
        </x14:conditionalFormatting>
        <x14:conditionalFormatting xmlns:xm="http://schemas.microsoft.com/office/excel/2006/main">
          <x14:cfRule type="dataBar" id="{FAC56835-99A5-40AD-99C2-02DBB987AF9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AB28:AB36</xm:sqref>
        </x14:conditionalFormatting>
        <x14:conditionalFormatting xmlns:xm="http://schemas.microsoft.com/office/excel/2006/main">
          <x14:cfRule type="dataBar" id="{AD0F5F25-15CB-4AFF-AC65-1E0DCCA1B63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AB28:AB36</xm:sqref>
        </x14:conditionalFormatting>
        <x14:conditionalFormatting xmlns:xm="http://schemas.microsoft.com/office/excel/2006/main">
          <x14:cfRule type="dataBar" id="{D6C92CE5-D9A7-4398-ADC5-6275ACE6B0F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AB28:AB36 AB25</xm:sqref>
        </x14:conditionalFormatting>
        <x14:conditionalFormatting xmlns:xm="http://schemas.microsoft.com/office/excel/2006/main">
          <x14:cfRule type="dataBar" id="{897D5D82-0C89-4953-A8AB-8C22D73641B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AB26:AB27</xm:sqref>
        </x14:conditionalFormatting>
        <x14:conditionalFormatting xmlns:xm="http://schemas.microsoft.com/office/excel/2006/main">
          <x14:cfRule type="dataBar" id="{C93BC6B4-01A3-4BB6-88D1-C68BC0EDA40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AB26:AB27</xm:sqref>
        </x14:conditionalFormatting>
        <x14:conditionalFormatting xmlns:xm="http://schemas.microsoft.com/office/excel/2006/main">
          <x14:cfRule type="dataBar" id="{72DDF4ED-1416-455E-93CE-D15E7A8EFE7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AB26:AB27</xm:sqref>
        </x14:conditionalFormatting>
        <x14:conditionalFormatting xmlns:xm="http://schemas.microsoft.com/office/excel/2006/main">
          <x14:cfRule type="dataBar" id="{E3C67309-D311-4808-858F-566D81064DC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AB26:AB27</xm:sqref>
        </x14:conditionalFormatting>
        <x14:conditionalFormatting xmlns:xm="http://schemas.microsoft.com/office/excel/2006/main">
          <x14:cfRule type="dataBar" id="{3C20D332-894E-4AA8-8E7C-7EDB8168B4B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AB26:AB27</xm:sqref>
        </x14:conditionalFormatting>
        <x14:conditionalFormatting xmlns:xm="http://schemas.microsoft.com/office/excel/2006/main">
          <x14:cfRule type="dataBar" id="{BC3EE871-24C9-4520-98C1-9E6422FBE4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AB26:AB27</xm:sqref>
        </x14:conditionalFormatting>
        <x14:conditionalFormatting xmlns:xm="http://schemas.microsoft.com/office/excel/2006/main">
          <x14:cfRule type="dataBar" id="{D3FCB523-3A43-407F-971C-48EA4B2DA4E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AB26:AB27</xm:sqref>
        </x14:conditionalFormatting>
        <x14:conditionalFormatting xmlns:xm="http://schemas.microsoft.com/office/excel/2006/main">
          <x14:cfRule type="dataBar" id="{255146C0-BA49-457B-8F27-00A4DAFBB6B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AB27</xm:sqref>
        </x14:conditionalFormatting>
        <x14:conditionalFormatting xmlns:xm="http://schemas.microsoft.com/office/excel/2006/main">
          <x14:cfRule type="dataBar" id="{170F1408-5D10-4BB3-84BC-06617BB4DC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AB27</xm:sqref>
        </x14:conditionalFormatting>
        <x14:conditionalFormatting xmlns:xm="http://schemas.microsoft.com/office/excel/2006/main">
          <x14:cfRule type="dataBar" id="{C017D003-1667-46E3-B4E4-1A710CD0826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AB27</xm:sqref>
        </x14:conditionalFormatting>
        <x14:conditionalFormatting xmlns:xm="http://schemas.microsoft.com/office/excel/2006/main">
          <x14:cfRule type="dataBar" id="{23638C75-9228-45D7-ADD2-FD68D204B9A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AB27</xm:sqref>
        </x14:conditionalFormatting>
        <x14:conditionalFormatting xmlns:xm="http://schemas.microsoft.com/office/excel/2006/main">
          <x14:cfRule type="dataBar" id="{04D135F3-3E8D-417B-B1A1-D1EA8B83AB0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AB27</xm:sqref>
        </x14:conditionalFormatting>
        <x14:conditionalFormatting xmlns:xm="http://schemas.microsoft.com/office/excel/2006/main">
          <x14:cfRule type="dataBar" id="{74D2D0AA-3AC6-4F8E-8286-787324F6375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AB27</xm:sqref>
        </x14:conditionalFormatting>
        <x14:conditionalFormatting xmlns:xm="http://schemas.microsoft.com/office/excel/2006/main">
          <x14:cfRule type="dataBar" id="{9FDE0E86-23CA-4612-A407-CCF030AB3E9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AB27</xm:sqref>
        </x14:conditionalFormatting>
        <x14:conditionalFormatting xmlns:xm="http://schemas.microsoft.com/office/excel/2006/main">
          <x14:cfRule type="dataBar" id="{DE6C126D-9D6B-4234-85CD-027A68B8F93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AB26:AB27</xm:sqref>
        </x14:conditionalFormatting>
        <x14:conditionalFormatting xmlns:xm="http://schemas.microsoft.com/office/excel/2006/main">
          <x14:cfRule type="dataBar" id="{0778A7C8-A8F3-45E3-A59A-4B0633C51B1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AB26:AB27</xm:sqref>
        </x14:conditionalFormatting>
        <x14:conditionalFormatting xmlns:xm="http://schemas.microsoft.com/office/excel/2006/main">
          <x14:cfRule type="dataBar" id="{65A89458-2974-4AF8-8454-ACF0968290F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Z25</xm:sqref>
        </x14:conditionalFormatting>
        <x14:conditionalFormatting xmlns:xm="http://schemas.microsoft.com/office/excel/2006/main">
          <x14:cfRule type="dataBar" id="{B68F39AA-A7ED-4546-A75E-264DDD3BD1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Z25</xm:sqref>
        </x14:conditionalFormatting>
        <x14:conditionalFormatting xmlns:xm="http://schemas.microsoft.com/office/excel/2006/main">
          <x14:cfRule type="dataBar" id="{D00F31D1-90E1-4E0E-B4B2-FED2D15AA8C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Z25</xm:sqref>
        </x14:conditionalFormatting>
        <x14:conditionalFormatting xmlns:xm="http://schemas.microsoft.com/office/excel/2006/main">
          <x14:cfRule type="dataBar" id="{BD3B9061-0C0B-4360-83E9-D8B522B726B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Z25:Z32</xm:sqref>
        </x14:conditionalFormatting>
        <x14:conditionalFormatting xmlns:xm="http://schemas.microsoft.com/office/excel/2006/main">
          <x14:cfRule type="dataBar" id="{0862CB1D-CD44-4C84-94B3-C3521CE8530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V27:V36</xm:sqref>
        </x14:conditionalFormatting>
        <x14:conditionalFormatting xmlns:xm="http://schemas.microsoft.com/office/excel/2006/main">
          <x14:cfRule type="dataBar" id="{165995A4-1A13-4034-AE1C-40B5A28C469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V26:V36</xm:sqref>
        </x14:conditionalFormatting>
        <x14:conditionalFormatting xmlns:xm="http://schemas.microsoft.com/office/excel/2006/main">
          <x14:cfRule type="dataBar" id="{08EA3919-338E-4E49-8FB0-65B6B1C213B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V26:V36</xm:sqref>
        </x14:conditionalFormatting>
        <x14:conditionalFormatting xmlns:xm="http://schemas.microsoft.com/office/excel/2006/main">
          <x14:cfRule type="dataBar" id="{E677A215-842A-491E-A05D-2E0B80F097F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V26:V36</xm:sqref>
        </x14:conditionalFormatting>
        <x14:conditionalFormatting xmlns:xm="http://schemas.microsoft.com/office/excel/2006/main">
          <x14:cfRule type="dataBar" id="{D6C61CCD-7A91-4339-B6C3-B47B38E13E4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V26:V36</xm:sqref>
        </x14:conditionalFormatting>
        <x14:conditionalFormatting xmlns:xm="http://schemas.microsoft.com/office/excel/2006/main">
          <x14:cfRule type="dataBar" id="{1E8347EA-B89B-4C8A-B6DB-908FBE1D26C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V26:V36</xm:sqref>
        </x14:conditionalFormatting>
        <x14:conditionalFormatting xmlns:xm="http://schemas.microsoft.com/office/excel/2006/main">
          <x14:cfRule type="dataBar" id="{FD2CED5A-20B5-4BB8-BCAA-4D8A5329A1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V27:V36</xm:sqref>
        </x14:conditionalFormatting>
        <x14:conditionalFormatting xmlns:xm="http://schemas.microsoft.com/office/excel/2006/main">
          <x14:cfRule type="dataBar" id="{02B61B29-D278-4BB0-8D51-BD655BB6401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V26:V36</xm:sqref>
        </x14:conditionalFormatting>
        <x14:conditionalFormatting xmlns:xm="http://schemas.microsoft.com/office/excel/2006/main">
          <x14:cfRule type="dataBar" id="{32E3F4C9-726E-4B6B-BACD-82565407446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V25</xm:sqref>
        </x14:conditionalFormatting>
        <x14:conditionalFormatting xmlns:xm="http://schemas.microsoft.com/office/excel/2006/main">
          <x14:cfRule type="dataBar" id="{710C8C23-8070-4DAB-88D6-9541FFE78EB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V25</xm:sqref>
        </x14:conditionalFormatting>
        <x14:conditionalFormatting xmlns:xm="http://schemas.microsoft.com/office/excel/2006/main">
          <x14:cfRule type="dataBar" id="{88AC810E-1C18-440C-BAF0-445E0619B5B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V25</xm:sqref>
        </x14:conditionalFormatting>
        <x14:conditionalFormatting xmlns:xm="http://schemas.microsoft.com/office/excel/2006/main">
          <x14:cfRule type="dataBar" id="{2C001B41-8CD9-43A2-B6CA-F9049C61ACE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V25:V32</xm:sqref>
        </x14:conditionalFormatting>
        <x14:conditionalFormatting xmlns:xm="http://schemas.microsoft.com/office/excel/2006/main">
          <x14:cfRule type="dataBar" id="{5433B258-20EE-40C3-8026-3B0B01985E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X25</xm:sqref>
        </x14:conditionalFormatting>
        <x14:conditionalFormatting xmlns:xm="http://schemas.microsoft.com/office/excel/2006/main">
          <x14:cfRule type="dataBar" id="{AD4D3D56-0544-4266-B492-75CC61F6493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X25</xm:sqref>
        </x14:conditionalFormatting>
        <x14:conditionalFormatting xmlns:xm="http://schemas.microsoft.com/office/excel/2006/main">
          <x14:cfRule type="dataBar" id="{CCB31E1F-19A9-48DA-8920-AC3F9135D88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X25</xm:sqref>
        </x14:conditionalFormatting>
        <x14:conditionalFormatting xmlns:xm="http://schemas.microsoft.com/office/excel/2006/main">
          <x14:cfRule type="dataBar" id="{4342D8EA-EC4C-47B4-BC2D-65222E7A44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X25</xm:sqref>
        </x14:conditionalFormatting>
        <x14:conditionalFormatting xmlns:xm="http://schemas.microsoft.com/office/excel/2006/main">
          <x14:cfRule type="dataBar" id="{D36714F9-8F51-4013-A597-BB636F5D86E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X25</xm:sqref>
        </x14:conditionalFormatting>
        <x14:conditionalFormatting xmlns:xm="http://schemas.microsoft.com/office/excel/2006/main">
          <x14:cfRule type="dataBar" id="{B8876908-2B91-41D2-9F62-B04D0454EC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X25</xm:sqref>
        </x14:conditionalFormatting>
        <x14:conditionalFormatting xmlns:xm="http://schemas.microsoft.com/office/excel/2006/main">
          <x14:cfRule type="dataBar" id="{9693A70E-5638-4B7B-8C40-047C543B55C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X25</xm:sqref>
        </x14:conditionalFormatting>
        <x14:conditionalFormatting xmlns:xm="http://schemas.microsoft.com/office/excel/2006/main">
          <x14:cfRule type="dataBar" id="{9B287C7F-A130-4777-B7BF-ADE27A06AFD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X28:X36</xm:sqref>
        </x14:conditionalFormatting>
        <x14:conditionalFormatting xmlns:xm="http://schemas.microsoft.com/office/excel/2006/main">
          <x14:cfRule type="dataBar" id="{D9979342-C98C-419E-8038-6EF36F0BAC8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X28:X36</xm:sqref>
        </x14:conditionalFormatting>
        <x14:conditionalFormatting xmlns:xm="http://schemas.microsoft.com/office/excel/2006/main">
          <x14:cfRule type="dataBar" id="{0FD4EE79-CB38-4668-B08C-785A0B7C935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X28:X36</xm:sqref>
        </x14:conditionalFormatting>
        <x14:conditionalFormatting xmlns:xm="http://schemas.microsoft.com/office/excel/2006/main">
          <x14:cfRule type="dataBar" id="{BFD65774-2729-4868-86DB-2AB42A2191D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X28:X36</xm:sqref>
        </x14:conditionalFormatting>
        <x14:conditionalFormatting xmlns:xm="http://schemas.microsoft.com/office/excel/2006/main">
          <x14:cfRule type="dataBar" id="{2A1EAE04-7132-43A4-B3B0-5D81725F2E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X28:X36</xm:sqref>
        </x14:conditionalFormatting>
        <x14:conditionalFormatting xmlns:xm="http://schemas.microsoft.com/office/excel/2006/main">
          <x14:cfRule type="dataBar" id="{55AD0EA0-844A-4C65-9EDC-4B0DD8A165B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X28:X36</xm:sqref>
        </x14:conditionalFormatting>
        <x14:conditionalFormatting xmlns:xm="http://schemas.microsoft.com/office/excel/2006/main">
          <x14:cfRule type="dataBar" id="{6EB180A3-5E3B-46B1-A8EE-37645A7EB2D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X28:X36</xm:sqref>
        </x14:conditionalFormatting>
        <x14:conditionalFormatting xmlns:xm="http://schemas.microsoft.com/office/excel/2006/main">
          <x14:cfRule type="dataBar" id="{ED3743F5-CD84-4BE5-9DD6-5A9A614F5B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X28:X36 X25</xm:sqref>
        </x14:conditionalFormatting>
        <x14:conditionalFormatting xmlns:xm="http://schemas.microsoft.com/office/excel/2006/main">
          <x14:cfRule type="dataBar" id="{56DC33AE-DF7E-41DB-A98A-666BF2D7ED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X26:X27</xm:sqref>
        </x14:conditionalFormatting>
        <x14:conditionalFormatting xmlns:xm="http://schemas.microsoft.com/office/excel/2006/main">
          <x14:cfRule type="dataBar" id="{5A986EC6-E0A6-4237-B4B3-41719D83D4C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X26:X27</xm:sqref>
        </x14:conditionalFormatting>
        <x14:conditionalFormatting xmlns:xm="http://schemas.microsoft.com/office/excel/2006/main">
          <x14:cfRule type="dataBar" id="{D64EB235-F09D-44F3-8261-B976232B2C6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X26:X27</xm:sqref>
        </x14:conditionalFormatting>
        <x14:conditionalFormatting xmlns:xm="http://schemas.microsoft.com/office/excel/2006/main">
          <x14:cfRule type="dataBar" id="{CC2DD2F6-DDC2-4D17-A670-5717A0DA85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X26:X27</xm:sqref>
        </x14:conditionalFormatting>
        <x14:conditionalFormatting xmlns:xm="http://schemas.microsoft.com/office/excel/2006/main">
          <x14:cfRule type="dataBar" id="{9D1AE19D-CEE0-49DE-A33E-1E2EE04F5A9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X26:X27</xm:sqref>
        </x14:conditionalFormatting>
        <x14:conditionalFormatting xmlns:xm="http://schemas.microsoft.com/office/excel/2006/main">
          <x14:cfRule type="dataBar" id="{12D914C9-6942-49AB-B35A-C3437F9BD5A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X26:X27</xm:sqref>
        </x14:conditionalFormatting>
        <x14:conditionalFormatting xmlns:xm="http://schemas.microsoft.com/office/excel/2006/main">
          <x14:cfRule type="dataBar" id="{DCF86946-C8B2-4F40-9EAE-89E9C3A38B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X26:X27</xm:sqref>
        </x14:conditionalFormatting>
        <x14:conditionalFormatting xmlns:xm="http://schemas.microsoft.com/office/excel/2006/main">
          <x14:cfRule type="dataBar" id="{3A66E77E-BBDA-4796-9EB5-D29C3A5F1A7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X27</xm:sqref>
        </x14:conditionalFormatting>
        <x14:conditionalFormatting xmlns:xm="http://schemas.microsoft.com/office/excel/2006/main">
          <x14:cfRule type="dataBar" id="{4D5DE4C7-BA4B-4985-B484-C30BC6F93A9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X27</xm:sqref>
        </x14:conditionalFormatting>
        <x14:conditionalFormatting xmlns:xm="http://schemas.microsoft.com/office/excel/2006/main">
          <x14:cfRule type="dataBar" id="{9EA72391-E3E8-48E1-8D10-6A90748D0B1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X27</xm:sqref>
        </x14:conditionalFormatting>
        <x14:conditionalFormatting xmlns:xm="http://schemas.microsoft.com/office/excel/2006/main">
          <x14:cfRule type="dataBar" id="{107BAEBB-CB3F-429F-BDD1-D6CDD854BBE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X27</xm:sqref>
        </x14:conditionalFormatting>
        <x14:conditionalFormatting xmlns:xm="http://schemas.microsoft.com/office/excel/2006/main">
          <x14:cfRule type="dataBar" id="{093BC0E3-AEF5-4AD8-80F4-909C94593EC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X27</xm:sqref>
        </x14:conditionalFormatting>
        <x14:conditionalFormatting xmlns:xm="http://schemas.microsoft.com/office/excel/2006/main">
          <x14:cfRule type="dataBar" id="{31CCB730-ACF7-4A27-90F8-D0E3E6875FC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X27</xm:sqref>
        </x14:conditionalFormatting>
        <x14:conditionalFormatting xmlns:xm="http://schemas.microsoft.com/office/excel/2006/main">
          <x14:cfRule type="dataBar" id="{AA66A324-4D62-44DB-AA51-9503B6085DC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X27</xm:sqref>
        </x14:conditionalFormatting>
        <x14:conditionalFormatting xmlns:xm="http://schemas.microsoft.com/office/excel/2006/main">
          <x14:cfRule type="dataBar" id="{083AABF2-15D8-49BC-8460-164431104E9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X26:X27</xm:sqref>
        </x14:conditionalFormatting>
        <x14:conditionalFormatting xmlns:xm="http://schemas.microsoft.com/office/excel/2006/main">
          <x14:cfRule type="dataBar" id="{43D62727-7ACA-4B95-B40F-DB783F4795A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X26:X27</xm:sqref>
        </x14:conditionalFormatting>
        <x14:conditionalFormatting xmlns:xm="http://schemas.microsoft.com/office/excel/2006/main">
          <x14:cfRule type="dataBar" id="{BF918653-68F5-4C05-8FE1-EAD475335A5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AD27:AD36</xm:sqref>
        </x14:conditionalFormatting>
        <x14:conditionalFormatting xmlns:xm="http://schemas.microsoft.com/office/excel/2006/main">
          <x14:cfRule type="dataBar" id="{4AA39954-D923-4020-AE17-ECB987C441B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AD26:AD36</xm:sqref>
        </x14:conditionalFormatting>
        <x14:conditionalFormatting xmlns:xm="http://schemas.microsoft.com/office/excel/2006/main">
          <x14:cfRule type="dataBar" id="{27269E16-7CBB-4CFD-BA4C-804FD0E0B4E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AD26:AD36</xm:sqref>
        </x14:conditionalFormatting>
        <x14:conditionalFormatting xmlns:xm="http://schemas.microsoft.com/office/excel/2006/main">
          <x14:cfRule type="dataBar" id="{A21529AE-D879-47EC-A82E-C81D0E1E7EB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AD26:AD36</xm:sqref>
        </x14:conditionalFormatting>
        <x14:conditionalFormatting xmlns:xm="http://schemas.microsoft.com/office/excel/2006/main">
          <x14:cfRule type="dataBar" id="{68C22F56-3502-49B2-8322-75D454FEBBF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AD26:AD36</xm:sqref>
        </x14:conditionalFormatting>
        <x14:conditionalFormatting xmlns:xm="http://schemas.microsoft.com/office/excel/2006/main">
          <x14:cfRule type="dataBar" id="{4D4E732C-F550-445B-9182-5D019FC9FEC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AD26:AD36</xm:sqref>
        </x14:conditionalFormatting>
        <x14:conditionalFormatting xmlns:xm="http://schemas.microsoft.com/office/excel/2006/main">
          <x14:cfRule type="dataBar" id="{100CA1CF-BFFC-4618-BF66-7935A77465D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AD27:AD36</xm:sqref>
        </x14:conditionalFormatting>
        <x14:conditionalFormatting xmlns:xm="http://schemas.microsoft.com/office/excel/2006/main">
          <x14:cfRule type="dataBar" id="{2F945831-F604-449E-A40D-CBBE766E328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AD26:AD36</xm:sqref>
        </x14:conditionalFormatting>
        <x14:conditionalFormatting xmlns:xm="http://schemas.microsoft.com/office/excel/2006/main">
          <x14:cfRule type="dataBar" id="{6E097AC0-7B9B-48BC-91E2-59E774D2CB6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AF25</xm:sqref>
        </x14:conditionalFormatting>
        <x14:conditionalFormatting xmlns:xm="http://schemas.microsoft.com/office/excel/2006/main">
          <x14:cfRule type="dataBar" id="{998E57EB-B3E2-407C-A169-816A02FB0DF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AF25</xm:sqref>
        </x14:conditionalFormatting>
        <x14:conditionalFormatting xmlns:xm="http://schemas.microsoft.com/office/excel/2006/main">
          <x14:cfRule type="dataBar" id="{5E2273CC-0275-40AA-A4C6-CA2B88880E1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AF25</xm:sqref>
        </x14:conditionalFormatting>
        <x14:conditionalFormatting xmlns:xm="http://schemas.microsoft.com/office/excel/2006/main">
          <x14:cfRule type="dataBar" id="{814A2AC1-BEFF-4A00-A95C-E98B8DE4EC6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AF25</xm:sqref>
        </x14:conditionalFormatting>
        <x14:conditionalFormatting xmlns:xm="http://schemas.microsoft.com/office/excel/2006/main">
          <x14:cfRule type="dataBar" id="{58F47C0A-C7E3-446F-AED4-66793A0DE3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AF25</xm:sqref>
        </x14:conditionalFormatting>
        <x14:conditionalFormatting xmlns:xm="http://schemas.microsoft.com/office/excel/2006/main">
          <x14:cfRule type="dataBar" id="{8E9D50A4-0B38-4292-8724-377F38428FC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AF25</xm:sqref>
        </x14:conditionalFormatting>
        <x14:conditionalFormatting xmlns:xm="http://schemas.microsoft.com/office/excel/2006/main">
          <x14:cfRule type="dataBar" id="{401CC6CC-3B11-4A92-B3A3-FE25273967B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AF25</xm:sqref>
        </x14:conditionalFormatting>
        <x14:conditionalFormatting xmlns:xm="http://schemas.microsoft.com/office/excel/2006/main">
          <x14:cfRule type="dataBar" id="{68BFBA7A-7771-4D6D-8C0E-275B07AA9E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AF28:AF36</xm:sqref>
        </x14:conditionalFormatting>
        <x14:conditionalFormatting xmlns:xm="http://schemas.microsoft.com/office/excel/2006/main">
          <x14:cfRule type="dataBar" id="{27FD6AF6-7BCB-4458-87EA-BC0F2FB932B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AF28:AF36</xm:sqref>
        </x14:conditionalFormatting>
        <x14:conditionalFormatting xmlns:xm="http://schemas.microsoft.com/office/excel/2006/main">
          <x14:cfRule type="dataBar" id="{AE14B889-97B1-4FF2-9DF6-8331D61E70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AF28:AF36</xm:sqref>
        </x14:conditionalFormatting>
        <x14:conditionalFormatting xmlns:xm="http://schemas.microsoft.com/office/excel/2006/main">
          <x14:cfRule type="dataBar" id="{79B55947-2A04-4554-96D4-84B73B00C72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AF28:AF36</xm:sqref>
        </x14:conditionalFormatting>
        <x14:conditionalFormatting xmlns:xm="http://schemas.microsoft.com/office/excel/2006/main">
          <x14:cfRule type="dataBar" id="{82D41F8E-3DC3-45B9-8109-1632B1BC8AF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AF28:AF36</xm:sqref>
        </x14:conditionalFormatting>
        <x14:conditionalFormatting xmlns:xm="http://schemas.microsoft.com/office/excel/2006/main">
          <x14:cfRule type="dataBar" id="{20196CE7-34F2-4862-AF40-264305979B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AF28:AF36</xm:sqref>
        </x14:conditionalFormatting>
        <x14:conditionalFormatting xmlns:xm="http://schemas.microsoft.com/office/excel/2006/main">
          <x14:cfRule type="dataBar" id="{86BA391C-4BBB-401D-B048-C671FB4FD43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AF28:AF36</xm:sqref>
        </x14:conditionalFormatting>
        <x14:conditionalFormatting xmlns:xm="http://schemas.microsoft.com/office/excel/2006/main">
          <x14:cfRule type="dataBar" id="{B29DC788-EFEC-4E91-BAF5-9DE04815661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AF28:AF36 AF25</xm:sqref>
        </x14:conditionalFormatting>
        <x14:conditionalFormatting xmlns:xm="http://schemas.microsoft.com/office/excel/2006/main">
          <x14:cfRule type="dataBar" id="{BF0E0169-FA88-4883-85CE-C13587D2F33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AF26:AF27</xm:sqref>
        </x14:conditionalFormatting>
        <x14:conditionalFormatting xmlns:xm="http://schemas.microsoft.com/office/excel/2006/main">
          <x14:cfRule type="dataBar" id="{F1765FAB-F02D-4A3B-A05E-DD49810DFB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AF26:AF27</xm:sqref>
        </x14:conditionalFormatting>
        <x14:conditionalFormatting xmlns:xm="http://schemas.microsoft.com/office/excel/2006/main">
          <x14:cfRule type="dataBar" id="{EB4EC32D-76F8-4671-8C54-DF71F1F49A0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AF26:AF27</xm:sqref>
        </x14:conditionalFormatting>
        <x14:conditionalFormatting xmlns:xm="http://schemas.microsoft.com/office/excel/2006/main">
          <x14:cfRule type="dataBar" id="{B9440A30-9446-4E53-A1D8-3AB916E7319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AF26:AF27</xm:sqref>
        </x14:conditionalFormatting>
        <x14:conditionalFormatting xmlns:xm="http://schemas.microsoft.com/office/excel/2006/main">
          <x14:cfRule type="dataBar" id="{AA1ECF5F-EA32-4BAF-9951-83D83FE7918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AF26:AF27</xm:sqref>
        </x14:conditionalFormatting>
        <x14:conditionalFormatting xmlns:xm="http://schemas.microsoft.com/office/excel/2006/main">
          <x14:cfRule type="dataBar" id="{7ECE0261-E23E-4F45-8A45-4743AF6AB1A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AF26:AF27</xm:sqref>
        </x14:conditionalFormatting>
        <x14:conditionalFormatting xmlns:xm="http://schemas.microsoft.com/office/excel/2006/main">
          <x14:cfRule type="dataBar" id="{1FA22BE0-EF17-4C7B-A758-65FABEEE6D8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AF26:AF27</xm:sqref>
        </x14:conditionalFormatting>
        <x14:conditionalFormatting xmlns:xm="http://schemas.microsoft.com/office/excel/2006/main">
          <x14:cfRule type="dataBar" id="{30AF2272-3F34-4F80-B4D3-BEEFBCFE12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AF27</xm:sqref>
        </x14:conditionalFormatting>
        <x14:conditionalFormatting xmlns:xm="http://schemas.microsoft.com/office/excel/2006/main">
          <x14:cfRule type="dataBar" id="{20BE0296-4DC1-48E2-8E52-6C57AE6C602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AF27</xm:sqref>
        </x14:conditionalFormatting>
        <x14:conditionalFormatting xmlns:xm="http://schemas.microsoft.com/office/excel/2006/main">
          <x14:cfRule type="dataBar" id="{14A66F6D-50DB-439A-A7A8-332728F0277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AF27</xm:sqref>
        </x14:conditionalFormatting>
        <x14:conditionalFormatting xmlns:xm="http://schemas.microsoft.com/office/excel/2006/main">
          <x14:cfRule type="dataBar" id="{D40ACBA8-81C4-4AA0-BEEE-20072E2F7C6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AF27</xm:sqref>
        </x14:conditionalFormatting>
        <x14:conditionalFormatting xmlns:xm="http://schemas.microsoft.com/office/excel/2006/main">
          <x14:cfRule type="dataBar" id="{1005137D-1286-42B7-AE43-0690DBCD338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AF27</xm:sqref>
        </x14:conditionalFormatting>
        <x14:conditionalFormatting xmlns:xm="http://schemas.microsoft.com/office/excel/2006/main">
          <x14:cfRule type="dataBar" id="{00A11F2F-FC5B-406F-9A5D-167A02FD532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AF27</xm:sqref>
        </x14:conditionalFormatting>
        <x14:conditionalFormatting xmlns:xm="http://schemas.microsoft.com/office/excel/2006/main">
          <x14:cfRule type="dataBar" id="{5675CC34-7794-452E-AC6C-253762C1436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AF27</xm:sqref>
        </x14:conditionalFormatting>
        <x14:conditionalFormatting xmlns:xm="http://schemas.microsoft.com/office/excel/2006/main">
          <x14:cfRule type="dataBar" id="{E3005C46-A7DA-41B7-8D63-34E01B8ED80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AF26:AF27</xm:sqref>
        </x14:conditionalFormatting>
        <x14:conditionalFormatting xmlns:xm="http://schemas.microsoft.com/office/excel/2006/main">
          <x14:cfRule type="dataBar" id="{3FF81A01-CF69-4E54-B375-89238F8A780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AF26:AF27</xm:sqref>
        </x14:conditionalFormatting>
        <x14:conditionalFormatting xmlns:xm="http://schemas.microsoft.com/office/excel/2006/main">
          <x14:cfRule type="dataBar" id="{DDBEAE2B-AE07-4CC3-BEA4-7D3A4A96A5D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AD25</xm:sqref>
        </x14:conditionalFormatting>
        <x14:conditionalFormatting xmlns:xm="http://schemas.microsoft.com/office/excel/2006/main">
          <x14:cfRule type="dataBar" id="{E97DC197-B434-4421-9EF3-48B4AACC778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AD25</xm:sqref>
        </x14:conditionalFormatting>
        <x14:conditionalFormatting xmlns:xm="http://schemas.microsoft.com/office/excel/2006/main">
          <x14:cfRule type="dataBar" id="{C55220DA-5D0F-41EC-B8D7-B2230167F6B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AD25</xm:sqref>
        </x14:conditionalFormatting>
        <x14:conditionalFormatting xmlns:xm="http://schemas.microsoft.com/office/excel/2006/main">
          <x14:cfRule type="dataBar" id="{EA8A898F-645F-4EDB-9113-1A1B6F80084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AD25:AD32</xm:sqref>
        </x14:conditionalFormatting>
        <x14:conditionalFormatting xmlns:xm="http://schemas.microsoft.com/office/excel/2006/main">
          <x14:cfRule type="dataBar" id="{A8E1DDBA-A319-44D5-8155-AAAD515838A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F5:H16</xm:sqref>
        </x14:conditionalFormatting>
        <x14:conditionalFormatting xmlns:xm="http://schemas.microsoft.com/office/excel/2006/main">
          <x14:cfRule type="dataBar" id="{81BA551E-3918-420D-B501-2AB3092E109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AD8:AD19</xm:sqref>
        </x14:conditionalFormatting>
        <x14:conditionalFormatting xmlns:xm="http://schemas.microsoft.com/office/excel/2006/main">
          <x14:cfRule type="dataBar" id="{AD44EDCE-3C07-428E-A5EF-F8563F9DE7D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AD8:AE19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new_alp</vt:lpstr>
      <vt:lpstr>Smax_th</vt:lpstr>
      <vt:lpstr>only_random</vt:lpstr>
      <vt:lpstr>ep_b</vt:lpstr>
      <vt:lpstr>gam=7</vt:lpstr>
      <vt:lpstr>gam=0.1</vt:lpstr>
      <vt:lpstr>nogam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2017-05-02T14:00:13Z</dcterms:modified>
</cp:coreProperties>
</file>