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12240" windowHeight="5376" tabRatio="592" activeTab="4"/>
  </bookViews>
  <sheets>
    <sheet name="ep_b" sheetId="7" r:id="rId1"/>
    <sheet name="nogam" sheetId="10" r:id="rId2"/>
    <sheet name="ari=2to10" sheetId="11" r:id="rId3"/>
    <sheet name="ari=100,delta_alp=0.01" sheetId="12" r:id="rId4"/>
    <sheet name="ari=1000,delta_alp=0.001" sheetId="14" r:id="rId5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" i="14" l="1"/>
  <c r="B20" i="14"/>
  <c r="B19" i="14"/>
  <c r="B18" i="14"/>
  <c r="B2" i="14"/>
  <c r="B18" i="12"/>
  <c r="B19" i="12"/>
  <c r="B20" i="12"/>
  <c r="X43" i="14"/>
  <c r="X42" i="14"/>
  <c r="X41" i="14"/>
  <c r="X40" i="14"/>
  <c r="R40" i="14"/>
  <c r="N40" i="14"/>
  <c r="J40" i="14"/>
  <c r="F40" i="14"/>
  <c r="B40" i="14"/>
  <c r="X39" i="14"/>
  <c r="R39" i="14"/>
  <c r="N39" i="14"/>
  <c r="J39" i="14"/>
  <c r="F39" i="14"/>
  <c r="B39" i="14"/>
  <c r="X38" i="14"/>
  <c r="R38" i="14"/>
  <c r="N38" i="14"/>
  <c r="J38" i="14"/>
  <c r="F38" i="14"/>
  <c r="B38" i="14"/>
  <c r="X37" i="14"/>
  <c r="X36" i="14"/>
  <c r="X35" i="14"/>
  <c r="X34" i="14"/>
  <c r="X33" i="14"/>
  <c r="X32" i="14"/>
  <c r="X31" i="14"/>
  <c r="X30" i="14"/>
  <c r="X29" i="14"/>
  <c r="X28" i="14"/>
  <c r="X27" i="14"/>
  <c r="X26" i="14"/>
  <c r="X25" i="14"/>
  <c r="X24" i="14"/>
  <c r="X23" i="14"/>
  <c r="X22" i="14"/>
  <c r="J22" i="14"/>
  <c r="V20" i="14"/>
  <c r="R20" i="14"/>
  <c r="N20" i="14"/>
  <c r="J20" i="14"/>
  <c r="F20" i="14"/>
  <c r="V19" i="14"/>
  <c r="R19" i="14"/>
  <c r="N19" i="14"/>
  <c r="J19" i="14"/>
  <c r="F19" i="14"/>
  <c r="V18" i="14"/>
  <c r="R18" i="14"/>
  <c r="N18" i="14"/>
  <c r="J18" i="14"/>
  <c r="F18" i="14"/>
  <c r="V2" i="14"/>
  <c r="J2" i="14"/>
  <c r="R18" i="12" l="1"/>
  <c r="R19" i="12"/>
  <c r="R20" i="12"/>
  <c r="J2" i="12"/>
  <c r="V2" i="12"/>
  <c r="J22" i="12" l="1"/>
  <c r="R38" i="12"/>
  <c r="N38" i="12"/>
  <c r="J38" i="12"/>
  <c r="F38" i="12"/>
  <c r="B38" i="12"/>
  <c r="F18" i="12"/>
  <c r="J18" i="12"/>
  <c r="V18" i="12"/>
  <c r="N18" i="12"/>
  <c r="B39" i="12" l="1"/>
  <c r="X36" i="12" l="1"/>
  <c r="X37" i="12"/>
  <c r="X38" i="12"/>
  <c r="X39" i="12"/>
  <c r="X40" i="12"/>
  <c r="X41" i="12"/>
  <c r="X42" i="12"/>
  <c r="X43" i="12"/>
  <c r="X35" i="12"/>
  <c r="X34" i="12"/>
  <c r="X23" i="12"/>
  <c r="X24" i="12"/>
  <c r="X25" i="12"/>
  <c r="X26" i="12"/>
  <c r="X27" i="12"/>
  <c r="X28" i="12"/>
  <c r="X29" i="12"/>
  <c r="X30" i="12"/>
  <c r="X31" i="12"/>
  <c r="X32" i="12"/>
  <c r="X33" i="12"/>
  <c r="X22" i="12"/>
  <c r="B40" i="12" l="1"/>
  <c r="V20" i="12"/>
  <c r="V19" i="12"/>
  <c r="J40" i="12"/>
  <c r="J39" i="12"/>
  <c r="N20" i="12" l="1"/>
  <c r="N19" i="12"/>
  <c r="R40" i="12" l="1"/>
  <c r="N40" i="12"/>
  <c r="F40" i="12"/>
  <c r="R39" i="12"/>
  <c r="N39" i="12"/>
  <c r="F39" i="12"/>
  <c r="J20" i="12"/>
  <c r="F20" i="12"/>
  <c r="J19" i="12"/>
  <c r="F19" i="12"/>
  <c r="R40" i="11" l="1"/>
  <c r="R39" i="11"/>
  <c r="R38" i="11"/>
  <c r="N18" i="11" l="1"/>
  <c r="N19" i="11"/>
  <c r="N20" i="11"/>
  <c r="N40" i="11"/>
  <c r="N39" i="11"/>
  <c r="N38" i="11"/>
  <c r="F20" i="11" l="1"/>
  <c r="F19" i="11"/>
  <c r="F18" i="11"/>
  <c r="J20" i="11"/>
  <c r="J19" i="11"/>
  <c r="J18" i="11"/>
  <c r="V2" i="11" l="1"/>
  <c r="V20" i="11" l="1"/>
  <c r="V19" i="11"/>
  <c r="V18" i="11"/>
  <c r="J40" i="11" l="1"/>
  <c r="J39" i="11"/>
  <c r="J38" i="11"/>
  <c r="F40" i="11" l="1"/>
  <c r="F39" i="11"/>
  <c r="F38" i="11"/>
  <c r="B40" i="11"/>
  <c r="B39" i="11"/>
  <c r="B38" i="11"/>
  <c r="R20" i="11" l="1"/>
  <c r="R19" i="11"/>
  <c r="R18" i="11"/>
  <c r="B20" i="11" l="1"/>
  <c r="B19" i="11"/>
  <c r="B18" i="11"/>
  <c r="B2" i="11"/>
  <c r="AD8" i="10" l="1"/>
  <c r="AE8" i="10"/>
  <c r="AD9" i="10"/>
  <c r="AD10" i="10"/>
  <c r="AD11" i="10"/>
  <c r="AE11" i="10"/>
  <c r="AD12" i="10"/>
  <c r="AE12" i="10"/>
  <c r="AD13" i="10"/>
  <c r="AE13" i="10"/>
  <c r="AD14" i="10"/>
  <c r="AE14" i="10"/>
  <c r="AD15" i="10"/>
  <c r="AE15" i="10"/>
  <c r="AD16" i="10"/>
  <c r="AE16" i="10"/>
  <c r="AD17" i="10"/>
  <c r="AE17" i="10"/>
  <c r="AD18" i="10"/>
  <c r="AE18" i="10"/>
  <c r="AD19" i="10"/>
  <c r="AE19" i="10"/>
  <c r="AD20" i="10"/>
  <c r="AD37" i="10"/>
  <c r="AD38" i="10"/>
  <c r="AD39" i="10"/>
  <c r="F37" i="10" l="1"/>
  <c r="J37" i="10"/>
  <c r="F38" i="10"/>
  <c r="J38" i="10"/>
  <c r="F39" i="10"/>
  <c r="J39" i="10"/>
  <c r="T24" i="10" l="1"/>
  <c r="V39" i="10"/>
  <c r="V38" i="10"/>
  <c r="V37" i="10"/>
  <c r="B1" i="10"/>
  <c r="F1" i="10"/>
  <c r="Z39" i="10"/>
  <c r="T34" i="10" l="1"/>
  <c r="T35" i="10"/>
  <c r="T36" i="10"/>
  <c r="T37" i="10"/>
  <c r="T38" i="10"/>
  <c r="T39" i="10"/>
  <c r="T40" i="10"/>
  <c r="T41" i="10"/>
  <c r="T33" i="10"/>
  <c r="T32" i="10"/>
  <c r="T21" i="10"/>
  <c r="T22" i="10"/>
  <c r="T23" i="10"/>
  <c r="T25" i="10"/>
  <c r="T26" i="10"/>
  <c r="T27" i="10"/>
  <c r="T28" i="10"/>
  <c r="T29" i="10"/>
  <c r="T30" i="10"/>
  <c r="T31" i="10"/>
  <c r="T20" i="10"/>
  <c r="Z37" i="10"/>
  <c r="Z38" i="10" l="1"/>
  <c r="Z18" i="10"/>
  <c r="V18" i="10"/>
  <c r="R18" i="10"/>
  <c r="N18" i="10"/>
  <c r="J18" i="10"/>
  <c r="F18" i="10"/>
  <c r="B18" i="10"/>
  <c r="C35" i="10"/>
  <c r="C36" i="10"/>
  <c r="C37" i="10"/>
  <c r="C38" i="10"/>
  <c r="C39" i="10"/>
  <c r="C40" i="10"/>
  <c r="C41" i="10"/>
  <c r="C42" i="10"/>
  <c r="C34" i="10"/>
  <c r="C33" i="10"/>
  <c r="C22" i="10"/>
  <c r="C23" i="10"/>
  <c r="C24" i="10"/>
  <c r="C25" i="10"/>
  <c r="C26" i="10"/>
  <c r="C27" i="10"/>
  <c r="C28" i="10"/>
  <c r="C29" i="10"/>
  <c r="C30" i="10"/>
  <c r="C31" i="10"/>
  <c r="C32" i="10"/>
  <c r="C21" i="10"/>
  <c r="B17" i="10" l="1"/>
  <c r="F19" i="10" l="1"/>
  <c r="F17" i="10"/>
  <c r="B19" i="10" l="1"/>
  <c r="J19" i="10"/>
  <c r="N19" i="10"/>
  <c r="R19" i="10"/>
  <c r="V19" i="10"/>
  <c r="J17" i="10" l="1"/>
  <c r="N17" i="10"/>
  <c r="R17" i="10"/>
  <c r="V17" i="10"/>
  <c r="Z19" i="10" l="1"/>
  <c r="Z17" i="10"/>
  <c r="G19" i="7" l="1"/>
  <c r="I19" i="7"/>
  <c r="K19" i="7"/>
  <c r="M19" i="7"/>
  <c r="E19" i="7"/>
  <c r="C19" i="7"/>
  <c r="N3" i="7" l="1"/>
  <c r="M3" i="7"/>
  <c r="L3" i="7" l="1"/>
  <c r="K3" i="7"/>
  <c r="J3" i="7" l="1"/>
  <c r="I3" i="7"/>
  <c r="H4" i="7" l="1"/>
  <c r="H3" i="7" s="1"/>
  <c r="G4" i="7"/>
  <c r="G3" i="7" s="1"/>
  <c r="F4" i="7" l="1"/>
  <c r="F3" i="7" s="1"/>
  <c r="D4" i="7"/>
  <c r="D3" i="7" s="1"/>
  <c r="E4" i="7"/>
  <c r="E3" i="7" s="1"/>
  <c r="C4" i="7"/>
  <c r="C3" i="7"/>
</calcChain>
</file>

<file path=xl/sharedStrings.xml><?xml version="1.0" encoding="utf-8"?>
<sst xmlns="http://schemas.openxmlformats.org/spreadsheetml/2006/main" count="1445" uniqueCount="48">
  <si>
    <t>a</t>
    <phoneticPr fontId="1" type="noConversion"/>
  </si>
  <si>
    <t>X</t>
    <phoneticPr fontId="1" type="noConversion"/>
  </si>
  <si>
    <t>Smaxth&gt;</t>
    <phoneticPr fontId="1" type="noConversion"/>
  </si>
  <si>
    <t>pb</t>
    <phoneticPr fontId="1" type="noConversion"/>
  </si>
  <si>
    <t>b</t>
    <phoneticPr fontId="1" type="noConversion"/>
  </si>
  <si>
    <t>WF</t>
    <phoneticPr fontId="1" type="noConversion"/>
  </si>
  <si>
    <t>standard deviation</t>
    <phoneticPr fontId="1" type="noConversion"/>
  </si>
  <si>
    <t>0.8nom</t>
    <phoneticPr fontId="1" type="noConversion"/>
  </si>
  <si>
    <t>Points to failure</t>
  </si>
  <si>
    <t>0.8nom</t>
    <phoneticPr fontId="1" type="noConversion"/>
  </si>
  <si>
    <t>ep_a_01</t>
    <phoneticPr fontId="1" type="noConversion"/>
  </si>
  <si>
    <t>ep_a_02</t>
  </si>
  <si>
    <t>ep_a_05</t>
  </si>
  <si>
    <t>ep_a_06</t>
  </si>
  <si>
    <t>ep_a_07</t>
  </si>
  <si>
    <t>ep_a_08</t>
  </si>
  <si>
    <t>ep_a_09</t>
  </si>
  <si>
    <t>ep_a_10</t>
  </si>
  <si>
    <t>ep_a_11</t>
  </si>
  <si>
    <t>ep_a_12</t>
  </si>
  <si>
    <t>ep_a_04</t>
    <phoneticPr fontId="1" type="noConversion"/>
  </si>
  <si>
    <t>ep_a_13</t>
  </si>
  <si>
    <t>ep_b_01</t>
    <phoneticPr fontId="1" type="noConversion"/>
  </si>
  <si>
    <t>ep_b_02</t>
  </si>
  <si>
    <t>ep_b_03</t>
  </si>
  <si>
    <t>ep_b_04</t>
  </si>
  <si>
    <t>ep_b_05</t>
  </si>
  <si>
    <t>ep_b_06</t>
  </si>
  <si>
    <t>ep_b_07</t>
  </si>
  <si>
    <t>ep_b_08</t>
  </si>
  <si>
    <t>ep_b_09</t>
  </si>
  <si>
    <t>ep_b_10</t>
  </si>
  <si>
    <t>ep_b_11</t>
  </si>
  <si>
    <t>ep_b_12</t>
  </si>
  <si>
    <t>β</t>
  </si>
  <si>
    <t>Deviation</t>
    <phoneticPr fontId="1" type="noConversion"/>
  </si>
  <si>
    <t>infinite</t>
    <phoneticPr fontId="1" type="noConversion"/>
  </si>
  <si>
    <t>max_diff</t>
    <phoneticPr fontId="1" type="noConversion"/>
  </si>
  <si>
    <t>β</t>
    <phoneticPr fontId="1" type="noConversion"/>
  </si>
  <si>
    <t>lam</t>
    <phoneticPr fontId="1" type="noConversion"/>
  </si>
  <si>
    <t>pb</t>
    <phoneticPr fontId="1" type="noConversion"/>
  </si>
  <si>
    <t>mean</t>
    <phoneticPr fontId="1" type="noConversion"/>
  </si>
  <si>
    <t>0..3</t>
    <phoneticPr fontId="1" type="noConversion"/>
  </si>
  <si>
    <t>b=1.5
lam=0.3</t>
    <phoneticPr fontId="1" type="noConversion"/>
  </si>
  <si>
    <t>b=1.1
lam=0.1</t>
    <phoneticPr fontId="1" type="noConversion"/>
  </si>
  <si>
    <t>original</t>
  </si>
  <si>
    <t>ari=10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</si>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</sst>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0_ "/>
    <numFmt numFmtId="165" formatCode="0_ "/>
    <numFmt numFmtId="166" formatCode="0.000_ "/>
    <numFmt numFmtId="167" formatCode="0.00000E+00"/>
    <numFmt numFmtId="168" formatCode="0.000E+00"/>
    <numFmt numFmtId="169" formatCode="0.0_ "/>
  </numFmts>
  <fonts count="6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rgb="FF000000"/>
      <name val="等线"/>
      <family val="3"/>
      <charset val="134"/>
    </font>
    <font>
      <sz val="11"/>
      <color rgb="FF9C0006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4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150">
    <xf numFmtId="0" fontId="0" fillId="0" borderId="0" xfId="0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2" fillId="0" borderId="8" xfId="0" applyFont="1" applyBorder="1"/>
    <xf numFmtId="0" fontId="2" fillId="0" borderId="9" xfId="0" applyFont="1" applyBorder="1"/>
    <xf numFmtId="10" fontId="0" fillId="0" borderId="9" xfId="0" applyNumberFormat="1" applyBorder="1"/>
    <xf numFmtId="10" fontId="0" fillId="0" borderId="13" xfId="0" applyNumberFormat="1" applyBorder="1"/>
    <xf numFmtId="10" fontId="0" fillId="0" borderId="0" xfId="0" applyNumberFormat="1"/>
    <xf numFmtId="10" fontId="0" fillId="0" borderId="8" xfId="0" applyNumberFormat="1" applyBorder="1"/>
    <xf numFmtId="165" fontId="2" fillId="0" borderId="8" xfId="0" applyNumberFormat="1" applyFont="1" applyBorder="1" applyAlignment="1">
      <alignment horizontal="right"/>
    </xf>
    <xf numFmtId="164" fontId="2" fillId="0" borderId="13" xfId="0" applyNumberFormat="1" applyFont="1" applyBorder="1" applyAlignment="1">
      <alignment horizontal="right"/>
    </xf>
    <xf numFmtId="0" fontId="2" fillId="0" borderId="1" xfId="0" applyFont="1" applyBorder="1"/>
    <xf numFmtId="11" fontId="2" fillId="0" borderId="1" xfId="0" applyNumberFormat="1" applyFont="1" applyBorder="1" applyAlignment="1">
      <alignment horizontal="center" vertical="center"/>
    </xf>
    <xf numFmtId="0" fontId="2" fillId="3" borderId="5" xfId="0" applyFont="1" applyFill="1" applyBorder="1" applyAlignment="1"/>
    <xf numFmtId="164" fontId="2" fillId="4" borderId="1" xfId="0" applyNumberFormat="1" applyFont="1" applyFill="1" applyBorder="1" applyAlignment="1">
      <alignment horizontal="right"/>
    </xf>
    <xf numFmtId="0" fontId="2" fillId="0" borderId="1" xfId="0" applyFont="1" applyFill="1" applyBorder="1"/>
    <xf numFmtId="164" fontId="2" fillId="0" borderId="1" xfId="0" applyNumberFormat="1" applyFont="1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2" fillId="0" borderId="8" xfId="0" applyFont="1" applyFill="1" applyBorder="1"/>
    <xf numFmtId="0" fontId="2" fillId="3" borderId="1" xfId="0" applyFont="1" applyFill="1" applyBorder="1"/>
    <xf numFmtId="0" fontId="2" fillId="3" borderId="5" xfId="0" applyFont="1" applyFill="1" applyBorder="1" applyAlignment="1">
      <alignment vertical="center"/>
    </xf>
    <xf numFmtId="0" fontId="2" fillId="0" borderId="0" xfId="0" applyFont="1"/>
    <xf numFmtId="165" fontId="2" fillId="0" borderId="12" xfId="0" applyNumberFormat="1" applyFont="1" applyBorder="1" applyAlignment="1">
      <alignment horizontal="right"/>
    </xf>
    <xf numFmtId="164" fontId="2" fillId="0" borderId="14" xfId="0" applyNumberFormat="1" applyFont="1" applyBorder="1" applyAlignment="1">
      <alignment horizontal="right"/>
    </xf>
    <xf numFmtId="11" fontId="2" fillId="4" borderId="1" xfId="0" applyNumberFormat="1" applyFont="1" applyFill="1" applyBorder="1" applyAlignment="1">
      <alignment horizontal="center" vertical="center"/>
    </xf>
    <xf numFmtId="11" fontId="2" fillId="3" borderId="1" xfId="0" applyNumberFormat="1" applyFont="1" applyFill="1" applyBorder="1" applyAlignment="1">
      <alignment horizontal="center" vertical="center"/>
    </xf>
    <xf numFmtId="166" fontId="2" fillId="5" borderId="13" xfId="0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vertical="center"/>
    </xf>
    <xf numFmtId="10" fontId="0" fillId="6" borderId="9" xfId="0" applyNumberFormat="1" applyFill="1" applyBorder="1"/>
    <xf numFmtId="10" fontId="0" fillId="6" borderId="8" xfId="0" applyNumberFormat="1" applyFill="1" applyBorder="1"/>
    <xf numFmtId="0" fontId="0" fillId="0" borderId="9" xfId="0" applyNumberFormat="1" applyBorder="1"/>
    <xf numFmtId="0" fontId="3" fillId="0" borderId="0" xfId="0" applyFont="1" applyAlignment="1">
      <alignment horizontal="right"/>
    </xf>
    <xf numFmtId="11" fontId="0" fillId="0" borderId="0" xfId="0" applyNumberFormat="1" applyFill="1" applyBorder="1"/>
    <xf numFmtId="10" fontId="0" fillId="0" borderId="9" xfId="0" applyNumberFormat="1" applyBorder="1" applyAlignment="1"/>
    <xf numFmtId="10" fontId="0" fillId="0" borderId="13" xfId="0" applyNumberFormat="1" applyBorder="1" applyAlignment="1"/>
    <xf numFmtId="0" fontId="0" fillId="0" borderId="9" xfId="0" applyFill="1" applyBorder="1" applyAlignment="1">
      <alignment horizontal="right"/>
    </xf>
    <xf numFmtId="0" fontId="0" fillId="0" borderId="8" xfId="0" applyFill="1" applyBorder="1" applyAlignment="1">
      <alignment horizontal="right"/>
    </xf>
    <xf numFmtId="11" fontId="2" fillId="0" borderId="1" xfId="0" applyNumberFormat="1" applyFont="1" applyFill="1" applyBorder="1" applyAlignment="1">
      <alignment horizontal="center" vertical="center"/>
    </xf>
    <xf numFmtId="0" fontId="2" fillId="3" borderId="8" xfId="0" applyFont="1" applyFill="1" applyBorder="1"/>
    <xf numFmtId="0" fontId="2" fillId="3" borderId="9" xfId="0" applyFont="1" applyFill="1" applyBorder="1" applyAlignment="1"/>
    <xf numFmtId="0" fontId="2" fillId="3" borderId="9" xfId="0" applyFont="1" applyFill="1" applyBorder="1"/>
    <xf numFmtId="10" fontId="0" fillId="0" borderId="7" xfId="0" applyNumberFormat="1" applyBorder="1"/>
    <xf numFmtId="0" fontId="0" fillId="0" borderId="7" xfId="0" applyBorder="1"/>
    <xf numFmtId="167" fontId="0" fillId="0" borderId="0" xfId="0" applyNumberFormat="1"/>
    <xf numFmtId="167" fontId="0" fillId="0" borderId="0" xfId="0" applyNumberFormat="1" applyFill="1" applyBorder="1"/>
    <xf numFmtId="0" fontId="0" fillId="0" borderId="5" xfId="0" applyBorder="1"/>
    <xf numFmtId="0" fontId="0" fillId="0" borderId="6" xfId="0" applyBorder="1"/>
    <xf numFmtId="0" fontId="0" fillId="7" borderId="5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166" fontId="2" fillId="2" borderId="2" xfId="0" applyNumberFormat="1" applyFont="1" applyFill="1" applyBorder="1" applyAlignment="1">
      <alignment horizontal="center"/>
    </xf>
    <xf numFmtId="166" fontId="2" fillId="2" borderId="0" xfId="0" applyNumberFormat="1" applyFont="1" applyFill="1" applyBorder="1" applyAlignment="1">
      <alignment horizontal="center"/>
    </xf>
    <xf numFmtId="166" fontId="2" fillId="2" borderId="11" xfId="0" applyNumberFormat="1" applyFont="1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166" fontId="4" fillId="8" borderId="2" xfId="1" applyNumberFormat="1" applyBorder="1" applyAlignment="1">
      <alignment horizontal="center"/>
    </xf>
    <xf numFmtId="166" fontId="4" fillId="8" borderId="0" xfId="1" applyNumberFormat="1" applyBorder="1" applyAlignment="1">
      <alignment horizontal="center"/>
    </xf>
    <xf numFmtId="166" fontId="4" fillId="8" borderId="11" xfId="1" applyNumberFormat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10" fontId="0" fillId="0" borderId="6" xfId="0" applyNumberFormat="1" applyBorder="1"/>
    <xf numFmtId="0" fontId="0" fillId="11" borderId="0" xfId="0" applyFill="1"/>
    <xf numFmtId="0" fontId="0" fillId="0" borderId="13" xfId="0" applyBorder="1"/>
    <xf numFmtId="0" fontId="0" fillId="0" borderId="0" xfId="0" applyFill="1"/>
    <xf numFmtId="10" fontId="0" fillId="9" borderId="7" xfId="0" applyNumberFormat="1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10" fontId="0" fillId="9" borderId="7" xfId="0" applyNumberFormat="1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2" fillId="3" borderId="13" xfId="0" applyFont="1" applyFill="1" applyBorder="1"/>
    <xf numFmtId="10" fontId="0" fillId="9" borderId="7" xfId="0" applyNumberFormat="1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2" borderId="0" xfId="0" applyFill="1"/>
    <xf numFmtId="10" fontId="0" fillId="0" borderId="10" xfId="0" applyNumberFormat="1" applyBorder="1"/>
    <xf numFmtId="10" fontId="0" fillId="0" borderId="12" xfId="0" applyNumberFormat="1" applyBorder="1"/>
    <xf numFmtId="10" fontId="0" fillId="0" borderId="2" xfId="0" applyNumberFormat="1" applyBorder="1"/>
    <xf numFmtId="10" fontId="0" fillId="0" borderId="11" xfId="0" applyNumberFormat="1" applyBorder="1"/>
    <xf numFmtId="10" fontId="0" fillId="0" borderId="3" xfId="0" applyNumberFormat="1" applyBorder="1"/>
    <xf numFmtId="10" fontId="0" fillId="0" borderId="14" xfId="0" applyNumberFormat="1" applyBorder="1"/>
    <xf numFmtId="10" fontId="0" fillId="9" borderId="7" xfId="0" applyNumberFormat="1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10" fontId="0" fillId="0" borderId="5" xfId="0" applyNumberFormat="1" applyBorder="1" applyAlignment="1">
      <alignment horizontal="center" wrapText="1"/>
    </xf>
    <xf numFmtId="10" fontId="0" fillId="0" borderId="6" xfId="0" applyNumberFormat="1" applyBorder="1" applyAlignment="1">
      <alignment horizontal="center" wrapText="1"/>
    </xf>
    <xf numFmtId="10" fontId="0" fillId="9" borderId="7" xfId="0" applyNumberFormat="1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10" fontId="0" fillId="9" borderId="6" xfId="0" applyNumberFormat="1" applyFill="1" applyBorder="1" applyAlignment="1">
      <alignment horizontal="center"/>
    </xf>
    <xf numFmtId="168" fontId="2" fillId="0" borderId="10" xfId="0" applyNumberFormat="1" applyFont="1" applyBorder="1" applyAlignment="1">
      <alignment horizontal="center" vertical="center"/>
    </xf>
    <xf numFmtId="168" fontId="2" fillId="0" borderId="15" xfId="0" applyNumberFormat="1" applyFont="1" applyBorder="1" applyAlignment="1">
      <alignment horizontal="center" vertical="center"/>
    </xf>
    <xf numFmtId="168" fontId="2" fillId="0" borderId="12" xfId="0" applyNumberFormat="1" applyFont="1" applyBorder="1" applyAlignment="1">
      <alignment horizontal="center" vertical="center"/>
    </xf>
    <xf numFmtId="0" fontId="4" fillId="8" borderId="15" xfId="1" applyBorder="1" applyAlignment="1">
      <alignment horizontal="center" vertical="center" wrapText="1"/>
    </xf>
    <xf numFmtId="0" fontId="4" fillId="8" borderId="0" xfId="1" applyBorder="1" applyAlignment="1">
      <alignment horizontal="center" vertical="center" wrapText="1"/>
    </xf>
    <xf numFmtId="11" fontId="2" fillId="0" borderId="15" xfId="0" applyNumberFormat="1" applyFont="1" applyBorder="1" applyAlignment="1">
      <alignment horizontal="center" vertical="center"/>
    </xf>
    <xf numFmtId="11" fontId="2" fillId="0" borderId="12" xfId="0" applyNumberFormat="1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166" fontId="4" fillId="8" borderId="2" xfId="1" applyNumberFormat="1" applyBorder="1" applyAlignment="1">
      <alignment horizontal="center"/>
    </xf>
    <xf numFmtId="166" fontId="4" fillId="8" borderId="0" xfId="1" applyNumberFormat="1" applyBorder="1" applyAlignment="1">
      <alignment horizontal="center"/>
    </xf>
    <xf numFmtId="166" fontId="4" fillId="8" borderId="11" xfId="1" applyNumberFormat="1" applyBorder="1" applyAlignment="1">
      <alignment horizontal="center"/>
    </xf>
    <xf numFmtId="0" fontId="5" fillId="10" borderId="16" xfId="2" applyBorder="1" applyAlignment="1">
      <alignment horizontal="center"/>
    </xf>
    <xf numFmtId="166" fontId="2" fillId="2" borderId="2" xfId="0" applyNumberFormat="1" applyFont="1" applyFill="1" applyBorder="1" applyAlignment="1">
      <alignment horizontal="center"/>
    </xf>
    <xf numFmtId="166" fontId="2" fillId="2" borderId="0" xfId="0" applyNumberFormat="1" applyFont="1" applyFill="1" applyBorder="1" applyAlignment="1">
      <alignment horizontal="center"/>
    </xf>
    <xf numFmtId="166" fontId="2" fillId="2" borderId="11" xfId="0" applyNumberFormat="1" applyFont="1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5" fillId="10" borderId="0" xfId="2" applyBorder="1" applyAlignment="1">
      <alignment horizontal="center"/>
    </xf>
    <xf numFmtId="0" fontId="5" fillId="10" borderId="11" xfId="2" applyBorder="1" applyAlignment="1">
      <alignment horizontal="center"/>
    </xf>
    <xf numFmtId="0" fontId="4" fillId="8" borderId="0" xfId="1" applyAlignment="1">
      <alignment horizontal="center" vertical="center"/>
    </xf>
    <xf numFmtId="169" fontId="2" fillId="2" borderId="2" xfId="0" applyNumberFormat="1" applyFont="1" applyFill="1" applyBorder="1" applyAlignment="1">
      <alignment horizontal="center"/>
    </xf>
    <xf numFmtId="169" fontId="2" fillId="2" borderId="0" xfId="0" applyNumberFormat="1" applyFont="1" applyFill="1" applyBorder="1" applyAlignment="1">
      <alignment horizontal="center"/>
    </xf>
    <xf numFmtId="169" fontId="2" fillId="2" borderId="11" xfId="0" applyNumberFormat="1" applyFont="1" applyFill="1" applyBorder="1" applyAlignment="1">
      <alignment horizontal="center"/>
    </xf>
    <xf numFmtId="166" fontId="2" fillId="0" borderId="2" xfId="0" applyNumberFormat="1" applyFont="1" applyFill="1" applyBorder="1" applyAlignment="1">
      <alignment horizontal="center"/>
    </xf>
    <xf numFmtId="166" fontId="2" fillId="0" borderId="0" xfId="0" applyNumberFormat="1" applyFont="1" applyFill="1" applyBorder="1" applyAlignment="1">
      <alignment horizontal="center"/>
    </xf>
    <xf numFmtId="166" fontId="2" fillId="0" borderId="11" xfId="0" applyNumberFormat="1" applyFont="1" applyFill="1" applyBorder="1" applyAlignment="1">
      <alignment horizontal="center"/>
    </xf>
    <xf numFmtId="166" fontId="2" fillId="12" borderId="2" xfId="0" applyNumberFormat="1" applyFont="1" applyFill="1" applyBorder="1" applyAlignment="1">
      <alignment horizontal="center"/>
    </xf>
    <xf numFmtId="166" fontId="2" fillId="12" borderId="0" xfId="0" applyNumberFormat="1" applyFont="1" applyFill="1" applyBorder="1" applyAlignment="1">
      <alignment horizontal="center"/>
    </xf>
    <xf numFmtId="166" fontId="2" fillId="12" borderId="11" xfId="0" applyNumberFormat="1" applyFont="1" applyFill="1" applyBorder="1" applyAlignment="1">
      <alignment horizontal="center"/>
    </xf>
    <xf numFmtId="168" fontId="2" fillId="12" borderId="15" xfId="0" applyNumberFormat="1" applyFont="1" applyFill="1" applyBorder="1" applyAlignment="1">
      <alignment horizontal="center" vertical="center"/>
    </xf>
    <xf numFmtId="168" fontId="2" fillId="12" borderId="12" xfId="0" applyNumberFormat="1" applyFont="1" applyFill="1" applyBorder="1" applyAlignment="1">
      <alignment horizontal="center" vertical="center"/>
    </xf>
    <xf numFmtId="0" fontId="2" fillId="12" borderId="0" xfId="0" applyFont="1" applyFill="1" applyBorder="1" applyAlignment="1">
      <alignment horizontal="center" vertical="center"/>
    </xf>
    <xf numFmtId="0" fontId="2" fillId="12" borderId="11" xfId="0" applyFont="1" applyFill="1" applyBorder="1" applyAlignment="1">
      <alignment horizontal="center" vertical="center"/>
    </xf>
  </cellXfs>
  <cellStyles count="3">
    <cellStyle name="差" xfId="1" builtinId="27"/>
    <cellStyle name="常规" xfId="0" builtinId="0"/>
    <cellStyle name="着色 2" xfId="2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zoomScale="115" zoomScaleNormal="115" workbookViewId="0">
      <selection activeCell="B14" sqref="B14"/>
    </sheetView>
  </sheetViews>
  <sheetFormatPr defaultRowHeight="14.4"/>
  <cols>
    <col min="1" max="1" width="18.21875" bestFit="1" customWidth="1"/>
    <col min="2" max="2" width="17.109375" bestFit="1" customWidth="1"/>
    <col min="3" max="3" width="10.109375" bestFit="1" customWidth="1"/>
    <col min="4" max="4" width="10" bestFit="1" customWidth="1"/>
    <col min="5" max="6" width="12.44140625" bestFit="1" customWidth="1"/>
    <col min="7" max="9" width="10" bestFit="1" customWidth="1"/>
    <col min="10" max="10" width="10.21875" bestFit="1" customWidth="1"/>
    <col min="11" max="11" width="10" bestFit="1" customWidth="1"/>
    <col min="12" max="12" width="10.21875" bestFit="1" customWidth="1"/>
    <col min="13" max="13" width="10.109375" bestFit="1" customWidth="1"/>
    <col min="14" max="14" width="8" bestFit="1" customWidth="1"/>
  </cols>
  <sheetData>
    <row r="1" spans="1:14" ht="15" thickBot="1">
      <c r="A1" s="12" t="s">
        <v>5</v>
      </c>
      <c r="C1" s="13">
        <v>4920000000</v>
      </c>
      <c r="D1" s="13">
        <v>4920000000</v>
      </c>
      <c r="E1" s="26">
        <v>320000000</v>
      </c>
      <c r="F1" s="26">
        <v>320000000</v>
      </c>
      <c r="G1" s="13">
        <v>4920000000</v>
      </c>
      <c r="H1" s="13">
        <v>4920000000</v>
      </c>
      <c r="I1" s="25">
        <v>4000000000</v>
      </c>
      <c r="J1" s="25">
        <v>4000000000</v>
      </c>
      <c r="K1" s="38">
        <v>3000000000</v>
      </c>
      <c r="L1" s="38">
        <v>3000000000</v>
      </c>
      <c r="M1" s="25">
        <v>2800000000</v>
      </c>
      <c r="N1" s="25"/>
    </row>
    <row r="2" spans="1:14" ht="15" thickBot="1">
      <c r="A2" s="14" t="s">
        <v>4</v>
      </c>
      <c r="C2" s="28">
        <v>1.5</v>
      </c>
      <c r="D2" s="28">
        <v>1.5</v>
      </c>
      <c r="E2" s="20">
        <v>1.008</v>
      </c>
      <c r="F2" s="20">
        <v>1.008</v>
      </c>
      <c r="G2" s="21">
        <v>1.5</v>
      </c>
      <c r="H2" s="21">
        <v>1.5</v>
      </c>
      <c r="I2" s="21">
        <v>1.5</v>
      </c>
      <c r="J2" s="21">
        <v>1.5</v>
      </c>
      <c r="K2" s="21">
        <v>1.5</v>
      </c>
      <c r="L2" s="21">
        <v>1.5</v>
      </c>
      <c r="M2" s="21">
        <v>1.5</v>
      </c>
      <c r="N2" s="21">
        <v>1.5</v>
      </c>
    </row>
    <row r="3" spans="1:14">
      <c r="A3" s="4" t="s">
        <v>2</v>
      </c>
      <c r="C3" s="10">
        <f t="shared" ref="C3:H3" si="0">230*C4/2</f>
        <v>115</v>
      </c>
      <c r="D3" s="10">
        <f>230*D4/2</f>
        <v>115</v>
      </c>
      <c r="E3" s="10">
        <f t="shared" si="0"/>
        <v>115</v>
      </c>
      <c r="F3" s="10">
        <f t="shared" si="0"/>
        <v>115</v>
      </c>
      <c r="G3" s="10">
        <f t="shared" si="0"/>
        <v>115</v>
      </c>
      <c r="H3" s="23">
        <f t="shared" si="0"/>
        <v>115</v>
      </c>
      <c r="I3" s="10">
        <f t="shared" ref="I3:N3" si="1">230*I4/2</f>
        <v>122.47499999999999</v>
      </c>
      <c r="J3" s="10">
        <f t="shared" si="1"/>
        <v>122.47499999999999</v>
      </c>
      <c r="K3" s="10">
        <f t="shared" si="1"/>
        <v>149.5</v>
      </c>
      <c r="L3" s="10">
        <f t="shared" si="1"/>
        <v>149.5</v>
      </c>
      <c r="M3" s="10">
        <f t="shared" si="1"/>
        <v>155.25</v>
      </c>
      <c r="N3" s="10">
        <f t="shared" si="1"/>
        <v>155.25</v>
      </c>
    </row>
    <row r="4" spans="1:14" ht="15" thickBot="1">
      <c r="A4" s="5" t="s">
        <v>1</v>
      </c>
      <c r="C4" s="11">
        <f>1</f>
        <v>1</v>
      </c>
      <c r="D4" s="11">
        <f>1</f>
        <v>1</v>
      </c>
      <c r="E4" s="11">
        <f>1</f>
        <v>1</v>
      </c>
      <c r="F4" s="11">
        <f>1</f>
        <v>1</v>
      </c>
      <c r="G4" s="11">
        <f>1</f>
        <v>1</v>
      </c>
      <c r="H4" s="24">
        <f>1</f>
        <v>1</v>
      </c>
      <c r="I4" s="27">
        <v>1.0649999999999999</v>
      </c>
      <c r="J4" s="27">
        <v>1.0649999999999999</v>
      </c>
      <c r="K4" s="27">
        <v>1.3</v>
      </c>
      <c r="L4" s="27">
        <v>1.3</v>
      </c>
      <c r="M4" s="27">
        <v>1.35</v>
      </c>
      <c r="N4" s="27">
        <v>1.35</v>
      </c>
    </row>
    <row r="5" spans="1:14" ht="15" thickBot="1">
      <c r="A5" s="19" t="s">
        <v>0</v>
      </c>
      <c r="C5" s="18">
        <v>0.1</v>
      </c>
      <c r="D5" s="18">
        <v>0.1</v>
      </c>
      <c r="E5" s="18">
        <v>0.1</v>
      </c>
      <c r="F5" s="18">
        <v>0.1</v>
      </c>
      <c r="G5" s="36">
        <v>0.1</v>
      </c>
      <c r="H5" s="37">
        <v>0.1</v>
      </c>
      <c r="I5" s="18">
        <v>0.1</v>
      </c>
      <c r="J5" s="18">
        <v>0.1</v>
      </c>
      <c r="K5" s="18">
        <v>0.1</v>
      </c>
      <c r="L5" s="18">
        <v>0.1</v>
      </c>
      <c r="M5" s="18">
        <v>0.1</v>
      </c>
      <c r="N5" s="18">
        <v>0.1</v>
      </c>
    </row>
    <row r="6" spans="1:14" ht="15" thickBot="1">
      <c r="A6" s="16" t="s">
        <v>3</v>
      </c>
      <c r="B6" s="32" t="s">
        <v>8</v>
      </c>
      <c r="C6" s="15">
        <v>1.5</v>
      </c>
      <c r="D6" s="15">
        <v>1.5</v>
      </c>
      <c r="E6" s="15">
        <v>1.5</v>
      </c>
      <c r="F6" s="15">
        <v>1.5</v>
      </c>
      <c r="G6" s="17">
        <v>1</v>
      </c>
      <c r="H6" s="17">
        <v>1</v>
      </c>
      <c r="I6" s="15">
        <v>1.8</v>
      </c>
      <c r="J6" s="15">
        <v>1.8</v>
      </c>
      <c r="K6" s="15">
        <v>3.5</v>
      </c>
      <c r="L6" s="15">
        <v>3.5</v>
      </c>
      <c r="M6" s="15">
        <v>5</v>
      </c>
      <c r="N6" s="15"/>
    </row>
    <row r="7" spans="1:14">
      <c r="A7" s="2" t="s">
        <v>22</v>
      </c>
      <c r="B7" s="33">
        <v>3184210.5263157897</v>
      </c>
      <c r="C7" s="29">
        <v>-1.3899999999999999E-2</v>
      </c>
      <c r="D7" s="6">
        <v>0.25963752066115708</v>
      </c>
      <c r="E7" s="30">
        <v>-0.61707966906388345</v>
      </c>
      <c r="F7" s="9">
        <v>0.21011284297520666</v>
      </c>
      <c r="G7" s="6">
        <v>-8.5999999999999993E-2</v>
      </c>
      <c r="H7" s="6">
        <v>-0.272208909090909</v>
      </c>
      <c r="I7" s="6">
        <v>1.7057633366053006E-2</v>
      </c>
      <c r="J7" s="6">
        <v>0.32523933884297523</v>
      </c>
      <c r="K7" s="8">
        <v>-0.69450509825917983</v>
      </c>
      <c r="L7" s="6">
        <v>0.24623576859504137</v>
      </c>
      <c r="M7" s="8">
        <v>-1.0198922254051563</v>
      </c>
      <c r="N7" s="6">
        <v>0.44095656198347111</v>
      </c>
    </row>
    <row r="8" spans="1:14">
      <c r="A8" s="2" t="s">
        <v>23</v>
      </c>
      <c r="B8" s="33">
        <v>10000000</v>
      </c>
      <c r="C8" s="29">
        <v>-7.5499999999999998E-2</v>
      </c>
      <c r="D8" s="31" t="s">
        <v>7</v>
      </c>
      <c r="E8" s="29">
        <v>-0.48225032771411258</v>
      </c>
      <c r="F8" s="31" t="s">
        <v>7</v>
      </c>
      <c r="G8" s="6">
        <v>8.0199999999999994E-2</v>
      </c>
      <c r="H8" s="31" t="s">
        <v>7</v>
      </c>
      <c r="I8" s="6">
        <v>-4.7181175811680867E-2</v>
      </c>
      <c r="J8" s="31" t="s">
        <v>7</v>
      </c>
      <c r="K8" s="8">
        <v>-0.26677739339936701</v>
      </c>
      <c r="L8" s="31" t="s">
        <v>7</v>
      </c>
      <c r="M8" s="8">
        <v>-0.26222922847769253</v>
      </c>
      <c r="N8" s="31" t="s">
        <v>7</v>
      </c>
    </row>
    <row r="9" spans="1:14">
      <c r="A9" s="2" t="s">
        <v>24</v>
      </c>
      <c r="B9" s="33">
        <v>10000000</v>
      </c>
      <c r="C9" s="6">
        <v>0.24991328618112341</v>
      </c>
      <c r="D9" s="31" t="s">
        <v>7</v>
      </c>
      <c r="E9" s="6">
        <v>0.17560969385091718</v>
      </c>
      <c r="F9" s="31" t="s">
        <v>7</v>
      </c>
      <c r="G9" s="34">
        <v>-0.31030000000000002</v>
      </c>
      <c r="H9" s="31" t="s">
        <v>9</v>
      </c>
      <c r="I9" s="6">
        <v>0.31374200386451684</v>
      </c>
      <c r="J9" s="31" t="s">
        <v>9</v>
      </c>
      <c r="K9" s="6">
        <v>0.23810000000000001</v>
      </c>
      <c r="L9" s="31" t="s">
        <v>9</v>
      </c>
      <c r="M9" s="6">
        <v>0.45061527176323513</v>
      </c>
      <c r="N9" s="31" t="s">
        <v>9</v>
      </c>
    </row>
    <row r="10" spans="1:14">
      <c r="A10" s="2" t="s">
        <v>25</v>
      </c>
      <c r="B10" s="33">
        <v>10684210.52631579</v>
      </c>
      <c r="C10" s="6">
        <v>0.47932330470764745</v>
      </c>
      <c r="D10" s="6">
        <v>-0.1637606699507389</v>
      </c>
      <c r="E10" s="6">
        <v>0.44529472198712367</v>
      </c>
      <c r="F10" s="6">
        <v>-9.1271832512315257E-2</v>
      </c>
      <c r="G10" s="34">
        <v>6.2100000000000002E-2</v>
      </c>
      <c r="H10" s="34">
        <v>-7.4480793103448253E-2</v>
      </c>
      <c r="I10" s="6">
        <v>0.52339441367891404</v>
      </c>
      <c r="J10" s="6">
        <v>-7.4288921182265988E-2</v>
      </c>
      <c r="K10" s="6">
        <v>0.48139999999999999</v>
      </c>
      <c r="L10" s="6">
        <v>-3.5458374384236269E-3</v>
      </c>
      <c r="M10" s="6">
        <v>0.63192473223247181</v>
      </c>
      <c r="N10" s="6"/>
    </row>
    <row r="11" spans="1:14">
      <c r="A11" s="2" t="s">
        <v>26</v>
      </c>
      <c r="B11" s="33">
        <v>11947368.421052631</v>
      </c>
      <c r="C11" s="6">
        <v>0.42120617659707277</v>
      </c>
      <c r="D11" s="6">
        <v>-3.8450775330396529E-2</v>
      </c>
      <c r="E11" s="6">
        <v>0.38196889981381688</v>
      </c>
      <c r="F11" s="6">
        <v>2.5669035242290701E-2</v>
      </c>
      <c r="G11" s="34">
        <v>-1.37E-2</v>
      </c>
      <c r="H11" s="34">
        <v>3.9342841409691583E-2</v>
      </c>
      <c r="I11" s="6">
        <v>0.4725631566450772</v>
      </c>
      <c r="J11" s="6">
        <v>4.0747418502202593E-2</v>
      </c>
      <c r="K11" s="6">
        <v>0.41770000000000002</v>
      </c>
      <c r="L11" s="6">
        <v>0.10264523348017617</v>
      </c>
      <c r="M11" s="6">
        <v>0.57394061452976153</v>
      </c>
      <c r="N11" s="6">
        <v>0.15050070925110129</v>
      </c>
    </row>
    <row r="12" spans="1:14">
      <c r="A12" s="2" t="s">
        <v>27</v>
      </c>
      <c r="B12" s="33">
        <v>13631578.947368421</v>
      </c>
      <c r="C12" s="6">
        <v>4.7866675943471514E-2</v>
      </c>
      <c r="D12" s="6">
        <v>0.10667633976833975</v>
      </c>
      <c r="E12" s="6">
        <v>-1.5003049067476477E-2</v>
      </c>
      <c r="F12" s="6">
        <v>0.15874903088803086</v>
      </c>
      <c r="G12" s="34">
        <v>-0.6522</v>
      </c>
      <c r="H12" s="34">
        <v>0.16178000772200771</v>
      </c>
      <c r="I12" s="6">
        <v>0.13268027355660419</v>
      </c>
      <c r="J12" s="6">
        <v>0.17228209266409264</v>
      </c>
      <c r="K12" s="6">
        <v>3.78E-2</v>
      </c>
      <c r="L12" s="6">
        <v>0.21554267181467179</v>
      </c>
      <c r="M12" s="6">
        <v>0.29068786143727721</v>
      </c>
      <c r="N12" s="6">
        <v>0.25703603088803084</v>
      </c>
    </row>
    <row r="13" spans="1:14">
      <c r="A13" s="2" t="s">
        <v>28</v>
      </c>
      <c r="B13" s="33">
        <v>14552631.578947369</v>
      </c>
      <c r="C13" s="6">
        <v>0.57927061555796777</v>
      </c>
      <c r="D13" s="6">
        <v>0.16547341048824596</v>
      </c>
      <c r="E13" s="6">
        <v>0.550424057164145</v>
      </c>
      <c r="F13" s="6">
        <v>0.21338227124773965</v>
      </c>
      <c r="G13" s="34">
        <v>0.25219999999999998</v>
      </c>
      <c r="H13" s="34">
        <v>0.21665157685352626</v>
      </c>
      <c r="I13" s="6">
        <v>0.61598194840631459</v>
      </c>
      <c r="J13" s="6">
        <v>0.22643468716094037</v>
      </c>
      <c r="K13" s="6">
        <v>0.57950000000000002</v>
      </c>
      <c r="L13" s="6">
        <v>0.265191869801085</v>
      </c>
      <c r="M13" s="6">
        <v>0.69695957859725699</v>
      </c>
      <c r="N13" s="6">
        <v>0.30432472332730565</v>
      </c>
    </row>
    <row r="14" spans="1:14">
      <c r="A14" s="2" t="s">
        <v>29</v>
      </c>
      <c r="B14" s="33">
        <v>16105263.157894736</v>
      </c>
      <c r="C14" s="6">
        <v>0.60575400275387592</v>
      </c>
      <c r="D14" s="6">
        <v>0.22537086928104572</v>
      </c>
      <c r="E14" s="6">
        <v>0.57857240202828131</v>
      </c>
      <c r="F14" s="6">
        <v>0.27417466666666662</v>
      </c>
      <c r="G14" s="34">
        <v>0.28270000000000001</v>
      </c>
      <c r="H14" s="34">
        <v>0.28453165359477123</v>
      </c>
      <c r="I14" s="6">
        <v>0.63912552692548086</v>
      </c>
      <c r="J14" s="6">
        <v>0.28503565032679734</v>
      </c>
      <c r="K14" s="6">
        <v>0.60919999999999996</v>
      </c>
      <c r="L14" s="6">
        <v>0.33219886601307186</v>
      </c>
      <c r="M14" s="6">
        <v>0.72499626393973426</v>
      </c>
      <c r="N14" s="6">
        <v>0.36792693790849673</v>
      </c>
    </row>
    <row r="15" spans="1:14">
      <c r="A15" s="2" t="s">
        <v>30</v>
      </c>
      <c r="B15" s="33">
        <v>6657894.7368421052</v>
      </c>
      <c r="C15" s="6">
        <v>0.16356680226703693</v>
      </c>
      <c r="D15" s="6">
        <v>0.61861532806324115</v>
      </c>
      <c r="E15" s="6">
        <v>0.20401011189066967</v>
      </c>
      <c r="F15" s="6">
        <v>0.59362935177865617</v>
      </c>
      <c r="G15" s="34">
        <v>0.19409999999999999</v>
      </c>
      <c r="H15" s="34">
        <v>0.36674186561264821</v>
      </c>
      <c r="I15" s="6">
        <v>0.22095010222109673</v>
      </c>
      <c r="J15" s="6">
        <v>0.65300127272727271</v>
      </c>
      <c r="K15" s="6">
        <v>0.24160000000000001</v>
      </c>
      <c r="L15" s="6">
        <v>0.60469621343873514</v>
      </c>
      <c r="M15" s="6">
        <v>0.28073774790355022</v>
      </c>
      <c r="N15" s="6">
        <v>0.69662812648221339</v>
      </c>
    </row>
    <row r="16" spans="1:14">
      <c r="A16" s="2" t="s">
        <v>31</v>
      </c>
      <c r="B16" s="33">
        <v>5157894.7368421052</v>
      </c>
      <c r="C16" s="6">
        <v>-9.9451333493886684E-2</v>
      </c>
      <c r="D16" s="6">
        <v>0.4754625408163265</v>
      </c>
      <c r="E16" s="6">
        <v>-5.0338679875601026E-2</v>
      </c>
      <c r="F16" s="6">
        <v>0.44092713265306122</v>
      </c>
      <c r="G16" s="34">
        <v>-7.1099999999999997E-2</v>
      </c>
      <c r="H16" s="34">
        <v>0.15938939795918367</v>
      </c>
      <c r="I16" s="6">
        <v>-2.6257411739264054E-2</v>
      </c>
      <c r="J16" s="6">
        <v>0.52294412244897959</v>
      </c>
      <c r="K16" s="6">
        <v>-1.0699999999999999E-2</v>
      </c>
      <c r="L16" s="6">
        <v>0.44409005102040816</v>
      </c>
      <c r="M16" s="6">
        <v>4.0821798018293637E-2</v>
      </c>
      <c r="N16" s="6">
        <v>0.55816062244897957</v>
      </c>
    </row>
    <row r="17" spans="1:14">
      <c r="A17" s="2" t="s">
        <v>32</v>
      </c>
      <c r="B17" s="33">
        <v>4684210.5263157897</v>
      </c>
      <c r="C17" s="6">
        <v>5.4381668961240789E-3</v>
      </c>
      <c r="D17" s="6">
        <v>0.4604224157303371</v>
      </c>
      <c r="E17" s="6">
        <v>5.0333886327736534E-2</v>
      </c>
      <c r="F17" s="6">
        <v>0.42492614606741574</v>
      </c>
      <c r="G17" s="34">
        <v>2.7900000000000001E-2</v>
      </c>
      <c r="H17" s="34">
        <v>0.10298395505617981</v>
      </c>
      <c r="I17" s="6">
        <v>7.1511584291368308E-2</v>
      </c>
      <c r="J17" s="6">
        <v>0.50889867415730339</v>
      </c>
      <c r="K17" s="6">
        <v>8.2299999999999998E-2</v>
      </c>
      <c r="L17" s="6">
        <v>0.44094037078651688</v>
      </c>
      <c r="M17" s="6">
        <v>0.12895040240004352</v>
      </c>
      <c r="N17" s="6">
        <v>0.57145820224719102</v>
      </c>
    </row>
    <row r="18" spans="1:14" ht="15" thickBot="1">
      <c r="A18" s="2" t="s">
        <v>33</v>
      </c>
      <c r="B18" s="33">
        <v>3236842.1052631577</v>
      </c>
      <c r="C18" s="7">
        <v>-3.3172303117037852E-2</v>
      </c>
      <c r="D18" s="7">
        <v>0.2059112195121951</v>
      </c>
      <c r="E18" s="7">
        <v>1.348917374403139E-2</v>
      </c>
      <c r="F18" s="7">
        <v>0.15380086178861785</v>
      </c>
      <c r="G18" s="35">
        <v>-9.4000000000000004E-3</v>
      </c>
      <c r="H18" s="35">
        <v>-0.30706437398373992</v>
      </c>
      <c r="I18" s="7">
        <v>3.5570624201632289E-2</v>
      </c>
      <c r="J18" s="7">
        <v>0.27782606504065038</v>
      </c>
      <c r="K18" s="7">
        <v>4.7300000000000002E-2</v>
      </c>
      <c r="L18" s="7">
        <v>0.17274247154471542</v>
      </c>
      <c r="M18" s="7">
        <v>9.5804669447213192E-2</v>
      </c>
      <c r="N18" s="7">
        <v>0.35983315447154468</v>
      </c>
    </row>
    <row r="19" spans="1:14" ht="15" thickBot="1">
      <c r="A19" s="3" t="s">
        <v>6</v>
      </c>
      <c r="C19" s="102">
        <f>STDEVP(C9:C18,D7,D10:D18)</f>
        <v>0.23869782258141872</v>
      </c>
      <c r="D19" s="103"/>
      <c r="E19" s="102">
        <f>STDEVP(E9:E18,F7,F10:F18)</f>
        <v>0.21062461223836251</v>
      </c>
      <c r="F19" s="103"/>
      <c r="G19" s="102">
        <f t="shared" ref="G19" si="2">STDEVP(G9:G18,H7,H10:H18)</f>
        <v>0.24527515870648589</v>
      </c>
      <c r="H19" s="103"/>
      <c r="I19" s="102">
        <f t="shared" ref="I19" si="3">STDEVP(I9:I18,J7,J10:J18)</f>
        <v>0.22424074527976101</v>
      </c>
      <c r="J19" s="103"/>
      <c r="K19" s="102">
        <f t="shared" ref="K19" si="4">STDEVP(K9:K18,L7,L10:L18)</f>
        <v>0.19835920840905505</v>
      </c>
      <c r="L19" s="103"/>
      <c r="M19" s="102">
        <f t="shared" ref="M19" si="5">STDEVP(M9:M18,N7,N10:N18)</f>
        <v>0.21027987393753747</v>
      </c>
      <c r="N19" s="103"/>
    </row>
    <row r="20" spans="1:14">
      <c r="C20" s="22" t="s">
        <v>0</v>
      </c>
      <c r="D20" s="22" t="s">
        <v>4</v>
      </c>
      <c r="E20" s="22" t="s">
        <v>0</v>
      </c>
      <c r="F20" s="22" t="s">
        <v>4</v>
      </c>
      <c r="G20" s="22" t="s">
        <v>0</v>
      </c>
      <c r="H20" s="22" t="s">
        <v>4</v>
      </c>
      <c r="I20" s="22" t="s">
        <v>0</v>
      </c>
      <c r="J20" s="22" t="s">
        <v>4</v>
      </c>
      <c r="K20" s="22" t="s">
        <v>0</v>
      </c>
      <c r="L20" s="22" t="s">
        <v>4</v>
      </c>
      <c r="M20" s="22" t="s">
        <v>0</v>
      </c>
      <c r="N20" s="22" t="s">
        <v>4</v>
      </c>
    </row>
  </sheetData>
  <mergeCells count="6">
    <mergeCell ref="M19:N19"/>
    <mergeCell ref="C19:D19"/>
    <mergeCell ref="E19:F19"/>
    <mergeCell ref="G19:H19"/>
    <mergeCell ref="I19:J19"/>
    <mergeCell ref="K19:L19"/>
  </mergeCells>
  <phoneticPr fontId="1" type="noConversion"/>
  <conditionalFormatting sqref="C9:C18">
    <cfRule type="dataBar" priority="30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{FAB31F27-A32B-421D-BF45-30FB446BCDFC}</x14:id>
        </ext>
      </extLst>
    </cfRule>
  </conditionalFormatting>
  <conditionalFormatting sqref="C7:C18">
    <cfRule type="dataBar" priority="30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{5D300929-3EB0-443F-9A8D-432C8446CBC7}</x14:id>
        </ext>
      </extLst>
    </cfRule>
  </conditionalFormatting>
  <conditionalFormatting sqref="C7:C18">
    <cfRule type="dataBar" priority="30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{D67A47F8-4DB7-407C-A8F0-77E1E522D108}</x14:id>
        </ext>
      </extLst>
    </cfRule>
  </conditionalFormatting>
  <conditionalFormatting sqref="C7:C18">
    <cfRule type="dataBar" priority="30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{A3967AD7-2C68-4FAF-A496-0FE4F424B239}</x14:id>
        </ext>
      </extLst>
    </cfRule>
  </conditionalFormatting>
  <conditionalFormatting sqref="C7:C14">
    <cfRule type="dataBar" priority="30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{29DDC711-F892-4202-A2FB-9358069EF763}</x14:id>
        </ext>
      </extLst>
    </cfRule>
  </conditionalFormatting>
  <conditionalFormatting sqref="C7:C18">
    <cfRule type="dataBar" priority="30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{32D2C82B-7445-4325-B591-93AB6D7E1729}</x14:id>
        </ext>
      </extLst>
    </cfRule>
  </conditionalFormatting>
  <conditionalFormatting sqref="C9:C17">
    <cfRule type="dataBar" priority="30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{9714025C-8373-459D-9F52-A1FF40D98F5C}</x14:id>
        </ext>
      </extLst>
    </cfRule>
  </conditionalFormatting>
  <conditionalFormatting sqref="C7:C18">
    <cfRule type="dataBar" priority="30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{BA935705-28A6-4570-80C9-768D343BB7B3}</x14:id>
        </ext>
      </extLst>
    </cfRule>
  </conditionalFormatting>
  <conditionalFormatting sqref="C7:C18">
    <cfRule type="dataBar" priority="30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{8902F048-6484-49B7-8C5C-378871669EB8}</x14:id>
        </ext>
      </extLst>
    </cfRule>
  </conditionalFormatting>
  <conditionalFormatting sqref="E9:E18">
    <cfRule type="dataBar" priority="30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{F29E6AC8-2B62-478D-ADF8-7B978EBBEFDC}</x14:id>
        </ext>
      </extLst>
    </cfRule>
  </conditionalFormatting>
  <conditionalFormatting sqref="E7:E18">
    <cfRule type="dataBar" priority="29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{8A0AB599-2A0B-4251-B46F-1A3E1274D8D8}</x14:id>
        </ext>
      </extLst>
    </cfRule>
  </conditionalFormatting>
  <conditionalFormatting sqref="D9:D18">
    <cfRule type="dataBar" priority="29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{80D1B891-AA57-4ED5-BC4E-592675173F24}</x14:id>
        </ext>
      </extLst>
    </cfRule>
  </conditionalFormatting>
  <conditionalFormatting sqref="D7:D18">
    <cfRule type="dataBar" priority="29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{3554932B-8CC9-48A4-B9BA-2DBD3F4BF01E}</x14:id>
        </ext>
      </extLst>
    </cfRule>
  </conditionalFormatting>
  <conditionalFormatting sqref="D7:D18">
    <cfRule type="dataBar" priority="29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{367CD5BD-3C68-4C76-88A8-B6C698C10BA0}</x14:id>
        </ext>
      </extLst>
    </cfRule>
  </conditionalFormatting>
  <conditionalFormatting sqref="D7:D18">
    <cfRule type="dataBar" priority="29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{1D766EEF-C099-4D8F-9344-0BD18AA60F6F}</x14:id>
        </ext>
      </extLst>
    </cfRule>
  </conditionalFormatting>
  <conditionalFormatting sqref="D7:D14">
    <cfRule type="dataBar" priority="29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{E6E489FD-429B-4A94-B3DE-DC147544EDA7}</x14:id>
        </ext>
      </extLst>
    </cfRule>
  </conditionalFormatting>
  <conditionalFormatting sqref="D7:D18">
    <cfRule type="dataBar" priority="29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{962F448B-F7FD-475F-900C-2A248332E391}</x14:id>
        </ext>
      </extLst>
    </cfRule>
  </conditionalFormatting>
  <conditionalFormatting sqref="D9:D17">
    <cfRule type="dataBar" priority="29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{F29CCE85-88F4-481A-842D-BD2B8EB2CCC5}</x14:id>
        </ext>
      </extLst>
    </cfRule>
  </conditionalFormatting>
  <conditionalFormatting sqref="D7:D18">
    <cfRule type="dataBar" priority="29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{4C9A0421-E187-4801-A93D-DAA702202021}</x14:id>
        </ext>
      </extLst>
    </cfRule>
  </conditionalFormatting>
  <conditionalFormatting sqref="D7:D18">
    <cfRule type="dataBar" priority="29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{BFAE4805-A29C-4055-B882-AC0821A04AF9}</x14:id>
        </ext>
      </extLst>
    </cfRule>
  </conditionalFormatting>
  <conditionalFormatting sqref="F10:F18">
    <cfRule type="dataBar" priority="28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{91BAFBC4-2E2D-4E05-B1D2-E0E26F7B9C4D}</x14:id>
        </ext>
      </extLst>
    </cfRule>
  </conditionalFormatting>
  <conditionalFormatting sqref="F10:F18 F7">
    <cfRule type="dataBar" priority="28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{E7FB31B0-9A09-4FCF-8C1A-CB00C92B92A6}</x14:id>
        </ext>
      </extLst>
    </cfRule>
  </conditionalFormatting>
  <conditionalFormatting sqref="F8">
    <cfRule type="dataBar" priority="28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{D20CBBF2-0A09-4236-85FD-3CCDF57315A7}</x14:id>
        </ext>
      </extLst>
    </cfRule>
  </conditionalFormatting>
  <conditionalFormatting sqref="F8">
    <cfRule type="dataBar" priority="28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{DDF0B7C5-A112-4FCE-89B5-3D5BEC75269F}</x14:id>
        </ext>
      </extLst>
    </cfRule>
  </conditionalFormatting>
  <conditionalFormatting sqref="F8">
    <cfRule type="dataBar" priority="28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{E89A75AC-67DD-4E69-B41B-015F14E2BE24}</x14:id>
        </ext>
      </extLst>
    </cfRule>
  </conditionalFormatting>
  <conditionalFormatting sqref="F8">
    <cfRule type="dataBar" priority="28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{5E252A9D-DA4B-4D02-9662-14D00541110D}</x14:id>
        </ext>
      </extLst>
    </cfRule>
  </conditionalFormatting>
  <conditionalFormatting sqref="F8">
    <cfRule type="dataBar" priority="28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{1D5944FF-52A4-49A8-B7E4-13B7804B8550}</x14:id>
        </ext>
      </extLst>
    </cfRule>
  </conditionalFormatting>
  <conditionalFormatting sqref="F8">
    <cfRule type="dataBar" priority="28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{773B4721-5EA4-4157-AF57-41DB4C173CD6}</x14:id>
        </ext>
      </extLst>
    </cfRule>
  </conditionalFormatting>
  <conditionalFormatting sqref="F8">
    <cfRule type="dataBar" priority="28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{809302AA-6D86-433D-A311-83268B69ECB5}</x14:id>
        </ext>
      </extLst>
    </cfRule>
  </conditionalFormatting>
  <conditionalFormatting sqref="F9">
    <cfRule type="dataBar" priority="27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{F0A8A3FE-B0D2-4535-9FC3-818B39872CB9}</x14:id>
        </ext>
      </extLst>
    </cfRule>
  </conditionalFormatting>
  <conditionalFormatting sqref="F9">
    <cfRule type="dataBar" priority="27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{316F20B6-90AB-4E73-ADD0-A59E14DBEA49}</x14:id>
        </ext>
      </extLst>
    </cfRule>
  </conditionalFormatting>
  <conditionalFormatting sqref="F9">
    <cfRule type="dataBar" priority="27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{FEA20D4F-FE21-472E-AB11-C824125F0E84}</x14:id>
        </ext>
      </extLst>
    </cfRule>
  </conditionalFormatting>
  <conditionalFormatting sqref="F9">
    <cfRule type="dataBar" priority="27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{29FD7422-0B05-4D7B-A262-2264E7A56359}</x14:id>
        </ext>
      </extLst>
    </cfRule>
  </conditionalFormatting>
  <conditionalFormatting sqref="F9">
    <cfRule type="dataBar" priority="27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{E91AA76C-26DE-4466-889A-3C3A2EB306CF}</x14:id>
        </ext>
      </extLst>
    </cfRule>
  </conditionalFormatting>
  <conditionalFormatting sqref="F9">
    <cfRule type="dataBar" priority="28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{264B8DA2-EB25-46E1-A27E-BA02D584FAB3}</x14:id>
        </ext>
      </extLst>
    </cfRule>
  </conditionalFormatting>
  <conditionalFormatting sqref="F9">
    <cfRule type="dataBar" priority="27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{75B61067-329D-45DF-BFF4-4E3F7521380E}</x14:id>
        </ext>
      </extLst>
    </cfRule>
  </conditionalFormatting>
  <conditionalFormatting sqref="G9:G18">
    <cfRule type="dataBar" priority="2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{32616EF9-F68A-4AD9-9B7E-8A9257BF95EA}</x14:id>
        </ext>
      </extLst>
    </cfRule>
  </conditionalFormatting>
  <conditionalFormatting sqref="G7:G8">
    <cfRule type="dataBar" priority="27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{F5DD3AB3-82C1-486A-9940-F3334C3F2764}</x14:id>
        </ext>
      </extLst>
    </cfRule>
  </conditionalFormatting>
  <conditionalFormatting sqref="G7:G18">
    <cfRule type="dataBar" priority="26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{34969AA4-06E7-44F8-A2D2-C4513AD867EA}</x14:id>
        </ext>
      </extLst>
    </cfRule>
  </conditionalFormatting>
  <conditionalFormatting sqref="G9:G18">
    <cfRule type="dataBar" priority="27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{AE600648-16D4-4AAD-9EBB-3F1A1454D4F2}</x14:id>
        </ext>
      </extLst>
    </cfRule>
  </conditionalFormatting>
  <conditionalFormatting sqref="G7:G18">
    <cfRule type="dataBar" priority="27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{A2C32FEA-C13B-45E7-8AB8-4570900E5E0E}</x14:id>
        </ext>
      </extLst>
    </cfRule>
  </conditionalFormatting>
  <conditionalFormatting sqref="G7:G18">
    <cfRule type="dataBar" priority="26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{40EA8F9E-6BF8-4273-B39C-98705380BEBF}</x14:id>
        </ext>
      </extLst>
    </cfRule>
  </conditionalFormatting>
  <conditionalFormatting sqref="H10:H18">
    <cfRule type="dataBar" priority="26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{38F405EC-D1C6-4611-BCF9-1EE4740CC084}</x14:id>
        </ext>
      </extLst>
    </cfRule>
  </conditionalFormatting>
  <conditionalFormatting sqref="H7">
    <cfRule type="dataBar" priority="26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{2D40987B-5BFF-4C0A-8864-44D983B00655}</x14:id>
        </ext>
      </extLst>
    </cfRule>
  </conditionalFormatting>
  <conditionalFormatting sqref="H10:H18 H7">
    <cfRule type="dataBar" priority="26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{4E968C72-84FD-4C05-8E34-FA7D3B04BBAF}</x14:id>
        </ext>
      </extLst>
    </cfRule>
  </conditionalFormatting>
  <conditionalFormatting sqref="H10:H18">
    <cfRule type="dataBar" priority="26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{97C2026E-50B1-41B7-AEBF-C3C8C154B77C}</x14:id>
        </ext>
      </extLst>
    </cfRule>
  </conditionalFormatting>
  <conditionalFormatting sqref="H10:H18">
    <cfRule type="dataBar" priority="26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{C938C39F-4B65-409F-8372-EA78D8156AAF}</x14:id>
        </ext>
      </extLst>
    </cfRule>
  </conditionalFormatting>
  <conditionalFormatting sqref="H10:H18">
    <cfRule type="dataBar" priority="26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{88460F64-D63E-408F-8AE6-3985C04F6A58}</x14:id>
        </ext>
      </extLst>
    </cfRule>
  </conditionalFormatting>
  <conditionalFormatting sqref="H8:H9">
    <cfRule type="dataBar" priority="2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{29A721B0-D192-4595-90B3-91B50DAA060D}</x14:id>
        </ext>
      </extLst>
    </cfRule>
  </conditionalFormatting>
  <conditionalFormatting sqref="H8:H9">
    <cfRule type="dataBar" priority="2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{A3628B0A-8F34-459F-9726-612FB9389EB3}</x14:id>
        </ext>
      </extLst>
    </cfRule>
  </conditionalFormatting>
  <conditionalFormatting sqref="H8:H9">
    <cfRule type="dataBar" priority="2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{0E09581A-BA9B-4E3D-9A95-BC6DF129BE35}</x14:id>
        </ext>
      </extLst>
    </cfRule>
  </conditionalFormatting>
  <conditionalFormatting sqref="H8:H9">
    <cfRule type="dataBar" priority="2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{7230CC1E-133B-49E4-84CC-C4EF9F5B144F}</x14:id>
        </ext>
      </extLst>
    </cfRule>
  </conditionalFormatting>
  <conditionalFormatting sqref="H8:H9">
    <cfRule type="dataBar" priority="2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{7B62CF46-9D16-4460-9899-8FCC5925B6F0}</x14:id>
        </ext>
      </extLst>
    </cfRule>
  </conditionalFormatting>
  <conditionalFormatting sqref="H8:H9">
    <cfRule type="dataBar" priority="2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{FDDC209F-B4B1-4332-8AB3-07EB8BB6614E}</x14:id>
        </ext>
      </extLst>
    </cfRule>
  </conditionalFormatting>
  <conditionalFormatting sqref="H8:H9">
    <cfRule type="dataBar" priority="2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{542BCAD5-7723-416A-A30E-56CC21723F01}</x14:id>
        </ext>
      </extLst>
    </cfRule>
  </conditionalFormatting>
  <conditionalFormatting sqref="H9">
    <cfRule type="dataBar" priority="2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{C6A82388-E061-40CE-9970-E731CA96FD74}</x14:id>
        </ext>
      </extLst>
    </cfRule>
  </conditionalFormatting>
  <conditionalFormatting sqref="H9">
    <cfRule type="dataBar" priority="2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{CEEF1869-B08D-4523-85CE-F7C06B00A597}</x14:id>
        </ext>
      </extLst>
    </cfRule>
  </conditionalFormatting>
  <conditionalFormatting sqref="H9">
    <cfRule type="dataBar" priority="2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{30B5EC16-3CA3-473E-9E51-6B3EEB668D08}</x14:id>
        </ext>
      </extLst>
    </cfRule>
  </conditionalFormatting>
  <conditionalFormatting sqref="H9">
    <cfRule type="dataBar" priority="2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{6F0A17DC-89DE-408D-9E2D-5EADD1092760}</x14:id>
        </ext>
      </extLst>
    </cfRule>
  </conditionalFormatting>
  <conditionalFormatting sqref="H9">
    <cfRule type="dataBar" priority="2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{56BD2F5B-F24F-4D29-B033-1D609344CD6F}</x14:id>
        </ext>
      </extLst>
    </cfRule>
  </conditionalFormatting>
  <conditionalFormatting sqref="H9">
    <cfRule type="dataBar" priority="2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{84AEE11B-3DBD-4A6F-A722-CBBC4F0F1E58}</x14:id>
        </ext>
      </extLst>
    </cfRule>
  </conditionalFormatting>
  <conditionalFormatting sqref="H9">
    <cfRule type="dataBar" priority="2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{22A5C3CB-C339-4B7C-8BAD-BC7AB6624CCE}</x14:id>
        </ext>
      </extLst>
    </cfRule>
  </conditionalFormatting>
  <conditionalFormatting sqref="I9:I18">
    <cfRule type="dataBar" priority="2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{F9D7CEE1-DDDA-4E20-B9AE-19DA8AC00655}</x14:id>
        </ext>
      </extLst>
    </cfRule>
  </conditionalFormatting>
  <conditionalFormatting sqref="I7:I18">
    <cfRule type="dataBar" priority="2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{2F48E7DA-4788-4E5C-A0B7-FB74803DF3A6}</x14:id>
        </ext>
      </extLst>
    </cfRule>
  </conditionalFormatting>
  <conditionalFormatting sqref="I7:I18">
    <cfRule type="dataBar" priority="20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{B0982BE8-DF31-4CC0-8B53-E789DFD6AD4B}</x14:id>
        </ext>
      </extLst>
    </cfRule>
  </conditionalFormatting>
  <conditionalFormatting sqref="I7:I18">
    <cfRule type="dataBar" priority="20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{0966D9BD-3D8C-4E7C-BD70-D0E056C437B2}</x14:id>
        </ext>
      </extLst>
    </cfRule>
  </conditionalFormatting>
  <conditionalFormatting sqref="I7:I14">
    <cfRule type="dataBar" priority="20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{A3886FBB-1FEF-4DF8-B365-E6A31185BA1E}</x14:id>
        </ext>
      </extLst>
    </cfRule>
  </conditionalFormatting>
  <conditionalFormatting sqref="I7:I18">
    <cfRule type="dataBar" priority="20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{D8471B3D-C8EC-4EF4-94DC-0B83E7B6B1EF}</x14:id>
        </ext>
      </extLst>
    </cfRule>
  </conditionalFormatting>
  <conditionalFormatting sqref="I9:I17">
    <cfRule type="dataBar" priority="2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{4A56C6C3-D955-40D1-BC7F-7C747E3B3DBA}</x14:id>
        </ext>
      </extLst>
    </cfRule>
  </conditionalFormatting>
  <conditionalFormatting sqref="I7:I18">
    <cfRule type="dataBar" priority="2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{B7959A11-E691-4A23-B6B0-A00F24F51B5F}</x14:id>
        </ext>
      </extLst>
    </cfRule>
  </conditionalFormatting>
  <conditionalFormatting sqref="J10:J18">
    <cfRule type="dataBar" priority="20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{4EA7892D-BA6B-436D-A485-3EA31991656D}</x14:id>
        </ext>
      </extLst>
    </cfRule>
  </conditionalFormatting>
  <conditionalFormatting sqref="J10:J18 J7">
    <cfRule type="dataBar" priority="20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{0A2057D7-CD16-4AB0-BA41-A57F1182BAC5}</x14:id>
        </ext>
      </extLst>
    </cfRule>
  </conditionalFormatting>
  <conditionalFormatting sqref="J10:J18">
    <cfRule type="dataBar" priority="20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{73408A87-1A30-4C06-83AD-7262069C644E}</x14:id>
        </ext>
      </extLst>
    </cfRule>
  </conditionalFormatting>
  <conditionalFormatting sqref="J10:J18">
    <cfRule type="dataBar" priority="20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{65CAB4F0-171D-4720-8F25-763D876A8A4E}</x14:id>
        </ext>
      </extLst>
    </cfRule>
  </conditionalFormatting>
  <conditionalFormatting sqref="J10:J14 J7">
    <cfRule type="dataBar" priority="19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{59F206E6-20CF-464A-AB57-7EBF9C02C3DB}</x14:id>
        </ext>
      </extLst>
    </cfRule>
  </conditionalFormatting>
  <conditionalFormatting sqref="J10:J18">
    <cfRule type="dataBar" priority="19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{C0F4859C-7BD4-47B4-8BB4-6B9A0E62B7F5}</x14:id>
        </ext>
      </extLst>
    </cfRule>
  </conditionalFormatting>
  <conditionalFormatting sqref="J10:J17">
    <cfRule type="dataBar" priority="20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{A7D5B7DD-4CBE-4264-9BB7-AC50AC2758B6}</x14:id>
        </ext>
      </extLst>
    </cfRule>
  </conditionalFormatting>
  <conditionalFormatting sqref="J10:J18">
    <cfRule type="dataBar" priority="20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{A4D47A1F-382E-48CF-87ED-F95C27942943}</x14:id>
        </ext>
      </extLst>
    </cfRule>
  </conditionalFormatting>
  <conditionalFormatting sqref="H7:H18">
    <cfRule type="dataBar" priority="19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{3854B2D7-5332-434F-A3C7-3F5F7A81E976}</x14:id>
        </ext>
      </extLst>
    </cfRule>
  </conditionalFormatting>
  <conditionalFormatting sqref="J8:J9">
    <cfRule type="dataBar" priority="18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{C0A5F4D5-BDCA-45EB-AA40-63DD158A0D90}</x14:id>
        </ext>
      </extLst>
    </cfRule>
  </conditionalFormatting>
  <conditionalFormatting sqref="J8:J9">
    <cfRule type="dataBar" priority="17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{9640A995-5CE4-4D92-95D9-9447A4DA5395}</x14:id>
        </ext>
      </extLst>
    </cfRule>
  </conditionalFormatting>
  <conditionalFormatting sqref="J8:J9">
    <cfRule type="dataBar" priority="17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{87BCACCC-07D7-486D-A548-820081BE662F}</x14:id>
        </ext>
      </extLst>
    </cfRule>
  </conditionalFormatting>
  <conditionalFormatting sqref="J8:J9">
    <cfRule type="dataBar" priority="17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{6C6FA3B5-0D3F-4012-8C2B-2533070B3330}</x14:id>
        </ext>
      </extLst>
    </cfRule>
  </conditionalFormatting>
  <conditionalFormatting sqref="J8:J9">
    <cfRule type="dataBar" priority="17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{B19C0D17-3E62-4686-B711-DDD1DD65A829}</x14:id>
        </ext>
      </extLst>
    </cfRule>
  </conditionalFormatting>
  <conditionalFormatting sqref="J8:J9">
    <cfRule type="dataBar" priority="18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{6DDBD1E2-1513-4A99-965A-A299E2BC2BBF}</x14:id>
        </ext>
      </extLst>
    </cfRule>
  </conditionalFormatting>
  <conditionalFormatting sqref="J8:J9">
    <cfRule type="dataBar" priority="17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{1DFEECC5-0298-4A27-A8E7-D94C47CA5DC0}</x14:id>
        </ext>
      </extLst>
    </cfRule>
  </conditionalFormatting>
  <conditionalFormatting sqref="J9">
    <cfRule type="dataBar" priority="17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{0DF7C416-0E66-4141-8B08-44DFBCE85E3D}</x14:id>
        </ext>
      </extLst>
    </cfRule>
  </conditionalFormatting>
  <conditionalFormatting sqref="J9">
    <cfRule type="dataBar" priority="17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{915474B4-AD04-43BA-8D7B-7DC442D4D10E}</x14:id>
        </ext>
      </extLst>
    </cfRule>
  </conditionalFormatting>
  <conditionalFormatting sqref="J9">
    <cfRule type="dataBar" priority="1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{D781E461-BD84-4554-AE53-C284C209DB6D}</x14:id>
        </ext>
      </extLst>
    </cfRule>
  </conditionalFormatting>
  <conditionalFormatting sqref="J9">
    <cfRule type="dataBar" priority="17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{1B6FF8ED-312B-4B23-BB13-7835C18D4CDB}</x14:id>
        </ext>
      </extLst>
    </cfRule>
  </conditionalFormatting>
  <conditionalFormatting sqref="J9">
    <cfRule type="dataBar" priority="16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{9FF15C66-0DED-4B39-AD5F-ECDD3F6CB41A}</x14:id>
        </ext>
      </extLst>
    </cfRule>
  </conditionalFormatting>
  <conditionalFormatting sqref="J9">
    <cfRule type="dataBar" priority="17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{23232503-5552-4A7A-94C4-383C43290B37}</x14:id>
        </ext>
      </extLst>
    </cfRule>
  </conditionalFormatting>
  <conditionalFormatting sqref="J9">
    <cfRule type="dataBar" priority="16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{4F7932D6-E07A-46C7-B011-08A69ECF909F}</x14:id>
        </ext>
      </extLst>
    </cfRule>
  </conditionalFormatting>
  <conditionalFormatting sqref="J8:J9">
    <cfRule type="dataBar" priority="16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{6026267D-BD35-422B-803D-B3C635E128F1}</x14:id>
        </ext>
      </extLst>
    </cfRule>
  </conditionalFormatting>
  <conditionalFormatting sqref="K9:K18">
    <cfRule type="dataBar" priority="16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{A9BB6839-AC6F-4EFA-8B70-613148EE771E}</x14:id>
        </ext>
      </extLst>
    </cfRule>
  </conditionalFormatting>
  <conditionalFormatting sqref="K7:K18">
    <cfRule type="dataBar" priority="16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{2656D004-C13B-4C81-ACBF-81BA220D22B5}</x14:id>
        </ext>
      </extLst>
    </cfRule>
  </conditionalFormatting>
  <conditionalFormatting sqref="K7:K18">
    <cfRule type="dataBar" priority="16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{1A398942-B917-4C6A-BD08-E3993BFC0D7C}</x14:id>
        </ext>
      </extLst>
    </cfRule>
  </conditionalFormatting>
  <conditionalFormatting sqref="K7:K18">
    <cfRule type="dataBar" priority="16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{AB098942-E7B3-4C94-82E8-99392300BF01}</x14:id>
        </ext>
      </extLst>
    </cfRule>
  </conditionalFormatting>
  <conditionalFormatting sqref="K7:K14">
    <cfRule type="dataBar" priority="1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{6D31C39E-574C-4725-A27D-402FDD1AF3FB}</x14:id>
        </ext>
      </extLst>
    </cfRule>
  </conditionalFormatting>
  <conditionalFormatting sqref="K7:K18">
    <cfRule type="dataBar" priority="1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{189BF8DB-AB64-4D83-B42D-1A71453596C4}</x14:id>
        </ext>
      </extLst>
    </cfRule>
  </conditionalFormatting>
  <conditionalFormatting sqref="K9:K17">
    <cfRule type="dataBar" priority="16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{F08F0937-7ECD-479C-9902-58F64275BF3F}</x14:id>
        </ext>
      </extLst>
    </cfRule>
  </conditionalFormatting>
  <conditionalFormatting sqref="K7:K18">
    <cfRule type="dataBar" priority="16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{2DBFD9CD-0BC6-4C08-8B21-6EA4B3D0CFAD}</x14:id>
        </ext>
      </extLst>
    </cfRule>
  </conditionalFormatting>
  <conditionalFormatting sqref="L10:L18">
    <cfRule type="dataBar" priority="1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{0795C4DD-602C-4B05-8B42-019758860E5E}</x14:id>
        </ext>
      </extLst>
    </cfRule>
  </conditionalFormatting>
  <conditionalFormatting sqref="L10:L18 L7">
    <cfRule type="dataBar" priority="1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{46CFC74E-30BE-4401-BB6A-D5962C29FDF3}</x14:id>
        </ext>
      </extLst>
    </cfRule>
  </conditionalFormatting>
  <conditionalFormatting sqref="L10:L18">
    <cfRule type="dataBar" priority="1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{366CAD8A-8C8B-4DB4-A2A3-2C5D651C1704}</x14:id>
        </ext>
      </extLst>
    </cfRule>
  </conditionalFormatting>
  <conditionalFormatting sqref="L10:L18">
    <cfRule type="dataBar" priority="1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{D3B0974B-1391-4F58-A7BF-7A65699D6DF5}</x14:id>
        </ext>
      </extLst>
    </cfRule>
  </conditionalFormatting>
  <conditionalFormatting sqref="L10:L14 L7">
    <cfRule type="dataBar" priority="1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{6CE2D8D8-8957-4DF6-9C48-58974EE63558}</x14:id>
        </ext>
      </extLst>
    </cfRule>
  </conditionalFormatting>
  <conditionalFormatting sqref="L10:L18">
    <cfRule type="dataBar" priority="1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{6141FF3D-5B0E-4906-ACA7-FE80605397C4}</x14:id>
        </ext>
      </extLst>
    </cfRule>
  </conditionalFormatting>
  <conditionalFormatting sqref="L10:L17">
    <cfRule type="dataBar" priority="15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{7B329B36-D58C-49D5-A034-10A5D478F8F9}</x14:id>
        </ext>
      </extLst>
    </cfRule>
  </conditionalFormatting>
  <conditionalFormatting sqref="L10:L18">
    <cfRule type="dataBar" priority="15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{6C3F8B60-F8CE-41CF-AB12-CCF4478D7CF9}</x14:id>
        </ext>
      </extLst>
    </cfRule>
  </conditionalFormatting>
  <conditionalFormatting sqref="L10:L18 L7">
    <cfRule type="dataBar" priority="1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{9D0513DA-84B2-48B0-94F5-6036B7E72394}</x14:id>
        </ext>
      </extLst>
    </cfRule>
  </conditionalFormatting>
  <conditionalFormatting sqref="M9:M18">
    <cfRule type="dataBar" priority="6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{D5F5DC56-D3EA-4970-951F-2AB46D28569A}</x14:id>
        </ext>
      </extLst>
    </cfRule>
  </conditionalFormatting>
  <conditionalFormatting sqref="M7:M18">
    <cfRule type="dataBar" priority="6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{4FEFAFC1-6E48-4A46-A9B9-5DF11BF4AF6D}</x14:id>
        </ext>
      </extLst>
    </cfRule>
  </conditionalFormatting>
  <conditionalFormatting sqref="M7:M18">
    <cfRule type="dataBar" priority="6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{931A187A-991E-4908-AB21-BE2E2BE91431}</x14:id>
        </ext>
      </extLst>
    </cfRule>
  </conditionalFormatting>
  <conditionalFormatting sqref="M7:M18">
    <cfRule type="dataBar" priority="6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{909EFDDC-2886-4BAE-AC80-4C43C3AF2E90}</x14:id>
        </ext>
      </extLst>
    </cfRule>
  </conditionalFormatting>
  <conditionalFormatting sqref="M7:M14">
    <cfRule type="dataBar" priority="6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{1396DA4C-7F60-4449-9DD1-73DA2E3C12D7}</x14:id>
        </ext>
      </extLst>
    </cfRule>
  </conditionalFormatting>
  <conditionalFormatting sqref="M7:M18">
    <cfRule type="dataBar" priority="6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{049572D8-2122-4399-8DC0-E1CEFBF07E19}</x14:id>
        </ext>
      </extLst>
    </cfRule>
  </conditionalFormatting>
  <conditionalFormatting sqref="M9:M17">
    <cfRule type="dataBar" priority="7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{2A254FF0-02EF-49A0-AF67-FCF8A4FDABAE}</x14:id>
        </ext>
      </extLst>
    </cfRule>
  </conditionalFormatting>
  <conditionalFormatting sqref="M7:M18">
    <cfRule type="dataBar" priority="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{8AEB2183-AFDC-4A12-A7EB-E81CF8288DA2}</x14:id>
        </ext>
      </extLst>
    </cfRule>
  </conditionalFormatting>
  <conditionalFormatting sqref="N10:N18">
    <cfRule type="dataBar" priority="6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{F30CEEF2-E527-42CF-9203-EF8088FC6A3B}</x14:id>
        </ext>
      </extLst>
    </cfRule>
  </conditionalFormatting>
  <conditionalFormatting sqref="N10:N18 N7">
    <cfRule type="dataBar" priority="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{EC3660DB-51E8-406A-BB84-23C74397F61F}</x14:id>
        </ext>
      </extLst>
    </cfRule>
  </conditionalFormatting>
  <conditionalFormatting sqref="N10:N18">
    <cfRule type="dataBar" priority="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{3D247B72-E42A-4036-A9CA-A96D3EB8358E}</x14:id>
        </ext>
      </extLst>
    </cfRule>
  </conditionalFormatting>
  <conditionalFormatting sqref="N10:N18">
    <cfRule type="dataBar" priority="5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{E7044238-5C35-4A6A-8A97-FCB5FA680761}</x14:id>
        </ext>
      </extLst>
    </cfRule>
  </conditionalFormatting>
  <conditionalFormatting sqref="N10:N14 N7">
    <cfRule type="dataBar" priority="5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{390E529D-98BA-4B65-B4AF-9D46858B04F1}</x14:id>
        </ext>
      </extLst>
    </cfRule>
  </conditionalFormatting>
  <conditionalFormatting sqref="N10:N18">
    <cfRule type="dataBar" priority="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{AF170B1D-2C46-4717-BEF6-41B9F1EE222E}</x14:id>
        </ext>
      </extLst>
    </cfRule>
  </conditionalFormatting>
  <conditionalFormatting sqref="N10:N17">
    <cfRule type="dataBar" priority="6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{0EAE1008-A9CF-4A2E-B64F-8FC395B64526}</x14:id>
        </ext>
      </extLst>
    </cfRule>
  </conditionalFormatting>
  <conditionalFormatting sqref="N10:N18">
    <cfRule type="dataBar" priority="6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{7F827162-B39F-4ABF-ACCA-6A942961EC9D}</x14:id>
        </ext>
      </extLst>
    </cfRule>
  </conditionalFormatting>
  <conditionalFormatting sqref="N10:N18 N7">
    <cfRule type="dataBar" priority="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{4C93D9C5-E4E1-4806-B185-3B825A56F52E}</x14:id>
        </ext>
      </extLst>
    </cfRule>
  </conditionalFormatting>
  <conditionalFormatting sqref="L8:L9">
    <cfRule type="dataBar" priority="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{9EFA9B26-7C7D-4D5E-A1DB-448FF1E771FA}</x14:id>
        </ext>
      </extLst>
    </cfRule>
  </conditionalFormatting>
  <conditionalFormatting sqref="L8:L9">
    <cfRule type="dataBar" priority="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{1683E0EF-4976-4B16-B6F1-0263EFB0EE73}</x14:id>
        </ext>
      </extLst>
    </cfRule>
  </conditionalFormatting>
  <conditionalFormatting sqref="L8:L9">
    <cfRule type="dataBar" priority="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{4C7C38A8-137A-4E4A-AB38-93E51D410715}</x14:id>
        </ext>
      </extLst>
    </cfRule>
  </conditionalFormatting>
  <conditionalFormatting sqref="L8:L9">
    <cfRule type="dataBar" priority="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{9F7BDD08-B66B-4AA5-BE4F-2FC0C8DACD2A}</x14:id>
        </ext>
      </extLst>
    </cfRule>
  </conditionalFormatting>
  <conditionalFormatting sqref="L8:L9">
    <cfRule type="dataBar" priority="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{6138F67E-A918-4A2B-B724-2A0797291FAC}</x14:id>
        </ext>
      </extLst>
    </cfRule>
  </conditionalFormatting>
  <conditionalFormatting sqref="L8:L9">
    <cfRule type="dataBar" priority="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{4AE4B491-D4A6-4202-811D-A7AFAB7C0905}</x14:id>
        </ext>
      </extLst>
    </cfRule>
  </conditionalFormatting>
  <conditionalFormatting sqref="L8:L9">
    <cfRule type="dataBar" priority="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{5B032B2D-7616-43B0-9803-0BC1B21AA02B}</x14:id>
        </ext>
      </extLst>
    </cfRule>
  </conditionalFormatting>
  <conditionalFormatting sqref="L9">
    <cfRule type="dataBar" priority="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{5665948C-E54A-4DE4-9A64-29FF1D33B3EB}</x14:id>
        </ext>
      </extLst>
    </cfRule>
  </conditionalFormatting>
  <conditionalFormatting sqref="L9">
    <cfRule type="dataBar" priority="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{AEBF5C86-A8DD-492C-ACFA-C91447CDA7DD}</x14:id>
        </ext>
      </extLst>
    </cfRule>
  </conditionalFormatting>
  <conditionalFormatting sqref="L9">
    <cfRule type="dataBar" priority="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{70976236-11FD-42B6-8FDC-52D51A34C807}</x14:id>
        </ext>
      </extLst>
    </cfRule>
  </conditionalFormatting>
  <conditionalFormatting sqref="L9">
    <cfRule type="dataBar" priority="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{442D2E2B-0DAD-4062-A861-3BD4B4BB4CB9}</x14:id>
        </ext>
      </extLst>
    </cfRule>
  </conditionalFormatting>
  <conditionalFormatting sqref="L9">
    <cfRule type="dataBar" priority="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{36CFA460-0A4E-43E6-9C1B-29839C2F1CA6}</x14:id>
        </ext>
      </extLst>
    </cfRule>
  </conditionalFormatting>
  <conditionalFormatting sqref="L9">
    <cfRule type="dataBar" priority="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{EFCE7AF9-F0FC-42BE-9EEE-6F4E56E8AB82}</x14:id>
        </ext>
      </extLst>
    </cfRule>
  </conditionalFormatting>
  <conditionalFormatting sqref="L9">
    <cfRule type="dataBar" priority="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{33B56B86-E1C9-4C49-A13B-C678C67EBE79}</x14:id>
        </ext>
      </extLst>
    </cfRule>
  </conditionalFormatting>
  <conditionalFormatting sqref="L8:L9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{E5EE5475-4C5B-4BAB-8EC8-BE8CAFD03946}</x14:id>
        </ext>
      </extLst>
    </cfRule>
  </conditionalFormatting>
  <conditionalFormatting sqref="N8:N9"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{FC60FEE1-6526-44FC-A4B0-E81527C84561}</x14:id>
        </ext>
      </extLst>
    </cfRule>
  </conditionalFormatting>
  <conditionalFormatting sqref="N8:N9">
    <cfRule type="dataBar" priority="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{7AAEFCC9-3845-467A-B3BF-C81092693413}</x14:id>
        </ext>
      </extLst>
    </cfRule>
  </conditionalFormatting>
  <conditionalFormatting sqref="N8:N9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{5B0B39A5-B760-4D9A-9F31-28C997D3A162}</x14:id>
        </ext>
      </extLst>
    </cfRule>
  </conditionalFormatting>
  <conditionalFormatting sqref="N8:N9">
    <cfRule type="dataBar" priority="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{9A2E95B9-2117-478B-9F87-9A67BE592496}</x14:id>
        </ext>
      </extLst>
    </cfRule>
  </conditionalFormatting>
  <conditionalFormatting sqref="N8:N9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{D83C41A7-DDFB-4215-AEFA-BCBAC5DFC81D}</x14:id>
        </ext>
      </extLst>
    </cfRule>
  </conditionalFormatting>
  <conditionalFormatting sqref="N8:N9">
    <cfRule type="dataBar" priority="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{8AD13958-7DCB-4ED8-B02C-419E7AAA6AB8}</x14:id>
        </ext>
      </extLst>
    </cfRule>
  </conditionalFormatting>
  <conditionalFormatting sqref="N8:N9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{2155F8DE-07D0-40DD-8272-BDFE4C3E5D0A}</x14:id>
        </ext>
      </extLst>
    </cfRule>
  </conditionalFormatting>
  <conditionalFormatting sqref="N9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{92706E24-980F-4B83-98BF-F060E2E4A3B8}</x14:id>
        </ext>
      </extLst>
    </cfRule>
  </conditionalFormatting>
  <conditionalFormatting sqref="N9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{95C4B137-E78A-4176-82C4-5DFACEC8B628}</x14:id>
        </ext>
      </extLst>
    </cfRule>
  </conditionalFormatting>
  <conditionalFormatting sqref="N9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{7E85F260-EFAD-43A4-91EC-3F29965BF83A}</x14:id>
        </ext>
      </extLst>
    </cfRule>
  </conditionalFormatting>
  <conditionalFormatting sqref="N9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{72DE9D38-BF6D-45FE-8B14-5F15A12558D5}</x14:id>
        </ext>
      </extLst>
    </cfRule>
  </conditionalFormatting>
  <conditionalFormatting sqref="N9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{4DA50F15-F85A-450F-B2C5-FDC305C9F652}</x14:id>
        </ext>
      </extLst>
    </cfRule>
  </conditionalFormatting>
  <conditionalFormatting sqref="N9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{2D070CF3-5F65-4B3D-A048-9B2AFAE74973}</x14:id>
        </ext>
      </extLst>
    </cfRule>
  </conditionalFormatting>
  <conditionalFormatting sqref="N9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{134C98D6-6A10-4B1C-A0B2-18BC19140B07}</x14:id>
        </ext>
      </extLst>
    </cfRule>
  </conditionalFormatting>
  <conditionalFormatting sqref="N8:N9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{404B8ACC-8ED8-42AD-8BCC-88B803AA2EEE}</x14:id>
        </ext>
      </extLst>
    </cfRule>
  </conditionalFormatting>
  <conditionalFormatting sqref="N7:N18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{A0ECFD1C-159C-4CA4-9B2E-B716BD8058A1}</x14:id>
        </ext>
      </extLst>
    </cfRule>
  </conditionalFormatting>
  <conditionalFormatting sqref="M7:N18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{9402E804-60BB-4E65-BF8A-4B4BBA037C14}</x14:id>
        </ext>
      </extLst>
    </cfRule>
  </conditionalFormatting>
  <conditionalFormatting sqref="C7:N18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{4C422188-D402-46E9-9485-2C456FD04F53}</x14:id>
        </ext>
      </extLst>
    </cfRule>
  </conditionalFormatting>
  <conditionalFormatting sqref="I7:J18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{1DCDE76B-D80C-448D-A34E-AF5CA9CDEF94}</x14:id>
        </ext>
      </extLst>
    </cfRule>
  </conditionalFormatting>
  <conditionalFormatting sqref="K7:L18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{E33ADAC9-F452-4B98-AFF1-D00F809EF413}</x14:id>
        </ext>
      </extLst>
    </cfRule>
  </conditionalFormatting>
  <conditionalFormatting sqref="G7:H18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{1AF9EEF5-F407-4E06-8D4C-DF22440A23FB}</x14:id>
        </ext>
      </extLst>
    </cfRule>
  </conditionalFormatting>
  <conditionalFormatting sqref="E7:F18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{E5A918B0-0DD7-4849-96C7-6EA48A7559C2}</x14:id>
        </ext>
      </extLst>
    </cfRule>
  </conditionalFormatting>
  <conditionalFormatting sqref="C7:D18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{CE0F636F-B570-4777-BA0A-343059994418}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AB31F27-A32B-421D-BF45-30FB446BCDF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C9:C18</xm:sqref>
        </x14:conditionalFormatting>
        <x14:conditionalFormatting xmlns:xm="http://schemas.microsoft.com/office/excel/2006/main">
          <x14:cfRule type="dataBar" id="{5D300929-3EB0-443F-9A8D-432C8446CBC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C7:C18</xm:sqref>
        </x14:conditionalFormatting>
        <x14:conditionalFormatting xmlns:xm="http://schemas.microsoft.com/office/excel/2006/main">
          <x14:cfRule type="dataBar" id="{D67A47F8-4DB7-407C-A8F0-77E1E522D10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C7:C18</xm:sqref>
        </x14:conditionalFormatting>
        <x14:conditionalFormatting xmlns:xm="http://schemas.microsoft.com/office/excel/2006/main">
          <x14:cfRule type="dataBar" id="{A3967AD7-2C68-4FAF-A496-0FE4F424B23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C7:C18</xm:sqref>
        </x14:conditionalFormatting>
        <x14:conditionalFormatting xmlns:xm="http://schemas.microsoft.com/office/excel/2006/main">
          <x14:cfRule type="dataBar" id="{29DDC711-F892-4202-A2FB-9358069EF76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C7:C14</xm:sqref>
        </x14:conditionalFormatting>
        <x14:conditionalFormatting xmlns:xm="http://schemas.microsoft.com/office/excel/2006/main">
          <x14:cfRule type="dataBar" id="{32D2C82B-7445-4325-B591-93AB6D7E172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C7:C18</xm:sqref>
        </x14:conditionalFormatting>
        <x14:conditionalFormatting xmlns:xm="http://schemas.microsoft.com/office/excel/2006/main">
          <x14:cfRule type="dataBar" id="{9714025C-8373-459D-9F52-A1FF40D98F5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C9:C17</xm:sqref>
        </x14:conditionalFormatting>
        <x14:conditionalFormatting xmlns:xm="http://schemas.microsoft.com/office/excel/2006/main">
          <x14:cfRule type="dataBar" id="{BA935705-28A6-4570-80C9-768D343BB7B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C7:C18</xm:sqref>
        </x14:conditionalFormatting>
        <x14:conditionalFormatting xmlns:xm="http://schemas.microsoft.com/office/excel/2006/main">
          <x14:cfRule type="dataBar" id="{8902F048-6484-49B7-8C5C-378871669EB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C7:C18</xm:sqref>
        </x14:conditionalFormatting>
        <x14:conditionalFormatting xmlns:xm="http://schemas.microsoft.com/office/excel/2006/main">
          <x14:cfRule type="dataBar" id="{F29E6AC8-2B62-478D-ADF8-7B978EBBEFD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E9:E18</xm:sqref>
        </x14:conditionalFormatting>
        <x14:conditionalFormatting xmlns:xm="http://schemas.microsoft.com/office/excel/2006/main">
          <x14:cfRule type="dataBar" id="{8A0AB599-2A0B-4251-B46F-1A3E1274D8D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E7:E18</xm:sqref>
        </x14:conditionalFormatting>
        <x14:conditionalFormatting xmlns:xm="http://schemas.microsoft.com/office/excel/2006/main">
          <x14:cfRule type="dataBar" id="{80D1B891-AA57-4ED5-BC4E-592675173F2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D9:D18</xm:sqref>
        </x14:conditionalFormatting>
        <x14:conditionalFormatting xmlns:xm="http://schemas.microsoft.com/office/excel/2006/main">
          <x14:cfRule type="dataBar" id="{3554932B-8CC9-48A4-B9BA-2DBD3F4BF01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D7:D18</xm:sqref>
        </x14:conditionalFormatting>
        <x14:conditionalFormatting xmlns:xm="http://schemas.microsoft.com/office/excel/2006/main">
          <x14:cfRule type="dataBar" id="{367CD5BD-3C68-4C76-88A8-B6C698C10BA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D7:D18</xm:sqref>
        </x14:conditionalFormatting>
        <x14:conditionalFormatting xmlns:xm="http://schemas.microsoft.com/office/excel/2006/main">
          <x14:cfRule type="dataBar" id="{1D766EEF-C099-4D8F-9344-0BD18AA60F6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D7:D18</xm:sqref>
        </x14:conditionalFormatting>
        <x14:conditionalFormatting xmlns:xm="http://schemas.microsoft.com/office/excel/2006/main">
          <x14:cfRule type="dataBar" id="{E6E489FD-429B-4A94-B3DE-DC147544EDA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D7:D14</xm:sqref>
        </x14:conditionalFormatting>
        <x14:conditionalFormatting xmlns:xm="http://schemas.microsoft.com/office/excel/2006/main">
          <x14:cfRule type="dataBar" id="{962F448B-F7FD-475F-900C-2A248332E39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D7:D18</xm:sqref>
        </x14:conditionalFormatting>
        <x14:conditionalFormatting xmlns:xm="http://schemas.microsoft.com/office/excel/2006/main">
          <x14:cfRule type="dataBar" id="{F29CCE85-88F4-481A-842D-BD2B8EB2CCC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D9:D17</xm:sqref>
        </x14:conditionalFormatting>
        <x14:conditionalFormatting xmlns:xm="http://schemas.microsoft.com/office/excel/2006/main">
          <x14:cfRule type="dataBar" id="{4C9A0421-E187-4801-A93D-DAA70220202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D7:D18</xm:sqref>
        </x14:conditionalFormatting>
        <x14:conditionalFormatting xmlns:xm="http://schemas.microsoft.com/office/excel/2006/main">
          <x14:cfRule type="dataBar" id="{BFAE4805-A29C-4055-B882-AC0821A04AF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D7:D18</xm:sqref>
        </x14:conditionalFormatting>
        <x14:conditionalFormatting xmlns:xm="http://schemas.microsoft.com/office/excel/2006/main">
          <x14:cfRule type="dataBar" id="{91BAFBC4-2E2D-4E05-B1D2-E0E26F7B9C4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F10:F18</xm:sqref>
        </x14:conditionalFormatting>
        <x14:conditionalFormatting xmlns:xm="http://schemas.microsoft.com/office/excel/2006/main">
          <x14:cfRule type="dataBar" id="{E7FB31B0-9A09-4FCF-8C1A-CB00C92B92A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F10:F18 F7</xm:sqref>
        </x14:conditionalFormatting>
        <x14:conditionalFormatting xmlns:xm="http://schemas.microsoft.com/office/excel/2006/main">
          <x14:cfRule type="dataBar" id="{D20CBBF2-0A09-4236-85FD-3CCDF57315A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F8</xm:sqref>
        </x14:conditionalFormatting>
        <x14:conditionalFormatting xmlns:xm="http://schemas.microsoft.com/office/excel/2006/main">
          <x14:cfRule type="dataBar" id="{DDF0B7C5-A112-4FCE-89B5-3D5BEC75269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F8</xm:sqref>
        </x14:conditionalFormatting>
        <x14:conditionalFormatting xmlns:xm="http://schemas.microsoft.com/office/excel/2006/main">
          <x14:cfRule type="dataBar" id="{E89A75AC-67DD-4E69-B41B-015F14E2BE2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F8</xm:sqref>
        </x14:conditionalFormatting>
        <x14:conditionalFormatting xmlns:xm="http://schemas.microsoft.com/office/excel/2006/main">
          <x14:cfRule type="dataBar" id="{5E252A9D-DA4B-4D02-9662-14D00541110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F8</xm:sqref>
        </x14:conditionalFormatting>
        <x14:conditionalFormatting xmlns:xm="http://schemas.microsoft.com/office/excel/2006/main">
          <x14:cfRule type="dataBar" id="{1D5944FF-52A4-49A8-B7E4-13B7804B855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F8</xm:sqref>
        </x14:conditionalFormatting>
        <x14:conditionalFormatting xmlns:xm="http://schemas.microsoft.com/office/excel/2006/main">
          <x14:cfRule type="dataBar" id="{773B4721-5EA4-4157-AF57-41DB4C173CD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F8</xm:sqref>
        </x14:conditionalFormatting>
        <x14:conditionalFormatting xmlns:xm="http://schemas.microsoft.com/office/excel/2006/main">
          <x14:cfRule type="dataBar" id="{809302AA-6D86-433D-A311-83268B69ECB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F8</xm:sqref>
        </x14:conditionalFormatting>
        <x14:conditionalFormatting xmlns:xm="http://schemas.microsoft.com/office/excel/2006/main">
          <x14:cfRule type="dataBar" id="{F0A8A3FE-B0D2-4535-9FC3-818B39872CB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F9</xm:sqref>
        </x14:conditionalFormatting>
        <x14:conditionalFormatting xmlns:xm="http://schemas.microsoft.com/office/excel/2006/main">
          <x14:cfRule type="dataBar" id="{316F20B6-90AB-4E73-ADD0-A59E14DBEA4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F9</xm:sqref>
        </x14:conditionalFormatting>
        <x14:conditionalFormatting xmlns:xm="http://schemas.microsoft.com/office/excel/2006/main">
          <x14:cfRule type="dataBar" id="{FEA20D4F-FE21-472E-AB11-C824125F0E8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F9</xm:sqref>
        </x14:conditionalFormatting>
        <x14:conditionalFormatting xmlns:xm="http://schemas.microsoft.com/office/excel/2006/main">
          <x14:cfRule type="dataBar" id="{29FD7422-0B05-4D7B-A262-2264E7A5635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F9</xm:sqref>
        </x14:conditionalFormatting>
        <x14:conditionalFormatting xmlns:xm="http://schemas.microsoft.com/office/excel/2006/main">
          <x14:cfRule type="dataBar" id="{E91AA76C-26DE-4466-889A-3C3A2EB306C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F9</xm:sqref>
        </x14:conditionalFormatting>
        <x14:conditionalFormatting xmlns:xm="http://schemas.microsoft.com/office/excel/2006/main">
          <x14:cfRule type="dataBar" id="{264B8DA2-EB25-46E1-A27E-BA02D584FAB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F9</xm:sqref>
        </x14:conditionalFormatting>
        <x14:conditionalFormatting xmlns:xm="http://schemas.microsoft.com/office/excel/2006/main">
          <x14:cfRule type="dataBar" id="{75B61067-329D-45DF-BFF4-4E3F7521380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F9</xm:sqref>
        </x14:conditionalFormatting>
        <x14:conditionalFormatting xmlns:xm="http://schemas.microsoft.com/office/excel/2006/main">
          <x14:cfRule type="dataBar" id="{32616EF9-F68A-4AD9-9B7E-8A9257BF95E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G9:G18</xm:sqref>
        </x14:conditionalFormatting>
        <x14:conditionalFormatting xmlns:xm="http://schemas.microsoft.com/office/excel/2006/main">
          <x14:cfRule type="dataBar" id="{F5DD3AB3-82C1-486A-9940-F3334C3F276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G7:G8</xm:sqref>
        </x14:conditionalFormatting>
        <x14:conditionalFormatting xmlns:xm="http://schemas.microsoft.com/office/excel/2006/main">
          <x14:cfRule type="dataBar" id="{34969AA4-06E7-44F8-A2D2-C4513AD867E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G7:G18</xm:sqref>
        </x14:conditionalFormatting>
        <x14:conditionalFormatting xmlns:xm="http://schemas.microsoft.com/office/excel/2006/main">
          <x14:cfRule type="dataBar" id="{AE600648-16D4-4AAD-9EBB-3F1A1454D4F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G9:G18</xm:sqref>
        </x14:conditionalFormatting>
        <x14:conditionalFormatting xmlns:xm="http://schemas.microsoft.com/office/excel/2006/main">
          <x14:cfRule type="dataBar" id="{A2C32FEA-C13B-45E7-8AB8-4570900E5E0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G7:G18</xm:sqref>
        </x14:conditionalFormatting>
        <x14:conditionalFormatting xmlns:xm="http://schemas.microsoft.com/office/excel/2006/main">
          <x14:cfRule type="dataBar" id="{40EA8F9E-6BF8-4273-B39C-98705380BEB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G7:G18</xm:sqref>
        </x14:conditionalFormatting>
        <x14:conditionalFormatting xmlns:xm="http://schemas.microsoft.com/office/excel/2006/main">
          <x14:cfRule type="dataBar" id="{38F405EC-D1C6-4611-BCF9-1EE4740CC08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H10:H18</xm:sqref>
        </x14:conditionalFormatting>
        <x14:conditionalFormatting xmlns:xm="http://schemas.microsoft.com/office/excel/2006/main">
          <x14:cfRule type="dataBar" id="{2D40987B-5BFF-4C0A-8864-44D983B0065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H7</xm:sqref>
        </x14:conditionalFormatting>
        <x14:conditionalFormatting xmlns:xm="http://schemas.microsoft.com/office/excel/2006/main">
          <x14:cfRule type="dataBar" id="{4E968C72-84FD-4C05-8E34-FA7D3B04BBA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H10:H18 H7</xm:sqref>
        </x14:conditionalFormatting>
        <x14:conditionalFormatting xmlns:xm="http://schemas.microsoft.com/office/excel/2006/main">
          <x14:cfRule type="dataBar" id="{97C2026E-50B1-41B7-AEBF-C3C8C154B77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H10:H18</xm:sqref>
        </x14:conditionalFormatting>
        <x14:conditionalFormatting xmlns:xm="http://schemas.microsoft.com/office/excel/2006/main">
          <x14:cfRule type="dataBar" id="{C938C39F-4B65-409F-8372-EA78D8156AA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H10:H18</xm:sqref>
        </x14:conditionalFormatting>
        <x14:conditionalFormatting xmlns:xm="http://schemas.microsoft.com/office/excel/2006/main">
          <x14:cfRule type="dataBar" id="{88460F64-D63E-408F-8AE6-3985C04F6A5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H10:H18</xm:sqref>
        </x14:conditionalFormatting>
        <x14:conditionalFormatting xmlns:xm="http://schemas.microsoft.com/office/excel/2006/main">
          <x14:cfRule type="dataBar" id="{29A721B0-D192-4595-90B3-91B50DAA060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H8:H9</xm:sqref>
        </x14:conditionalFormatting>
        <x14:conditionalFormatting xmlns:xm="http://schemas.microsoft.com/office/excel/2006/main">
          <x14:cfRule type="dataBar" id="{A3628B0A-8F34-459F-9726-612FB9389EB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H8:H9</xm:sqref>
        </x14:conditionalFormatting>
        <x14:conditionalFormatting xmlns:xm="http://schemas.microsoft.com/office/excel/2006/main">
          <x14:cfRule type="dataBar" id="{0E09581A-BA9B-4E3D-9A95-BC6DF129BE3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H8:H9</xm:sqref>
        </x14:conditionalFormatting>
        <x14:conditionalFormatting xmlns:xm="http://schemas.microsoft.com/office/excel/2006/main">
          <x14:cfRule type="dataBar" id="{7230CC1E-133B-49E4-84CC-C4EF9F5B144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H8:H9</xm:sqref>
        </x14:conditionalFormatting>
        <x14:conditionalFormatting xmlns:xm="http://schemas.microsoft.com/office/excel/2006/main">
          <x14:cfRule type="dataBar" id="{7B62CF46-9D16-4460-9899-8FCC5925B6F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H8:H9</xm:sqref>
        </x14:conditionalFormatting>
        <x14:conditionalFormatting xmlns:xm="http://schemas.microsoft.com/office/excel/2006/main">
          <x14:cfRule type="dataBar" id="{FDDC209F-B4B1-4332-8AB3-07EB8BB6614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H8:H9</xm:sqref>
        </x14:conditionalFormatting>
        <x14:conditionalFormatting xmlns:xm="http://schemas.microsoft.com/office/excel/2006/main">
          <x14:cfRule type="dataBar" id="{542BCAD5-7723-416A-A30E-56CC21723F0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H8:H9</xm:sqref>
        </x14:conditionalFormatting>
        <x14:conditionalFormatting xmlns:xm="http://schemas.microsoft.com/office/excel/2006/main">
          <x14:cfRule type="dataBar" id="{C6A82388-E061-40CE-9970-E731CA96FD7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H9</xm:sqref>
        </x14:conditionalFormatting>
        <x14:conditionalFormatting xmlns:xm="http://schemas.microsoft.com/office/excel/2006/main">
          <x14:cfRule type="dataBar" id="{CEEF1869-B08D-4523-85CE-F7C06B00A59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H9</xm:sqref>
        </x14:conditionalFormatting>
        <x14:conditionalFormatting xmlns:xm="http://schemas.microsoft.com/office/excel/2006/main">
          <x14:cfRule type="dataBar" id="{30B5EC16-3CA3-473E-9E51-6B3EEB668D0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H9</xm:sqref>
        </x14:conditionalFormatting>
        <x14:conditionalFormatting xmlns:xm="http://schemas.microsoft.com/office/excel/2006/main">
          <x14:cfRule type="dataBar" id="{6F0A17DC-89DE-408D-9E2D-5EADD109276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H9</xm:sqref>
        </x14:conditionalFormatting>
        <x14:conditionalFormatting xmlns:xm="http://schemas.microsoft.com/office/excel/2006/main">
          <x14:cfRule type="dataBar" id="{56BD2F5B-F24F-4D29-B033-1D609344CD6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H9</xm:sqref>
        </x14:conditionalFormatting>
        <x14:conditionalFormatting xmlns:xm="http://schemas.microsoft.com/office/excel/2006/main">
          <x14:cfRule type="dataBar" id="{84AEE11B-3DBD-4A6F-A722-CBBC4F0F1E5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H9</xm:sqref>
        </x14:conditionalFormatting>
        <x14:conditionalFormatting xmlns:xm="http://schemas.microsoft.com/office/excel/2006/main">
          <x14:cfRule type="dataBar" id="{22A5C3CB-C339-4B7C-8BAD-BC7AB6624CC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H9</xm:sqref>
        </x14:conditionalFormatting>
        <x14:conditionalFormatting xmlns:xm="http://schemas.microsoft.com/office/excel/2006/main">
          <x14:cfRule type="dataBar" id="{F9D7CEE1-DDDA-4E20-B9AE-19DA8AC0065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I9:I18</xm:sqref>
        </x14:conditionalFormatting>
        <x14:conditionalFormatting xmlns:xm="http://schemas.microsoft.com/office/excel/2006/main">
          <x14:cfRule type="dataBar" id="{2F48E7DA-4788-4E5C-A0B7-FB74803DF3A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I7:I18</xm:sqref>
        </x14:conditionalFormatting>
        <x14:conditionalFormatting xmlns:xm="http://schemas.microsoft.com/office/excel/2006/main">
          <x14:cfRule type="dataBar" id="{B0982BE8-DF31-4CC0-8B53-E789DFD6AD4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I7:I18</xm:sqref>
        </x14:conditionalFormatting>
        <x14:conditionalFormatting xmlns:xm="http://schemas.microsoft.com/office/excel/2006/main">
          <x14:cfRule type="dataBar" id="{0966D9BD-3D8C-4E7C-BD70-D0E056C437B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I7:I18</xm:sqref>
        </x14:conditionalFormatting>
        <x14:conditionalFormatting xmlns:xm="http://schemas.microsoft.com/office/excel/2006/main">
          <x14:cfRule type="dataBar" id="{A3886FBB-1FEF-4DF8-B365-E6A31185BA1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I7:I14</xm:sqref>
        </x14:conditionalFormatting>
        <x14:conditionalFormatting xmlns:xm="http://schemas.microsoft.com/office/excel/2006/main">
          <x14:cfRule type="dataBar" id="{D8471B3D-C8EC-4EF4-94DC-0B83E7B6B1E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I7:I18</xm:sqref>
        </x14:conditionalFormatting>
        <x14:conditionalFormatting xmlns:xm="http://schemas.microsoft.com/office/excel/2006/main">
          <x14:cfRule type="dataBar" id="{4A56C6C3-D955-40D1-BC7F-7C747E3B3DB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I9:I17</xm:sqref>
        </x14:conditionalFormatting>
        <x14:conditionalFormatting xmlns:xm="http://schemas.microsoft.com/office/excel/2006/main">
          <x14:cfRule type="dataBar" id="{B7959A11-E691-4A23-B6B0-A00F24F51B5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I7:I18</xm:sqref>
        </x14:conditionalFormatting>
        <x14:conditionalFormatting xmlns:xm="http://schemas.microsoft.com/office/excel/2006/main">
          <x14:cfRule type="dataBar" id="{4EA7892D-BA6B-436D-A485-3EA31991656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J10:J18</xm:sqref>
        </x14:conditionalFormatting>
        <x14:conditionalFormatting xmlns:xm="http://schemas.microsoft.com/office/excel/2006/main">
          <x14:cfRule type="dataBar" id="{0A2057D7-CD16-4AB0-BA41-A57F1182BAC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J10:J18 J7</xm:sqref>
        </x14:conditionalFormatting>
        <x14:conditionalFormatting xmlns:xm="http://schemas.microsoft.com/office/excel/2006/main">
          <x14:cfRule type="dataBar" id="{73408A87-1A30-4C06-83AD-7262069C644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J10:J18</xm:sqref>
        </x14:conditionalFormatting>
        <x14:conditionalFormatting xmlns:xm="http://schemas.microsoft.com/office/excel/2006/main">
          <x14:cfRule type="dataBar" id="{65CAB4F0-171D-4720-8F25-763D876A8A4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J10:J18</xm:sqref>
        </x14:conditionalFormatting>
        <x14:conditionalFormatting xmlns:xm="http://schemas.microsoft.com/office/excel/2006/main">
          <x14:cfRule type="dataBar" id="{59F206E6-20CF-464A-AB57-7EBF9C02C3D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J10:J14 J7</xm:sqref>
        </x14:conditionalFormatting>
        <x14:conditionalFormatting xmlns:xm="http://schemas.microsoft.com/office/excel/2006/main">
          <x14:cfRule type="dataBar" id="{C0F4859C-7BD4-47B4-8BB4-6B9A0E62B7F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J10:J18</xm:sqref>
        </x14:conditionalFormatting>
        <x14:conditionalFormatting xmlns:xm="http://schemas.microsoft.com/office/excel/2006/main">
          <x14:cfRule type="dataBar" id="{A7D5B7DD-4CBE-4264-9BB7-AC50AC2758B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J10:J17</xm:sqref>
        </x14:conditionalFormatting>
        <x14:conditionalFormatting xmlns:xm="http://schemas.microsoft.com/office/excel/2006/main">
          <x14:cfRule type="dataBar" id="{A4D47A1F-382E-48CF-87ED-F95C2794294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J10:J18</xm:sqref>
        </x14:conditionalFormatting>
        <x14:conditionalFormatting xmlns:xm="http://schemas.microsoft.com/office/excel/2006/main">
          <x14:cfRule type="dataBar" id="{3854B2D7-5332-434F-A3C7-3F5F7A81E97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H7:H18</xm:sqref>
        </x14:conditionalFormatting>
        <x14:conditionalFormatting xmlns:xm="http://schemas.microsoft.com/office/excel/2006/main">
          <x14:cfRule type="dataBar" id="{C0A5F4D5-BDCA-45EB-AA40-63DD158A0D9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J8:J9</xm:sqref>
        </x14:conditionalFormatting>
        <x14:conditionalFormatting xmlns:xm="http://schemas.microsoft.com/office/excel/2006/main">
          <x14:cfRule type="dataBar" id="{9640A995-5CE4-4D92-95D9-9447A4DA539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J8:J9</xm:sqref>
        </x14:conditionalFormatting>
        <x14:conditionalFormatting xmlns:xm="http://schemas.microsoft.com/office/excel/2006/main">
          <x14:cfRule type="dataBar" id="{87BCACCC-07D7-486D-A548-820081BE662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J8:J9</xm:sqref>
        </x14:conditionalFormatting>
        <x14:conditionalFormatting xmlns:xm="http://schemas.microsoft.com/office/excel/2006/main">
          <x14:cfRule type="dataBar" id="{6C6FA3B5-0D3F-4012-8C2B-2533070B333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J8:J9</xm:sqref>
        </x14:conditionalFormatting>
        <x14:conditionalFormatting xmlns:xm="http://schemas.microsoft.com/office/excel/2006/main">
          <x14:cfRule type="dataBar" id="{B19C0D17-3E62-4686-B711-DDD1DD65A82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J8:J9</xm:sqref>
        </x14:conditionalFormatting>
        <x14:conditionalFormatting xmlns:xm="http://schemas.microsoft.com/office/excel/2006/main">
          <x14:cfRule type="dataBar" id="{6DDBD1E2-1513-4A99-965A-A299E2BC2BB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J8:J9</xm:sqref>
        </x14:conditionalFormatting>
        <x14:conditionalFormatting xmlns:xm="http://schemas.microsoft.com/office/excel/2006/main">
          <x14:cfRule type="dataBar" id="{1DFEECC5-0298-4A27-A8E7-D94C47CA5DC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J8:J9</xm:sqref>
        </x14:conditionalFormatting>
        <x14:conditionalFormatting xmlns:xm="http://schemas.microsoft.com/office/excel/2006/main">
          <x14:cfRule type="dataBar" id="{0DF7C416-0E66-4141-8B08-44DFBCE85E3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J9</xm:sqref>
        </x14:conditionalFormatting>
        <x14:conditionalFormatting xmlns:xm="http://schemas.microsoft.com/office/excel/2006/main">
          <x14:cfRule type="dataBar" id="{915474B4-AD04-43BA-8D7B-7DC442D4D10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J9</xm:sqref>
        </x14:conditionalFormatting>
        <x14:conditionalFormatting xmlns:xm="http://schemas.microsoft.com/office/excel/2006/main">
          <x14:cfRule type="dataBar" id="{D781E461-BD84-4554-AE53-C284C209DB6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J9</xm:sqref>
        </x14:conditionalFormatting>
        <x14:conditionalFormatting xmlns:xm="http://schemas.microsoft.com/office/excel/2006/main">
          <x14:cfRule type="dataBar" id="{1B6FF8ED-312B-4B23-BB13-7835C18D4CD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J9</xm:sqref>
        </x14:conditionalFormatting>
        <x14:conditionalFormatting xmlns:xm="http://schemas.microsoft.com/office/excel/2006/main">
          <x14:cfRule type="dataBar" id="{9FF15C66-0DED-4B39-AD5F-ECDD3F6CB41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J9</xm:sqref>
        </x14:conditionalFormatting>
        <x14:conditionalFormatting xmlns:xm="http://schemas.microsoft.com/office/excel/2006/main">
          <x14:cfRule type="dataBar" id="{23232503-5552-4A7A-94C4-383C43290B3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J9</xm:sqref>
        </x14:conditionalFormatting>
        <x14:conditionalFormatting xmlns:xm="http://schemas.microsoft.com/office/excel/2006/main">
          <x14:cfRule type="dataBar" id="{4F7932D6-E07A-46C7-B011-08A69ECF909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J9</xm:sqref>
        </x14:conditionalFormatting>
        <x14:conditionalFormatting xmlns:xm="http://schemas.microsoft.com/office/excel/2006/main">
          <x14:cfRule type="dataBar" id="{6026267D-BD35-422B-803D-B3C635E128F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J8:J9</xm:sqref>
        </x14:conditionalFormatting>
        <x14:conditionalFormatting xmlns:xm="http://schemas.microsoft.com/office/excel/2006/main">
          <x14:cfRule type="dataBar" id="{A9BB6839-AC6F-4EFA-8B70-613148EE771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K9:K18</xm:sqref>
        </x14:conditionalFormatting>
        <x14:conditionalFormatting xmlns:xm="http://schemas.microsoft.com/office/excel/2006/main">
          <x14:cfRule type="dataBar" id="{2656D004-C13B-4C81-ACBF-81BA220D22B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K7:K18</xm:sqref>
        </x14:conditionalFormatting>
        <x14:conditionalFormatting xmlns:xm="http://schemas.microsoft.com/office/excel/2006/main">
          <x14:cfRule type="dataBar" id="{1A398942-B917-4C6A-BD08-E3993BFC0D7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K7:K18</xm:sqref>
        </x14:conditionalFormatting>
        <x14:conditionalFormatting xmlns:xm="http://schemas.microsoft.com/office/excel/2006/main">
          <x14:cfRule type="dataBar" id="{AB098942-E7B3-4C94-82E8-99392300BF0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K7:K18</xm:sqref>
        </x14:conditionalFormatting>
        <x14:conditionalFormatting xmlns:xm="http://schemas.microsoft.com/office/excel/2006/main">
          <x14:cfRule type="dataBar" id="{6D31C39E-574C-4725-A27D-402FDD1AF3F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K7:K14</xm:sqref>
        </x14:conditionalFormatting>
        <x14:conditionalFormatting xmlns:xm="http://schemas.microsoft.com/office/excel/2006/main">
          <x14:cfRule type="dataBar" id="{189BF8DB-AB64-4D83-B42D-1A71453596C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K7:K18</xm:sqref>
        </x14:conditionalFormatting>
        <x14:conditionalFormatting xmlns:xm="http://schemas.microsoft.com/office/excel/2006/main">
          <x14:cfRule type="dataBar" id="{F08F0937-7ECD-479C-9902-58F64275BF3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K9:K17</xm:sqref>
        </x14:conditionalFormatting>
        <x14:conditionalFormatting xmlns:xm="http://schemas.microsoft.com/office/excel/2006/main">
          <x14:cfRule type="dataBar" id="{2DBFD9CD-0BC6-4C08-8B21-6EA4B3D0CFA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K7:K18</xm:sqref>
        </x14:conditionalFormatting>
        <x14:conditionalFormatting xmlns:xm="http://schemas.microsoft.com/office/excel/2006/main">
          <x14:cfRule type="dataBar" id="{0795C4DD-602C-4B05-8B42-019758860E5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L10:L18</xm:sqref>
        </x14:conditionalFormatting>
        <x14:conditionalFormatting xmlns:xm="http://schemas.microsoft.com/office/excel/2006/main">
          <x14:cfRule type="dataBar" id="{46CFC74E-30BE-4401-BB6A-D5962C29FDF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L10:L18 L7</xm:sqref>
        </x14:conditionalFormatting>
        <x14:conditionalFormatting xmlns:xm="http://schemas.microsoft.com/office/excel/2006/main">
          <x14:cfRule type="dataBar" id="{366CAD8A-8C8B-4DB4-A2A3-2C5D651C170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L10:L18</xm:sqref>
        </x14:conditionalFormatting>
        <x14:conditionalFormatting xmlns:xm="http://schemas.microsoft.com/office/excel/2006/main">
          <x14:cfRule type="dataBar" id="{D3B0974B-1391-4F58-A7BF-7A65699D6DF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L10:L18</xm:sqref>
        </x14:conditionalFormatting>
        <x14:conditionalFormatting xmlns:xm="http://schemas.microsoft.com/office/excel/2006/main">
          <x14:cfRule type="dataBar" id="{6CE2D8D8-8957-4DF6-9C48-58974EE6355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L10:L14 L7</xm:sqref>
        </x14:conditionalFormatting>
        <x14:conditionalFormatting xmlns:xm="http://schemas.microsoft.com/office/excel/2006/main">
          <x14:cfRule type="dataBar" id="{6141FF3D-5B0E-4906-ACA7-FE80605397C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L10:L18</xm:sqref>
        </x14:conditionalFormatting>
        <x14:conditionalFormatting xmlns:xm="http://schemas.microsoft.com/office/excel/2006/main">
          <x14:cfRule type="dataBar" id="{7B329B36-D58C-49D5-A034-10A5D478F8F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L10:L17</xm:sqref>
        </x14:conditionalFormatting>
        <x14:conditionalFormatting xmlns:xm="http://schemas.microsoft.com/office/excel/2006/main">
          <x14:cfRule type="dataBar" id="{6C3F8B60-F8CE-41CF-AB12-CCF4478D7CF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L10:L18</xm:sqref>
        </x14:conditionalFormatting>
        <x14:conditionalFormatting xmlns:xm="http://schemas.microsoft.com/office/excel/2006/main">
          <x14:cfRule type="dataBar" id="{9D0513DA-84B2-48B0-94F5-6036B7E723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L10:L18 L7</xm:sqref>
        </x14:conditionalFormatting>
        <x14:conditionalFormatting xmlns:xm="http://schemas.microsoft.com/office/excel/2006/main">
          <x14:cfRule type="dataBar" id="{D5F5DC56-D3EA-4970-951F-2AB46D28569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M9:M18</xm:sqref>
        </x14:conditionalFormatting>
        <x14:conditionalFormatting xmlns:xm="http://schemas.microsoft.com/office/excel/2006/main">
          <x14:cfRule type="dataBar" id="{4FEFAFC1-6E48-4A46-A9B9-5DF11BF4AF6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M7:M18</xm:sqref>
        </x14:conditionalFormatting>
        <x14:conditionalFormatting xmlns:xm="http://schemas.microsoft.com/office/excel/2006/main">
          <x14:cfRule type="dataBar" id="{931A187A-991E-4908-AB21-BE2E2BE9143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M7:M18</xm:sqref>
        </x14:conditionalFormatting>
        <x14:conditionalFormatting xmlns:xm="http://schemas.microsoft.com/office/excel/2006/main">
          <x14:cfRule type="dataBar" id="{909EFDDC-2886-4BAE-AC80-4C43C3AF2E9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M7:M18</xm:sqref>
        </x14:conditionalFormatting>
        <x14:conditionalFormatting xmlns:xm="http://schemas.microsoft.com/office/excel/2006/main">
          <x14:cfRule type="dataBar" id="{1396DA4C-7F60-4449-9DD1-73DA2E3C12D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M7:M14</xm:sqref>
        </x14:conditionalFormatting>
        <x14:conditionalFormatting xmlns:xm="http://schemas.microsoft.com/office/excel/2006/main">
          <x14:cfRule type="dataBar" id="{049572D8-2122-4399-8DC0-E1CEFBF07E1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M7:M18</xm:sqref>
        </x14:conditionalFormatting>
        <x14:conditionalFormatting xmlns:xm="http://schemas.microsoft.com/office/excel/2006/main">
          <x14:cfRule type="dataBar" id="{2A254FF0-02EF-49A0-AF67-FCF8A4FDABA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M9:M17</xm:sqref>
        </x14:conditionalFormatting>
        <x14:conditionalFormatting xmlns:xm="http://schemas.microsoft.com/office/excel/2006/main">
          <x14:cfRule type="dataBar" id="{8AEB2183-AFDC-4A12-A7EB-E81CF8288DA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M7:M18</xm:sqref>
        </x14:conditionalFormatting>
        <x14:conditionalFormatting xmlns:xm="http://schemas.microsoft.com/office/excel/2006/main">
          <x14:cfRule type="dataBar" id="{F30CEEF2-E527-42CF-9203-EF8088FC6A3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N10:N18</xm:sqref>
        </x14:conditionalFormatting>
        <x14:conditionalFormatting xmlns:xm="http://schemas.microsoft.com/office/excel/2006/main">
          <x14:cfRule type="dataBar" id="{EC3660DB-51E8-406A-BB84-23C74397F61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N10:N18 N7</xm:sqref>
        </x14:conditionalFormatting>
        <x14:conditionalFormatting xmlns:xm="http://schemas.microsoft.com/office/excel/2006/main">
          <x14:cfRule type="dataBar" id="{3D247B72-E42A-4036-A9CA-A96D3EB8358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N10:N18</xm:sqref>
        </x14:conditionalFormatting>
        <x14:conditionalFormatting xmlns:xm="http://schemas.microsoft.com/office/excel/2006/main">
          <x14:cfRule type="dataBar" id="{E7044238-5C35-4A6A-8A97-FCB5FA68076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N10:N18</xm:sqref>
        </x14:conditionalFormatting>
        <x14:conditionalFormatting xmlns:xm="http://schemas.microsoft.com/office/excel/2006/main">
          <x14:cfRule type="dataBar" id="{390E529D-98BA-4B65-B4AF-9D46858B04F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N10:N14 N7</xm:sqref>
        </x14:conditionalFormatting>
        <x14:conditionalFormatting xmlns:xm="http://schemas.microsoft.com/office/excel/2006/main">
          <x14:cfRule type="dataBar" id="{AF170B1D-2C46-4717-BEF6-41B9F1EE222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N10:N18</xm:sqref>
        </x14:conditionalFormatting>
        <x14:conditionalFormatting xmlns:xm="http://schemas.microsoft.com/office/excel/2006/main">
          <x14:cfRule type="dataBar" id="{0EAE1008-A9CF-4A2E-B64F-8FC395B6452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N10:N17</xm:sqref>
        </x14:conditionalFormatting>
        <x14:conditionalFormatting xmlns:xm="http://schemas.microsoft.com/office/excel/2006/main">
          <x14:cfRule type="dataBar" id="{7F827162-B39F-4ABF-ACCA-6A942961EC9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N10:N18</xm:sqref>
        </x14:conditionalFormatting>
        <x14:conditionalFormatting xmlns:xm="http://schemas.microsoft.com/office/excel/2006/main">
          <x14:cfRule type="dataBar" id="{4C93D9C5-E4E1-4806-B185-3B825A56F52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N10:N18 N7</xm:sqref>
        </x14:conditionalFormatting>
        <x14:conditionalFormatting xmlns:xm="http://schemas.microsoft.com/office/excel/2006/main">
          <x14:cfRule type="dataBar" id="{9EFA9B26-7C7D-4D5E-A1DB-448FF1E771F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L8:L9</xm:sqref>
        </x14:conditionalFormatting>
        <x14:conditionalFormatting xmlns:xm="http://schemas.microsoft.com/office/excel/2006/main">
          <x14:cfRule type="dataBar" id="{1683E0EF-4976-4B16-B6F1-0263EFB0EE7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L8:L9</xm:sqref>
        </x14:conditionalFormatting>
        <x14:conditionalFormatting xmlns:xm="http://schemas.microsoft.com/office/excel/2006/main">
          <x14:cfRule type="dataBar" id="{4C7C38A8-137A-4E4A-AB38-93E51D41071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L8:L9</xm:sqref>
        </x14:conditionalFormatting>
        <x14:conditionalFormatting xmlns:xm="http://schemas.microsoft.com/office/excel/2006/main">
          <x14:cfRule type="dataBar" id="{9F7BDD08-B66B-4AA5-BE4F-2FC0C8DACD2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L8:L9</xm:sqref>
        </x14:conditionalFormatting>
        <x14:conditionalFormatting xmlns:xm="http://schemas.microsoft.com/office/excel/2006/main">
          <x14:cfRule type="dataBar" id="{6138F67E-A918-4A2B-B724-2A0797291FA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L8:L9</xm:sqref>
        </x14:conditionalFormatting>
        <x14:conditionalFormatting xmlns:xm="http://schemas.microsoft.com/office/excel/2006/main">
          <x14:cfRule type="dataBar" id="{4AE4B491-D4A6-4202-811D-A7AFAB7C090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L8:L9</xm:sqref>
        </x14:conditionalFormatting>
        <x14:conditionalFormatting xmlns:xm="http://schemas.microsoft.com/office/excel/2006/main">
          <x14:cfRule type="dataBar" id="{5B032B2D-7616-43B0-9803-0BC1B21AA02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L8:L9</xm:sqref>
        </x14:conditionalFormatting>
        <x14:conditionalFormatting xmlns:xm="http://schemas.microsoft.com/office/excel/2006/main">
          <x14:cfRule type="dataBar" id="{5665948C-E54A-4DE4-9A64-29FF1D33B3E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AEBF5C86-A8DD-492C-ACFA-C91447CDA7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70976236-11FD-42B6-8FDC-52D51A34C80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442D2E2B-0DAD-4062-A861-3BD4B4BB4CB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36CFA460-0A4E-43E6-9C1B-29839C2F1CA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EFCE7AF9-F0FC-42BE-9EEE-6F4E56E8AB8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33B56B86-E1C9-4C49-A13B-C678C67EBE7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E5EE5475-4C5B-4BAB-8EC8-BE8CAFD0394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L8:L9</xm:sqref>
        </x14:conditionalFormatting>
        <x14:conditionalFormatting xmlns:xm="http://schemas.microsoft.com/office/excel/2006/main">
          <x14:cfRule type="dataBar" id="{FC60FEE1-6526-44FC-A4B0-E81527C8456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N8:N9</xm:sqref>
        </x14:conditionalFormatting>
        <x14:conditionalFormatting xmlns:xm="http://schemas.microsoft.com/office/excel/2006/main">
          <x14:cfRule type="dataBar" id="{7AAEFCC9-3845-467A-B3BF-C8109269341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N8:N9</xm:sqref>
        </x14:conditionalFormatting>
        <x14:conditionalFormatting xmlns:xm="http://schemas.microsoft.com/office/excel/2006/main">
          <x14:cfRule type="dataBar" id="{5B0B39A5-B760-4D9A-9F31-28C997D3A16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N8:N9</xm:sqref>
        </x14:conditionalFormatting>
        <x14:conditionalFormatting xmlns:xm="http://schemas.microsoft.com/office/excel/2006/main">
          <x14:cfRule type="dataBar" id="{9A2E95B9-2117-478B-9F87-9A67BE59249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N8:N9</xm:sqref>
        </x14:conditionalFormatting>
        <x14:conditionalFormatting xmlns:xm="http://schemas.microsoft.com/office/excel/2006/main">
          <x14:cfRule type="dataBar" id="{D83C41A7-DDFB-4215-AEFA-BCBAC5DFC81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N8:N9</xm:sqref>
        </x14:conditionalFormatting>
        <x14:conditionalFormatting xmlns:xm="http://schemas.microsoft.com/office/excel/2006/main">
          <x14:cfRule type="dataBar" id="{8AD13958-7DCB-4ED8-B02C-419E7AAA6AB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N8:N9</xm:sqref>
        </x14:conditionalFormatting>
        <x14:conditionalFormatting xmlns:xm="http://schemas.microsoft.com/office/excel/2006/main">
          <x14:cfRule type="dataBar" id="{2155F8DE-07D0-40DD-8272-BDFE4C3E5D0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N8:N9</xm:sqref>
        </x14:conditionalFormatting>
        <x14:conditionalFormatting xmlns:xm="http://schemas.microsoft.com/office/excel/2006/main">
          <x14:cfRule type="dataBar" id="{92706E24-980F-4B83-98BF-F060E2E4A3B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N9</xm:sqref>
        </x14:conditionalFormatting>
        <x14:conditionalFormatting xmlns:xm="http://schemas.microsoft.com/office/excel/2006/main">
          <x14:cfRule type="dataBar" id="{95C4B137-E78A-4176-82C4-5DFACEC8B62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N9</xm:sqref>
        </x14:conditionalFormatting>
        <x14:conditionalFormatting xmlns:xm="http://schemas.microsoft.com/office/excel/2006/main">
          <x14:cfRule type="dataBar" id="{7E85F260-EFAD-43A4-91EC-3F29965BF83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N9</xm:sqref>
        </x14:conditionalFormatting>
        <x14:conditionalFormatting xmlns:xm="http://schemas.microsoft.com/office/excel/2006/main">
          <x14:cfRule type="dataBar" id="{72DE9D38-BF6D-45FE-8B14-5F15A12558D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N9</xm:sqref>
        </x14:conditionalFormatting>
        <x14:conditionalFormatting xmlns:xm="http://schemas.microsoft.com/office/excel/2006/main">
          <x14:cfRule type="dataBar" id="{4DA50F15-F85A-450F-B2C5-FDC305C9F65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N9</xm:sqref>
        </x14:conditionalFormatting>
        <x14:conditionalFormatting xmlns:xm="http://schemas.microsoft.com/office/excel/2006/main">
          <x14:cfRule type="dataBar" id="{2D070CF3-5F65-4B3D-A048-9B2AFAE7497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N9</xm:sqref>
        </x14:conditionalFormatting>
        <x14:conditionalFormatting xmlns:xm="http://schemas.microsoft.com/office/excel/2006/main">
          <x14:cfRule type="dataBar" id="{134C98D6-6A10-4B1C-A0B2-18BC19140B0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N9</xm:sqref>
        </x14:conditionalFormatting>
        <x14:conditionalFormatting xmlns:xm="http://schemas.microsoft.com/office/excel/2006/main">
          <x14:cfRule type="dataBar" id="{404B8ACC-8ED8-42AD-8BCC-88B803AA2EE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N8:N9</xm:sqref>
        </x14:conditionalFormatting>
        <x14:conditionalFormatting xmlns:xm="http://schemas.microsoft.com/office/excel/2006/main">
          <x14:cfRule type="dataBar" id="{A0ECFD1C-159C-4CA4-9B2E-B716BD8058A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N7:N18</xm:sqref>
        </x14:conditionalFormatting>
        <x14:conditionalFormatting xmlns:xm="http://schemas.microsoft.com/office/excel/2006/main">
          <x14:cfRule type="dataBar" id="{9402E804-60BB-4E65-BF8A-4B4BBA037C1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M7:N18</xm:sqref>
        </x14:conditionalFormatting>
        <x14:conditionalFormatting xmlns:xm="http://schemas.microsoft.com/office/excel/2006/main">
          <x14:cfRule type="dataBar" id="{4C422188-D402-46E9-9485-2C456FD04F5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C7:N18</xm:sqref>
        </x14:conditionalFormatting>
        <x14:conditionalFormatting xmlns:xm="http://schemas.microsoft.com/office/excel/2006/main">
          <x14:cfRule type="dataBar" id="{1DCDE76B-D80C-448D-A34E-AF5CA9CDEF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I7:J18</xm:sqref>
        </x14:conditionalFormatting>
        <x14:conditionalFormatting xmlns:xm="http://schemas.microsoft.com/office/excel/2006/main">
          <x14:cfRule type="dataBar" id="{E33ADAC9-F452-4B98-AFF1-D00F809EF41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K7:L18</xm:sqref>
        </x14:conditionalFormatting>
        <x14:conditionalFormatting xmlns:xm="http://schemas.microsoft.com/office/excel/2006/main">
          <x14:cfRule type="dataBar" id="{1AF9EEF5-F407-4E06-8D4C-DF22440A23F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G7:H18</xm:sqref>
        </x14:conditionalFormatting>
        <x14:conditionalFormatting xmlns:xm="http://schemas.microsoft.com/office/excel/2006/main">
          <x14:cfRule type="dataBar" id="{E5A918B0-0DD7-4849-96C7-6EA48A7559C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E7:F18</xm:sqref>
        </x14:conditionalFormatting>
        <x14:conditionalFormatting xmlns:xm="http://schemas.microsoft.com/office/excel/2006/main">
          <x14:cfRule type="dataBar" id="{CE0F636F-B570-4777-BA0A-34305999441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C7:D18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topLeftCell="A11" zoomScale="70" zoomScaleNormal="70" workbookViewId="0">
      <selection activeCell="A21" sqref="A21:C42"/>
    </sheetView>
  </sheetViews>
  <sheetFormatPr defaultRowHeight="14.4"/>
  <cols>
    <col min="2" max="3" width="13.21875" bestFit="1" customWidth="1"/>
    <col min="6" max="6" width="14.44140625" bestFit="1" customWidth="1"/>
    <col min="7" max="7" width="9.109375" bestFit="1" customWidth="1"/>
    <col min="19" max="20" width="14.109375" bestFit="1" customWidth="1"/>
    <col min="25" max="25" width="14.109375" bestFit="1" customWidth="1"/>
  </cols>
  <sheetData>
    <row r="1" spans="1:31">
      <c r="A1" s="39" t="s">
        <v>5</v>
      </c>
      <c r="B1" s="109">
        <f>380000000/1.55/0.75</f>
        <v>326881720.43010753</v>
      </c>
      <c r="C1" s="109"/>
      <c r="D1" s="110"/>
      <c r="E1" s="39" t="s">
        <v>5</v>
      </c>
      <c r="F1" s="109">
        <f>380000000/1.55/0.75/0.85</f>
        <v>384566729.9177736</v>
      </c>
      <c r="G1" s="109"/>
      <c r="H1" s="110"/>
      <c r="I1" s="39" t="s">
        <v>5</v>
      </c>
      <c r="J1" s="109">
        <v>429500000</v>
      </c>
      <c r="K1" s="109"/>
      <c r="L1" s="110"/>
      <c r="M1" s="39" t="s">
        <v>5</v>
      </c>
      <c r="N1" s="109">
        <v>740000000</v>
      </c>
      <c r="O1" s="109"/>
      <c r="P1" s="110"/>
      <c r="Q1" s="39" t="s">
        <v>5</v>
      </c>
      <c r="R1" s="109">
        <v>568600000</v>
      </c>
      <c r="S1" s="109"/>
      <c r="T1" s="110"/>
      <c r="U1" s="39" t="s">
        <v>5</v>
      </c>
      <c r="V1" s="113">
        <v>558000000</v>
      </c>
      <c r="W1" s="113"/>
      <c r="X1" s="114"/>
      <c r="Y1" s="39" t="s">
        <v>5</v>
      </c>
      <c r="Z1" s="108">
        <v>500000000</v>
      </c>
      <c r="AA1" s="109"/>
      <c r="AB1" s="110"/>
    </row>
    <row r="2" spans="1:31">
      <c r="A2" s="40" t="s">
        <v>34</v>
      </c>
      <c r="B2" s="116">
        <v>1.1000000000000001</v>
      </c>
      <c r="C2" s="116"/>
      <c r="D2" s="117"/>
      <c r="E2" s="40" t="s">
        <v>34</v>
      </c>
      <c r="F2" s="116">
        <v>1.1000000000000001</v>
      </c>
      <c r="G2" s="116"/>
      <c r="H2" s="117"/>
      <c r="I2" s="40" t="s">
        <v>34</v>
      </c>
      <c r="J2" s="116">
        <v>1.2</v>
      </c>
      <c r="K2" s="116"/>
      <c r="L2" s="117"/>
      <c r="M2" s="40" t="s">
        <v>34</v>
      </c>
      <c r="N2" s="116">
        <v>1.2</v>
      </c>
      <c r="O2" s="116"/>
      <c r="P2" s="117"/>
      <c r="Q2" s="40" t="s">
        <v>34</v>
      </c>
      <c r="R2" s="116">
        <v>1.4</v>
      </c>
      <c r="S2" s="116"/>
      <c r="T2" s="117"/>
      <c r="U2" s="40" t="s">
        <v>38</v>
      </c>
      <c r="V2" s="115">
        <v>1.5</v>
      </c>
      <c r="W2" s="116"/>
      <c r="X2" s="117"/>
      <c r="Y2" s="40" t="s">
        <v>34</v>
      </c>
      <c r="Z2" s="115">
        <v>1.7</v>
      </c>
      <c r="AA2" s="116"/>
      <c r="AB2" s="117"/>
    </row>
    <row r="3" spans="1:31">
      <c r="A3" s="41" t="s">
        <v>39</v>
      </c>
      <c r="B3" s="125">
        <v>0.1</v>
      </c>
      <c r="C3" s="126"/>
      <c r="D3" s="127"/>
      <c r="E3" s="41" t="s">
        <v>39</v>
      </c>
      <c r="F3" s="121">
        <v>0.4</v>
      </c>
      <c r="G3" s="122"/>
      <c r="H3" s="123"/>
      <c r="I3" s="41" t="s">
        <v>39</v>
      </c>
      <c r="J3" s="125">
        <v>0.1</v>
      </c>
      <c r="K3" s="126"/>
      <c r="L3" s="127"/>
      <c r="M3" s="41" t="s">
        <v>39</v>
      </c>
      <c r="N3" s="125">
        <v>0.1</v>
      </c>
      <c r="O3" s="126"/>
      <c r="P3" s="127"/>
      <c r="Q3" s="41" t="s">
        <v>39</v>
      </c>
      <c r="R3" s="125">
        <v>0.1</v>
      </c>
      <c r="S3" s="126"/>
      <c r="T3" s="127"/>
      <c r="U3" s="41" t="s">
        <v>39</v>
      </c>
      <c r="V3" s="125">
        <v>0.1</v>
      </c>
      <c r="W3" s="126"/>
      <c r="X3" s="127"/>
      <c r="Y3" s="41" t="s">
        <v>39</v>
      </c>
      <c r="Z3" s="125">
        <v>0.1</v>
      </c>
      <c r="AA3" s="126"/>
      <c r="AB3" s="127"/>
    </row>
    <row r="4" spans="1:31" ht="15" thickBot="1">
      <c r="A4" s="41" t="s">
        <v>0</v>
      </c>
      <c r="B4" s="119">
        <v>0.1</v>
      </c>
      <c r="C4" s="119"/>
      <c r="D4" s="120"/>
      <c r="E4" s="41" t="s">
        <v>0</v>
      </c>
      <c r="F4" s="119">
        <v>0.1</v>
      </c>
      <c r="G4" s="119"/>
      <c r="H4" s="120"/>
      <c r="I4" s="41" t="s">
        <v>0</v>
      </c>
      <c r="J4" s="119">
        <v>0.1</v>
      </c>
      <c r="K4" s="119"/>
      <c r="L4" s="120"/>
      <c r="M4" s="41" t="s">
        <v>0</v>
      </c>
      <c r="N4" s="134">
        <v>0.17</v>
      </c>
      <c r="O4" s="134"/>
      <c r="P4" s="135"/>
      <c r="Q4" s="41" t="s">
        <v>0</v>
      </c>
      <c r="R4" s="119">
        <v>0.1</v>
      </c>
      <c r="S4" s="119"/>
      <c r="T4" s="120"/>
      <c r="U4" s="41" t="s">
        <v>0</v>
      </c>
      <c r="V4" s="118">
        <v>0.1</v>
      </c>
      <c r="W4" s="119"/>
      <c r="X4" s="120"/>
      <c r="Y4" s="41" t="s">
        <v>0</v>
      </c>
      <c r="Z4" s="131">
        <v>0.1</v>
      </c>
      <c r="AA4" s="132"/>
      <c r="AB4" s="133"/>
    </row>
    <row r="5" spans="1:31">
      <c r="A5" s="1" t="s">
        <v>10</v>
      </c>
      <c r="B5" s="8">
        <v>-0.38947094292754264</v>
      </c>
      <c r="C5" s="2" t="s">
        <v>22</v>
      </c>
      <c r="D5" s="6">
        <v>-0.33906661157024787</v>
      </c>
      <c r="E5" s="1" t="s">
        <v>10</v>
      </c>
      <c r="F5" s="8">
        <v>-0.56075842865442016</v>
      </c>
      <c r="G5" s="2" t="s">
        <v>22</v>
      </c>
      <c r="H5" s="6">
        <v>-6.9253107438016465E-2</v>
      </c>
      <c r="I5" s="1" t="s">
        <v>10</v>
      </c>
      <c r="J5" s="8">
        <v>-7.3629279432680939E-2</v>
      </c>
      <c r="K5" s="2" t="s">
        <v>22</v>
      </c>
      <c r="L5" s="6"/>
      <c r="M5" s="1" t="s">
        <v>10</v>
      </c>
      <c r="N5" s="8">
        <v>-0.10035257116528777</v>
      </c>
      <c r="O5" s="2" t="s">
        <v>22</v>
      </c>
      <c r="P5" s="6"/>
      <c r="Q5" s="1" t="s">
        <v>10</v>
      </c>
      <c r="R5" s="8">
        <v>6.3102225605480883E-4</v>
      </c>
      <c r="S5" s="2" t="s">
        <v>22</v>
      </c>
      <c r="T5" s="6"/>
      <c r="U5" s="1" t="s">
        <v>10</v>
      </c>
      <c r="V5" s="8">
        <v>7.8326889561088964E-2</v>
      </c>
      <c r="W5" s="2" t="s">
        <v>22</v>
      </c>
      <c r="X5" s="6"/>
      <c r="Y5" s="1" t="s">
        <v>10</v>
      </c>
      <c r="Z5" s="8">
        <v>0.15607283799755603</v>
      </c>
      <c r="AA5" s="2" t="s">
        <v>22</v>
      </c>
      <c r="AB5" s="6"/>
    </row>
    <row r="6" spans="1:31">
      <c r="A6" s="2" t="s">
        <v>11</v>
      </c>
      <c r="B6" s="8">
        <v>-8.5118761663121961E-2</v>
      </c>
      <c r="C6" s="2" t="s">
        <v>23</v>
      </c>
      <c r="D6" s="31" t="s">
        <v>36</v>
      </c>
      <c r="E6" s="2" t="s">
        <v>11</v>
      </c>
      <c r="F6" s="8">
        <v>-0.26561621116617939</v>
      </c>
      <c r="G6" s="2" t="s">
        <v>23</v>
      </c>
      <c r="H6" s="31" t="s">
        <v>36</v>
      </c>
      <c r="I6" s="2" t="s">
        <v>11</v>
      </c>
      <c r="J6" s="8">
        <v>7.6932547624163211E-2</v>
      </c>
      <c r="K6" s="2" t="s">
        <v>23</v>
      </c>
      <c r="L6" s="31" t="s">
        <v>36</v>
      </c>
      <c r="M6" s="2" t="s">
        <v>11</v>
      </c>
      <c r="N6" s="8">
        <v>-3.4709933781229406E-2</v>
      </c>
      <c r="O6" s="2" t="s">
        <v>23</v>
      </c>
      <c r="P6" s="31" t="s">
        <v>36</v>
      </c>
      <c r="Q6" s="2" t="s">
        <v>11</v>
      </c>
      <c r="R6" s="8">
        <v>-3.0103830452909352E-3</v>
      </c>
      <c r="S6" s="2" t="s">
        <v>23</v>
      </c>
      <c r="T6" s="31" t="s">
        <v>36</v>
      </c>
      <c r="U6" s="2" t="s">
        <v>11</v>
      </c>
      <c r="V6" s="8">
        <v>4.5288521194593381E-3</v>
      </c>
      <c r="W6" s="2" t="s">
        <v>23</v>
      </c>
      <c r="X6" s="31" t="s">
        <v>36</v>
      </c>
      <c r="Y6" s="2" t="s">
        <v>11</v>
      </c>
      <c r="Z6" s="8">
        <v>-1.1795293952920217E-2</v>
      </c>
      <c r="AA6" s="2" t="s">
        <v>23</v>
      </c>
      <c r="AB6" s="31" t="s">
        <v>36</v>
      </c>
    </row>
    <row r="7" spans="1:31">
      <c r="A7" s="2" t="s">
        <v>20</v>
      </c>
      <c r="B7" s="8">
        <v>-0.41520000000000001</v>
      </c>
      <c r="C7" s="2" t="s">
        <v>24</v>
      </c>
      <c r="D7" s="31" t="s">
        <v>36</v>
      </c>
      <c r="E7" s="2" t="s">
        <v>20</v>
      </c>
      <c r="F7" s="8">
        <v>-0.11665164400506865</v>
      </c>
      <c r="G7" s="2" t="s">
        <v>24</v>
      </c>
      <c r="H7" s="31" t="s">
        <v>36</v>
      </c>
      <c r="I7" s="2" t="s">
        <v>20</v>
      </c>
      <c r="J7" s="8">
        <v>0.1207013823555456</v>
      </c>
      <c r="K7" s="2" t="s">
        <v>24</v>
      </c>
      <c r="L7" s="31" t="s">
        <v>36</v>
      </c>
      <c r="M7" s="2" t="s">
        <v>20</v>
      </c>
      <c r="N7" s="8">
        <v>0.12555194264088723</v>
      </c>
      <c r="O7" s="2" t="s">
        <v>24</v>
      </c>
      <c r="P7" s="31" t="s">
        <v>36</v>
      </c>
      <c r="Q7" s="2" t="s">
        <v>20</v>
      </c>
      <c r="R7" s="8">
        <v>0.22750883282233084</v>
      </c>
      <c r="S7" s="2" t="s">
        <v>24</v>
      </c>
      <c r="T7" s="31" t="s">
        <v>36</v>
      </c>
      <c r="U7" s="2" t="s">
        <v>20</v>
      </c>
      <c r="V7" s="8">
        <v>0.31853069475846385</v>
      </c>
      <c r="W7" s="2" t="s">
        <v>24</v>
      </c>
      <c r="X7" s="31" t="s">
        <v>36</v>
      </c>
      <c r="Y7" s="2" t="s">
        <v>20</v>
      </c>
      <c r="Z7" s="8">
        <v>0.1438192671338579</v>
      </c>
      <c r="AA7" s="2" t="s">
        <v>24</v>
      </c>
      <c r="AB7" s="31" t="s">
        <v>36</v>
      </c>
    </row>
    <row r="8" spans="1:31">
      <c r="A8" s="2" t="s">
        <v>12</v>
      </c>
      <c r="B8" s="8">
        <v>1E-4</v>
      </c>
      <c r="C8" s="2" t="s">
        <v>25</v>
      </c>
      <c r="D8" s="6">
        <v>4.8683852216748785E-2</v>
      </c>
      <c r="E8" s="2" t="s">
        <v>12</v>
      </c>
      <c r="F8" s="8">
        <v>0.23426922045316473</v>
      </c>
      <c r="G8" s="2" t="s">
        <v>25</v>
      </c>
      <c r="H8" s="6">
        <v>-7.9841881773399001E-2</v>
      </c>
      <c r="I8" s="2" t="s">
        <v>12</v>
      </c>
      <c r="J8" s="8">
        <v>0.38956917410741787</v>
      </c>
      <c r="K8" s="2" t="s">
        <v>25</v>
      </c>
      <c r="L8" s="6"/>
      <c r="M8" s="2" t="s">
        <v>12</v>
      </c>
      <c r="N8" s="8">
        <v>0.39550503121466613</v>
      </c>
      <c r="O8" s="2" t="s">
        <v>25</v>
      </c>
      <c r="P8" s="6"/>
      <c r="Q8" s="2" t="s">
        <v>12</v>
      </c>
      <c r="R8" s="8">
        <v>0.46366265982885246</v>
      </c>
      <c r="S8" s="2" t="s">
        <v>25</v>
      </c>
      <c r="T8" s="6"/>
      <c r="U8" s="2" t="s">
        <v>12</v>
      </c>
      <c r="V8" s="8">
        <v>0.5269355035906107</v>
      </c>
      <c r="W8" s="2" t="s">
        <v>25</v>
      </c>
      <c r="X8" s="6"/>
      <c r="Y8" s="2" t="s">
        <v>12</v>
      </c>
      <c r="Z8" s="8">
        <v>0.39253852430971847</v>
      </c>
      <c r="AA8" s="2" t="s">
        <v>25</v>
      </c>
      <c r="AB8" s="6"/>
      <c r="AD8" s="8">
        <f>AD25-Z25</f>
        <v>-1.1378433061559726E-2</v>
      </c>
      <c r="AE8" s="8">
        <f>AF25-AB25</f>
        <v>1.0065289256198347E-2</v>
      </c>
    </row>
    <row r="9" spans="1:31">
      <c r="A9" s="2" t="s">
        <v>13</v>
      </c>
      <c r="B9" s="8">
        <v>-7.5399999999999995E-2</v>
      </c>
      <c r="C9" s="2" t="s">
        <v>26</v>
      </c>
      <c r="D9" s="6">
        <v>0.14950685022026428</v>
      </c>
      <c r="E9" s="2" t="s">
        <v>13</v>
      </c>
      <c r="F9" s="8">
        <v>0.1574613732163215</v>
      </c>
      <c r="G9" s="2" t="s">
        <v>26</v>
      </c>
      <c r="H9" s="6">
        <v>3.5033189427312726E-2</v>
      </c>
      <c r="I9" s="2" t="s">
        <v>13</v>
      </c>
      <c r="J9" s="8">
        <v>0.33334921358191555</v>
      </c>
      <c r="K9" s="2" t="s">
        <v>26</v>
      </c>
      <c r="L9" s="6"/>
      <c r="M9" s="2" t="s">
        <v>13</v>
      </c>
      <c r="N9" s="8">
        <v>0.55574978977880607</v>
      </c>
      <c r="O9" s="2" t="s">
        <v>26</v>
      </c>
      <c r="P9" s="6"/>
      <c r="Q9" s="2" t="s">
        <v>13</v>
      </c>
      <c r="R9" s="8">
        <v>0.47395421519427305</v>
      </c>
      <c r="S9" s="2" t="s">
        <v>26</v>
      </c>
      <c r="T9" s="6"/>
      <c r="U9" s="2" t="s">
        <v>13</v>
      </c>
      <c r="V9" s="8">
        <v>0.47395421519427305</v>
      </c>
      <c r="W9" s="2" t="s">
        <v>26</v>
      </c>
      <c r="X9" s="6"/>
      <c r="Y9" s="2" t="s">
        <v>13</v>
      </c>
      <c r="Z9" s="8">
        <v>0.33487064384931081</v>
      </c>
      <c r="AA9" s="2" t="s">
        <v>26</v>
      </c>
      <c r="AB9" s="6"/>
      <c r="AD9" s="8">
        <f t="shared" ref="AD9:AD19" si="0">AD26-Z26</f>
        <v>-8.4237615062054447E-2</v>
      </c>
      <c r="AE9" s="8"/>
    </row>
    <row r="10" spans="1:31">
      <c r="A10" s="2" t="s">
        <v>14</v>
      </c>
      <c r="B10" s="8">
        <v>-0.74609999999999999</v>
      </c>
      <c r="C10" s="2" t="s">
        <v>27</v>
      </c>
      <c r="D10" s="6">
        <v>0.30511317179023512</v>
      </c>
      <c r="E10" s="2" t="s">
        <v>14</v>
      </c>
      <c r="F10" s="8">
        <v>-0.37753635347900644</v>
      </c>
      <c r="G10" s="2" t="s">
        <v>27</v>
      </c>
      <c r="H10" s="6">
        <v>0.1603707799227799</v>
      </c>
      <c r="I10" s="2" t="s">
        <v>14</v>
      </c>
      <c r="J10" s="8">
        <v>-8.943262788689392E-2</v>
      </c>
      <c r="K10" s="2" t="s">
        <v>27</v>
      </c>
      <c r="L10" s="6"/>
      <c r="M10" s="2" t="s">
        <v>14</v>
      </c>
      <c r="N10" s="8">
        <v>-8.7044532755988654E-2</v>
      </c>
      <c r="O10" s="2" t="s">
        <v>27</v>
      </c>
      <c r="P10" s="6"/>
      <c r="Q10" s="2" t="s">
        <v>14</v>
      </c>
      <c r="R10" s="8">
        <v>2.7802993406647377E-2</v>
      </c>
      <c r="S10" s="2" t="s">
        <v>27</v>
      </c>
      <c r="T10" s="6"/>
      <c r="U10" s="2" t="s">
        <v>14</v>
      </c>
      <c r="V10" s="8">
        <v>0.13460466486860362</v>
      </c>
      <c r="W10" s="2" t="s">
        <v>27</v>
      </c>
      <c r="X10" s="6"/>
      <c r="Y10" s="2" t="s">
        <v>14</v>
      </c>
      <c r="Z10" s="8">
        <v>-9.2433810679512313E-2</v>
      </c>
      <c r="AA10" s="2" t="s">
        <v>27</v>
      </c>
      <c r="AB10" s="6"/>
      <c r="AD10" s="8">
        <f t="shared" si="0"/>
        <v>1.2032436575173437E-2</v>
      </c>
      <c r="AE10" s="8"/>
    </row>
    <row r="11" spans="1:31">
      <c r="A11" s="2" t="s">
        <v>15</v>
      </c>
      <c r="B11" s="8">
        <v>0.20369999999999999</v>
      </c>
      <c r="C11" s="2" t="s">
        <v>28</v>
      </c>
      <c r="D11" s="6">
        <v>0.30511317179023512</v>
      </c>
      <c r="E11" s="2" t="s">
        <v>15</v>
      </c>
      <c r="F11" s="8">
        <v>0.38334373682829564</v>
      </c>
      <c r="G11" s="2" t="s">
        <v>28</v>
      </c>
      <c r="H11" s="6">
        <v>0.21498473056057871</v>
      </c>
      <c r="I11" s="2" t="s">
        <v>15</v>
      </c>
      <c r="J11" s="8">
        <v>0.51079572967130316</v>
      </c>
      <c r="K11" s="2" t="s">
        <v>28</v>
      </c>
      <c r="L11" s="6"/>
      <c r="M11" s="2" t="s">
        <v>15</v>
      </c>
      <c r="N11" s="8">
        <v>0.5128093031723775</v>
      </c>
      <c r="O11" s="2" t="s">
        <v>28</v>
      </c>
      <c r="P11" s="6"/>
      <c r="Q11" s="2" t="s">
        <v>15</v>
      </c>
      <c r="R11" s="8">
        <v>0.56807614899334713</v>
      </c>
      <c r="S11" s="2" t="s">
        <v>28</v>
      </c>
      <c r="T11" s="6"/>
      <c r="U11" s="2" t="s">
        <v>15</v>
      </c>
      <c r="V11" s="8">
        <v>0.61757001131380074</v>
      </c>
      <c r="W11" s="2" t="s">
        <v>28</v>
      </c>
      <c r="X11" s="6"/>
      <c r="Y11" s="2" t="s">
        <v>15</v>
      </c>
      <c r="Z11" s="8">
        <v>0.51372190387017658</v>
      </c>
      <c r="AA11" s="2" t="s">
        <v>28</v>
      </c>
      <c r="AB11" s="6"/>
      <c r="AD11" s="8">
        <f t="shared" si="0"/>
        <v>9.12485203006691E-3</v>
      </c>
      <c r="AE11" s="8">
        <f t="shared" ref="AE11:AE19" si="1">AF28-AB28</f>
        <v>-0.10091508374384235</v>
      </c>
    </row>
    <row r="12" spans="1:31">
      <c r="A12" s="2" t="s">
        <v>16</v>
      </c>
      <c r="B12" s="8">
        <v>0.23180000000000001</v>
      </c>
      <c r="C12" s="2" t="s">
        <v>29</v>
      </c>
      <c r="D12" s="6">
        <v>0.36696619607843134</v>
      </c>
      <c r="E12" s="2" t="s">
        <v>16</v>
      </c>
      <c r="F12" s="8">
        <v>0.41578469014197028</v>
      </c>
      <c r="G12" s="2" t="s">
        <v>29</v>
      </c>
      <c r="H12" s="6">
        <v>0.28154579738562091</v>
      </c>
      <c r="I12" s="2" t="s">
        <v>16</v>
      </c>
      <c r="J12" s="8">
        <v>0.53451339577331747</v>
      </c>
      <c r="K12" s="2" t="s">
        <v>29</v>
      </c>
      <c r="L12" s="6"/>
      <c r="M12" s="2" t="s">
        <v>16</v>
      </c>
      <c r="N12" s="8">
        <v>0.538285547791025</v>
      </c>
      <c r="O12" s="2" t="s">
        <v>29</v>
      </c>
      <c r="P12" s="6"/>
      <c r="Q12" s="2" t="s">
        <v>16</v>
      </c>
      <c r="R12" s="8">
        <v>0.59279198838296732</v>
      </c>
      <c r="S12" s="2" t="s">
        <v>29</v>
      </c>
      <c r="T12" s="6"/>
      <c r="U12" s="2" t="s">
        <v>16</v>
      </c>
      <c r="V12" s="8">
        <v>0.64189368911279143</v>
      </c>
      <c r="W12" s="2" t="s">
        <v>29</v>
      </c>
      <c r="X12" s="6"/>
      <c r="Y12" s="2" t="s">
        <v>16</v>
      </c>
      <c r="Z12" s="8">
        <v>0.53957733174805322</v>
      </c>
      <c r="AA12" s="2" t="s">
        <v>29</v>
      </c>
      <c r="AB12" s="6"/>
      <c r="AD12" s="8">
        <f t="shared" si="0"/>
        <v>7.139708535966599E-3</v>
      </c>
      <c r="AE12" s="8">
        <f t="shared" si="1"/>
        <v>-8.878398678414097E-2</v>
      </c>
    </row>
    <row r="13" spans="1:31">
      <c r="A13" s="2" t="s">
        <v>17</v>
      </c>
      <c r="B13" s="8">
        <v>0.28170000000000001</v>
      </c>
      <c r="C13" s="2" t="s">
        <v>30</v>
      </c>
      <c r="D13" s="6">
        <v>0.33945290909090908</v>
      </c>
      <c r="E13" s="2" t="s">
        <v>17</v>
      </c>
      <c r="F13" s="8">
        <v>0.1958416511195879</v>
      </c>
      <c r="G13" s="2" t="s">
        <v>30</v>
      </c>
      <c r="H13" s="6">
        <v>0.45867753359683794</v>
      </c>
      <c r="I13" s="2" t="s">
        <v>17</v>
      </c>
      <c r="J13" s="8">
        <v>0.36422875063768795</v>
      </c>
      <c r="K13" s="2" t="s">
        <v>30</v>
      </c>
      <c r="L13" s="6"/>
      <c r="M13" s="2" t="s">
        <v>17</v>
      </c>
      <c r="N13" s="8">
        <v>0.30139361080120275</v>
      </c>
      <c r="O13" s="2" t="s">
        <v>30</v>
      </c>
      <c r="P13" s="6"/>
      <c r="Q13" s="2" t="s">
        <v>17</v>
      </c>
      <c r="R13" s="8">
        <v>0.2461933535418325</v>
      </c>
      <c r="S13" s="2" t="s">
        <v>30</v>
      </c>
      <c r="T13" s="6"/>
      <c r="U13" s="2" t="s">
        <v>17</v>
      </c>
      <c r="V13" s="8">
        <v>0.23214118758704796</v>
      </c>
      <c r="W13" s="2" t="s">
        <v>30</v>
      </c>
      <c r="X13" s="6"/>
      <c r="Y13" s="2" t="s">
        <v>17</v>
      </c>
      <c r="Z13" s="8">
        <v>8.4464736082436029E-2</v>
      </c>
      <c r="AA13" s="2" t="s">
        <v>30</v>
      </c>
      <c r="AB13" s="6"/>
      <c r="AD13" s="8">
        <f t="shared" si="0"/>
        <v>1.1778404416850519E-2</v>
      </c>
      <c r="AE13" s="8">
        <f t="shared" si="1"/>
        <v>-6.8444382239382248E-2</v>
      </c>
    </row>
    <row r="14" spans="1:31">
      <c r="A14" s="2" t="s">
        <v>18</v>
      </c>
      <c r="B14" s="8">
        <v>4.3999999999999997E-2</v>
      </c>
      <c r="C14" s="2" t="s">
        <v>31</v>
      </c>
      <c r="D14" s="6">
        <v>0.12956851020408161</v>
      </c>
      <c r="E14" s="2" t="s">
        <v>18</v>
      </c>
      <c r="F14" s="8">
        <v>-6.6531824979885051E-2</v>
      </c>
      <c r="G14" s="2" t="s">
        <v>31</v>
      </c>
      <c r="H14" s="6">
        <v>0.26758295918367347</v>
      </c>
      <c r="I14" s="2" t="s">
        <v>18</v>
      </c>
      <c r="J14" s="8">
        <v>0.15725343134604711</v>
      </c>
      <c r="K14" s="2" t="s">
        <v>31</v>
      </c>
      <c r="L14" s="6"/>
      <c r="M14" s="2" t="s">
        <v>18</v>
      </c>
      <c r="N14" s="8">
        <v>7.9849079849079851E-2</v>
      </c>
      <c r="O14" s="2" t="s">
        <v>31</v>
      </c>
      <c r="P14" s="6"/>
      <c r="Q14" s="2" t="s">
        <v>18</v>
      </c>
      <c r="R14" s="8">
        <v>6.7026687802657766E-3</v>
      </c>
      <c r="S14" s="2" t="s">
        <v>31</v>
      </c>
      <c r="T14" s="6"/>
      <c r="U14" s="2" t="s">
        <v>18</v>
      </c>
      <c r="V14" s="8">
        <v>-8.3771072506992408E-3</v>
      </c>
      <c r="W14" s="2" t="s">
        <v>31</v>
      </c>
      <c r="X14" s="6"/>
      <c r="Y14" s="2" t="s">
        <v>18</v>
      </c>
      <c r="Z14" s="8">
        <v>-0.20395672460753814</v>
      </c>
      <c r="AA14" s="2" t="s">
        <v>31</v>
      </c>
      <c r="AB14" s="6"/>
      <c r="AD14" s="8">
        <f t="shared" si="0"/>
        <v>5.7831192584755775E-3</v>
      </c>
      <c r="AE14" s="8">
        <f t="shared" si="1"/>
        <v>-6.3496488245931265E-2</v>
      </c>
    </row>
    <row r="15" spans="1:31">
      <c r="A15" s="2" t="s">
        <v>19</v>
      </c>
      <c r="B15" s="8">
        <v>0.1323</v>
      </c>
      <c r="C15" s="2" t="s">
        <v>32</v>
      </c>
      <c r="D15" s="6">
        <v>6.4154786516853968E-2</v>
      </c>
      <c r="E15" s="2" t="s">
        <v>19</v>
      </c>
      <c r="F15" s="8">
        <v>3.3284410786416099E-2</v>
      </c>
      <c r="G15" s="2" t="s">
        <v>32</v>
      </c>
      <c r="H15" s="6">
        <v>0.23338095505617981</v>
      </c>
      <c r="I15" s="2" t="s">
        <v>19</v>
      </c>
      <c r="J15" s="8">
        <v>0.23619946129823174</v>
      </c>
      <c r="K15" s="2" t="s">
        <v>32</v>
      </c>
      <c r="L15" s="6"/>
      <c r="M15" s="2" t="s">
        <v>19</v>
      </c>
      <c r="N15" s="8">
        <v>0.16759551306858034</v>
      </c>
      <c r="O15" s="2" t="s">
        <v>32</v>
      </c>
      <c r="P15" s="6"/>
      <c r="Q15" s="2" t="s">
        <v>19</v>
      </c>
      <c r="R15" s="8">
        <v>0.10125926740686428</v>
      </c>
      <c r="S15" s="2" t="s">
        <v>32</v>
      </c>
      <c r="T15" s="6"/>
      <c r="U15" s="2" t="s">
        <v>19</v>
      </c>
      <c r="V15" s="8">
        <v>8.8348768737880473E-2</v>
      </c>
      <c r="W15" s="2" t="s">
        <v>32</v>
      </c>
      <c r="X15" s="6"/>
      <c r="Y15" s="2" t="s">
        <v>19</v>
      </c>
      <c r="Z15" s="8">
        <v>-8.9350156673975611E-2</v>
      </c>
      <c r="AA15" s="2" t="s">
        <v>32</v>
      </c>
      <c r="AB15" s="6"/>
      <c r="AD15" s="8">
        <f t="shared" si="0"/>
        <v>6.3400068611924043E-3</v>
      </c>
      <c r="AE15" s="8">
        <f t="shared" si="1"/>
        <v>-6.7120356209150328E-2</v>
      </c>
    </row>
    <row r="16" spans="1:31" ht="15" thickBot="1">
      <c r="A16" s="2" t="s">
        <v>21</v>
      </c>
      <c r="B16" s="8">
        <v>9.9199999999999997E-2</v>
      </c>
      <c r="C16" s="2" t="s">
        <v>33</v>
      </c>
      <c r="D16" s="6">
        <v>-0.36156378861788624</v>
      </c>
      <c r="E16" s="2" t="s">
        <v>21</v>
      </c>
      <c r="F16" s="8">
        <v>-3.8089595575878064E-3</v>
      </c>
      <c r="G16" s="2" t="s">
        <v>33</v>
      </c>
      <c r="H16" s="6">
        <v>-0.12320956097560981</v>
      </c>
      <c r="I16" s="2" t="s">
        <v>21</v>
      </c>
      <c r="J16" s="8">
        <v>0.20676033214272377</v>
      </c>
      <c r="K16" s="2" t="s">
        <v>33</v>
      </c>
      <c r="L16" s="6"/>
      <c r="M16" s="2" t="s">
        <v>21</v>
      </c>
      <c r="N16" s="8">
        <v>0.13528142609186247</v>
      </c>
      <c r="O16" s="2" t="s">
        <v>33</v>
      </c>
      <c r="P16" s="6"/>
      <c r="Q16" s="2" t="s">
        <v>21</v>
      </c>
      <c r="R16" s="8">
        <v>6.6405248641120587E-2</v>
      </c>
      <c r="S16" s="2" t="s">
        <v>33</v>
      </c>
      <c r="T16" s="6"/>
      <c r="U16" s="2" t="s">
        <v>21</v>
      </c>
      <c r="V16" s="8">
        <v>5.2769409105461948E-2</v>
      </c>
      <c r="W16" s="2" t="s">
        <v>33</v>
      </c>
      <c r="X16" s="6"/>
      <c r="Y16" s="2" t="s">
        <v>21</v>
      </c>
      <c r="Z16" s="8">
        <v>-0.13163272927815411</v>
      </c>
      <c r="AA16" s="2" t="s">
        <v>33</v>
      </c>
      <c r="AB16" s="6"/>
      <c r="AD16" s="8">
        <f t="shared" si="0"/>
        <v>-5.1808409818040607E-2</v>
      </c>
      <c r="AE16" s="8">
        <f t="shared" si="1"/>
        <v>4.2098893280632099E-3</v>
      </c>
    </row>
    <row r="17" spans="1:32" ht="15" thickBot="1">
      <c r="A17" s="3" t="s">
        <v>35</v>
      </c>
      <c r="B17" s="128">
        <f>STDEVP(B7:B16,D5,D8:D16)</f>
        <v>0.28607826761105132</v>
      </c>
      <c r="C17" s="129"/>
      <c r="D17" s="130"/>
      <c r="E17" s="3" t="s">
        <v>35</v>
      </c>
      <c r="F17" s="128">
        <f>STDEVP(F5:F16,H5,H8:H16)</f>
        <v>0.25312866457154132</v>
      </c>
      <c r="G17" s="129"/>
      <c r="H17" s="130"/>
      <c r="I17" s="3" t="s">
        <v>35</v>
      </c>
      <c r="J17" s="128">
        <f>STDEVP(J5:J16,L5,L8:L16)</f>
        <v>0.19604535475195461</v>
      </c>
      <c r="K17" s="129"/>
      <c r="L17" s="130"/>
      <c r="M17" s="3" t="s">
        <v>35</v>
      </c>
      <c r="N17" s="128">
        <f>STDEVP(N5:N16,P5,P8:P16)</f>
        <v>0.23044417880684959</v>
      </c>
      <c r="O17" s="129"/>
      <c r="P17" s="130"/>
      <c r="Q17" s="3" t="s">
        <v>35</v>
      </c>
      <c r="R17" s="128">
        <f>STDEVP(R5:R16,T5,T8:T16)</f>
        <v>0.22384306159053835</v>
      </c>
      <c r="S17" s="129"/>
      <c r="T17" s="130"/>
      <c r="U17" s="3" t="s">
        <v>35</v>
      </c>
      <c r="V17" s="48">
        <f>STDEVP(V5:V16,X5,X8:X16)</f>
        <v>0.23331308394112077</v>
      </c>
      <c r="W17" s="49"/>
      <c r="X17" s="50"/>
      <c r="Y17" s="3" t="s">
        <v>35</v>
      </c>
      <c r="Z17" s="128">
        <f>STDEVP(Z5:Z16,AB5,AB8:AB16)</f>
        <v>0.24597335984235527</v>
      </c>
      <c r="AA17" s="129"/>
      <c r="AB17" s="130"/>
      <c r="AD17" s="8">
        <f t="shared" si="0"/>
        <v>-6.2782721105624745E-2</v>
      </c>
      <c r="AE17" s="8">
        <f t="shared" si="1"/>
        <v>4.5198673469387662E-3</v>
      </c>
    </row>
    <row r="18" spans="1:32" ht="15" thickBot="1">
      <c r="A18" s="46" t="s">
        <v>41</v>
      </c>
      <c r="B18" s="104">
        <f>AVERAGE(B5:B16,D5,D8:D16)</f>
        <v>1.3156333778589114E-2</v>
      </c>
      <c r="C18" s="105"/>
      <c r="D18" s="106"/>
      <c r="E18" s="46"/>
      <c r="F18" s="104">
        <f>AVERAGE(F5:F16,H5,H8:H16)</f>
        <v>6.401604798407122E-2</v>
      </c>
      <c r="G18" s="105"/>
      <c r="H18" s="106"/>
      <c r="I18" s="46"/>
      <c r="J18" s="104">
        <f>AVERAGE(J5:J16,L5,L8:L16)</f>
        <v>0.23060345926823153</v>
      </c>
      <c r="K18" s="105"/>
      <c r="L18" s="106"/>
      <c r="M18" s="43"/>
      <c r="N18" s="104">
        <f>AVERAGE(N5:N16,P5,P8:P16)</f>
        <v>0.21582618389216512</v>
      </c>
      <c r="O18" s="105"/>
      <c r="P18" s="106"/>
      <c r="Q18" s="43"/>
      <c r="R18" s="104">
        <f>AVERAGE(R5:R16,T5,T8:T16)</f>
        <v>0.23099816801743878</v>
      </c>
      <c r="S18" s="105"/>
      <c r="T18" s="106"/>
      <c r="U18" s="43"/>
      <c r="V18" s="104">
        <f>AVERAGE(V5:V16,X5,X8:X16)</f>
        <v>0.26343556489156522</v>
      </c>
      <c r="W18" s="105"/>
      <c r="X18" s="106"/>
      <c r="Y18" s="43"/>
      <c r="Z18" s="104">
        <f>AVERAGE(Z5:Z16,AB5,AB8:AB16)</f>
        <v>0.13632471081658407</v>
      </c>
      <c r="AA18" s="105"/>
      <c r="AB18" s="106"/>
      <c r="AD18" s="8">
        <f t="shared" si="0"/>
        <v>-5.5346684123266626E-2</v>
      </c>
      <c r="AE18" s="8">
        <f t="shared" si="1"/>
        <v>6.1519438202247145E-3</v>
      </c>
    </row>
    <row r="19" spans="1:32" ht="15" thickBot="1">
      <c r="A19" s="46" t="s">
        <v>37</v>
      </c>
      <c r="B19" s="42">
        <f t="shared" ref="B19" si="2">MAX(B5:B16)-MIN(B5:B16)</f>
        <v>1.0278</v>
      </c>
      <c r="C19" s="42"/>
      <c r="D19" s="42"/>
      <c r="E19" s="46" t="s">
        <v>37</v>
      </c>
      <c r="F19" s="42">
        <f t="shared" ref="F19" si="3">MAX(F5:F16)-MIN(F5:F16)</f>
        <v>0.97654311879639044</v>
      </c>
      <c r="G19" s="42"/>
      <c r="H19" s="42"/>
      <c r="I19" s="46" t="s">
        <v>37</v>
      </c>
      <c r="J19" s="42">
        <f t="shared" ref="J19:V19" si="4">MAX(J5:J16)-MIN(J5:J16)</f>
        <v>0.62394602366021135</v>
      </c>
      <c r="K19" s="42"/>
      <c r="L19" s="42"/>
      <c r="M19" s="42"/>
      <c r="N19" s="42">
        <f t="shared" si="4"/>
        <v>0.6561023609440938</v>
      </c>
      <c r="O19" s="42"/>
      <c r="P19" s="42"/>
      <c r="Q19" s="42"/>
      <c r="R19" s="42">
        <f t="shared" si="4"/>
        <v>0.5958023714282582</v>
      </c>
      <c r="S19" s="42"/>
      <c r="T19" s="42"/>
      <c r="U19" s="42"/>
      <c r="V19" s="42">
        <f t="shared" si="4"/>
        <v>0.65027079636349072</v>
      </c>
      <c r="W19" s="42"/>
      <c r="X19" s="42"/>
      <c r="Y19" s="42"/>
      <c r="Z19" s="42">
        <f>MAX(Z5:Z16)-MIN(Z5:Z16)</f>
        <v>0.74353405635559133</v>
      </c>
      <c r="AA19" s="43"/>
      <c r="AB19" s="47"/>
      <c r="AD19" s="8">
        <f t="shared" si="0"/>
        <v>-5.7648720744344302E-2</v>
      </c>
      <c r="AE19" s="8">
        <f t="shared" si="1"/>
        <v>8.3454796747967491E-3</v>
      </c>
    </row>
    <row r="20" spans="1:32" ht="14.4" customHeight="1" thickBot="1">
      <c r="R20" s="111" t="s">
        <v>43</v>
      </c>
      <c r="S20" s="44">
        <v>99800</v>
      </c>
      <c r="T20" s="44">
        <f>S20*(1-Z25)</f>
        <v>99490.117991145657</v>
      </c>
      <c r="U20" s="39" t="s">
        <v>5</v>
      </c>
      <c r="V20" s="113">
        <v>578000000</v>
      </c>
      <c r="W20" s="113"/>
      <c r="X20" s="114"/>
      <c r="Y20" s="39" t="s">
        <v>5</v>
      </c>
      <c r="Z20" s="113">
        <v>578000000</v>
      </c>
      <c r="AA20" s="113"/>
      <c r="AB20" s="114"/>
      <c r="AC20" s="39" t="s">
        <v>5</v>
      </c>
      <c r="AD20" s="113">
        <f>578000000*1.5</f>
        <v>867000000</v>
      </c>
      <c r="AE20" s="113"/>
      <c r="AF20" s="114"/>
    </row>
    <row r="21" spans="1:32">
      <c r="A21" s="111" t="s">
        <v>44</v>
      </c>
      <c r="B21" s="44">
        <v>99800</v>
      </c>
      <c r="C21" s="44">
        <f t="shared" ref="C21:C32" si="5">B21*(1-B5)</f>
        <v>138669.20010416876</v>
      </c>
      <c r="E21" s="39" t="s">
        <v>5</v>
      </c>
      <c r="F21" s="108">
        <v>670000000</v>
      </c>
      <c r="G21" s="109"/>
      <c r="H21" s="110"/>
      <c r="I21" s="39" t="s">
        <v>5</v>
      </c>
      <c r="J21" s="108">
        <v>536900000</v>
      </c>
      <c r="K21" s="109"/>
      <c r="L21" s="110"/>
      <c r="R21" s="112"/>
      <c r="S21" s="44">
        <v>414000</v>
      </c>
      <c r="T21" s="44">
        <f t="shared" ref="T21:T31" si="6">S21*(1-Z26)</f>
        <v>388561.31693998305</v>
      </c>
      <c r="U21" s="40" t="s">
        <v>38</v>
      </c>
      <c r="V21" s="115">
        <v>1.5</v>
      </c>
      <c r="W21" s="116"/>
      <c r="X21" s="117"/>
      <c r="Y21" s="40" t="s">
        <v>38</v>
      </c>
      <c r="Z21" s="115">
        <v>1.5</v>
      </c>
      <c r="AA21" s="116"/>
      <c r="AB21" s="117"/>
      <c r="AC21" s="40" t="s">
        <v>38</v>
      </c>
      <c r="AD21" s="115">
        <v>1.5</v>
      </c>
      <c r="AE21" s="116"/>
      <c r="AF21" s="117"/>
    </row>
    <row r="22" spans="1:32">
      <c r="A22" s="136"/>
      <c r="B22" s="44">
        <v>414000</v>
      </c>
      <c r="C22" s="44">
        <f t="shared" si="5"/>
        <v>449239.16732853249</v>
      </c>
      <c r="E22" s="40" t="s">
        <v>34</v>
      </c>
      <c r="F22" s="51">
        <v>1.2</v>
      </c>
      <c r="G22" s="52"/>
      <c r="H22" s="53"/>
      <c r="I22" s="40" t="s">
        <v>34</v>
      </c>
      <c r="J22" s="51">
        <v>1.2</v>
      </c>
      <c r="K22" s="52"/>
      <c r="L22" s="53"/>
      <c r="R22" s="112"/>
      <c r="S22" s="44">
        <v>2590000</v>
      </c>
      <c r="T22" s="44">
        <f t="shared" si="6"/>
        <v>2629118.0092904624</v>
      </c>
      <c r="U22" s="41" t="s">
        <v>40</v>
      </c>
      <c r="V22" s="118">
        <v>1.2</v>
      </c>
      <c r="W22" s="119"/>
      <c r="X22" s="120"/>
      <c r="Y22" s="41" t="s">
        <v>40</v>
      </c>
      <c r="Z22" s="118">
        <v>1.2</v>
      </c>
      <c r="AA22" s="119"/>
      <c r="AB22" s="120"/>
      <c r="AC22" s="41" t="s">
        <v>40</v>
      </c>
      <c r="AD22" s="118">
        <v>1.2</v>
      </c>
      <c r="AE22" s="119"/>
      <c r="AF22" s="120"/>
    </row>
    <row r="23" spans="1:32">
      <c r="A23" s="136"/>
      <c r="B23" s="44">
        <v>2590000</v>
      </c>
      <c r="C23" s="44">
        <f t="shared" si="5"/>
        <v>3665368</v>
      </c>
      <c r="E23" s="41" t="s">
        <v>39</v>
      </c>
      <c r="F23" s="63">
        <v>0.7</v>
      </c>
      <c r="G23" s="64"/>
      <c r="H23" s="65"/>
      <c r="I23" s="41" t="s">
        <v>39</v>
      </c>
      <c r="J23" s="54">
        <v>0.5</v>
      </c>
      <c r="K23" s="55"/>
      <c r="L23" s="56"/>
      <c r="R23" s="112"/>
      <c r="S23" s="44">
        <v>4220000</v>
      </c>
      <c r="T23" s="44">
        <f t="shared" si="6"/>
        <v>3027098.770463448</v>
      </c>
      <c r="U23" s="41" t="s">
        <v>39</v>
      </c>
      <c r="V23" s="137">
        <v>0.1</v>
      </c>
      <c r="W23" s="138"/>
      <c r="X23" s="139"/>
      <c r="Y23" s="41" t="s">
        <v>39</v>
      </c>
      <c r="Z23" s="121">
        <v>0.3</v>
      </c>
      <c r="AA23" s="122"/>
      <c r="AB23" s="123"/>
      <c r="AC23" s="41" t="s">
        <v>39</v>
      </c>
      <c r="AD23" s="121" t="s">
        <v>42</v>
      </c>
      <c r="AE23" s="122"/>
      <c r="AF23" s="123"/>
    </row>
    <row r="24" spans="1:32" ht="15" thickBot="1">
      <c r="A24" s="136"/>
      <c r="B24" s="44">
        <v>4220000</v>
      </c>
      <c r="C24" s="44">
        <f t="shared" si="5"/>
        <v>4219578</v>
      </c>
      <c r="E24" s="41" t="s">
        <v>0</v>
      </c>
      <c r="F24" s="60">
        <v>0.1</v>
      </c>
      <c r="G24" s="61"/>
      <c r="H24" s="62"/>
      <c r="I24" s="41" t="s">
        <v>0</v>
      </c>
      <c r="J24" s="60">
        <v>0.1</v>
      </c>
      <c r="K24" s="61"/>
      <c r="L24" s="62"/>
      <c r="R24" s="112"/>
      <c r="S24" s="44">
        <v>3900000</v>
      </c>
      <c r="T24" s="44">
        <f t="shared" si="6"/>
        <v>3052013.7820067052</v>
      </c>
      <c r="U24" s="41" t="s">
        <v>0</v>
      </c>
      <c r="V24" s="118">
        <v>0.1</v>
      </c>
      <c r="W24" s="119"/>
      <c r="X24" s="120"/>
      <c r="Y24" s="41" t="s">
        <v>0</v>
      </c>
      <c r="Z24" s="118">
        <v>0.1</v>
      </c>
      <c r="AA24" s="119"/>
      <c r="AB24" s="120"/>
      <c r="AC24" s="41" t="s">
        <v>0</v>
      </c>
      <c r="AD24" s="124">
        <v>0.15</v>
      </c>
      <c r="AE24" s="124"/>
      <c r="AF24" s="124"/>
    </row>
    <row r="25" spans="1:32">
      <c r="A25" s="136"/>
      <c r="B25" s="44">
        <v>3900000</v>
      </c>
      <c r="C25" s="44">
        <f t="shared" si="5"/>
        <v>4194059.9999999995</v>
      </c>
      <c r="E25" s="1" t="s">
        <v>10</v>
      </c>
      <c r="F25" s="8">
        <v>-0.45123099421062118</v>
      </c>
      <c r="G25" s="2" t="s">
        <v>22</v>
      </c>
      <c r="H25" s="6"/>
      <c r="I25" s="1" t="s">
        <v>10</v>
      </c>
      <c r="J25" s="8">
        <v>-0.26683226827460488</v>
      </c>
      <c r="K25" s="2" t="s">
        <v>22</v>
      </c>
      <c r="L25" s="6"/>
      <c r="R25" s="112"/>
      <c r="S25" s="44">
        <v>2440000</v>
      </c>
      <c r="T25" s="44">
        <f t="shared" si="6"/>
        <v>3124989.9278455577</v>
      </c>
      <c r="U25" s="1" t="s">
        <v>10</v>
      </c>
      <c r="V25" s="6">
        <v>-2.7093892105210442E-2</v>
      </c>
      <c r="W25" s="2" t="s">
        <v>22</v>
      </c>
      <c r="X25" s="6">
        <v>-0.29174279338842968</v>
      </c>
      <c r="Y25" s="1" t="s">
        <v>10</v>
      </c>
      <c r="Z25" s="6">
        <v>3.1050301488411225E-3</v>
      </c>
      <c r="AA25" s="2" t="s">
        <v>22</v>
      </c>
      <c r="AB25" s="6">
        <v>7.9964958677686566E-3</v>
      </c>
      <c r="AC25" s="1" t="s">
        <v>10</v>
      </c>
      <c r="AD25" s="6">
        <v>-8.2734029127186047E-3</v>
      </c>
      <c r="AE25" s="2" t="s">
        <v>22</v>
      </c>
      <c r="AF25" s="6">
        <v>1.8061785123967004E-2</v>
      </c>
    </row>
    <row r="26" spans="1:32">
      <c r="A26" s="136"/>
      <c r="B26" s="44">
        <v>2440000</v>
      </c>
      <c r="C26" s="44">
        <f t="shared" si="5"/>
        <v>4260484</v>
      </c>
      <c r="E26" s="2" t="s">
        <v>11</v>
      </c>
      <c r="F26" s="8">
        <v>-0.40282160040363757</v>
      </c>
      <c r="G26" s="2" t="s">
        <v>23</v>
      </c>
      <c r="H26" s="31" t="s">
        <v>36</v>
      </c>
      <c r="I26" s="2" t="s">
        <v>11</v>
      </c>
      <c r="J26" s="8">
        <v>-0.14222671781340454</v>
      </c>
      <c r="K26" s="2" t="s">
        <v>23</v>
      </c>
      <c r="L26" s="31" t="s">
        <v>36</v>
      </c>
      <c r="R26" s="112"/>
      <c r="S26" s="44">
        <v>5230000</v>
      </c>
      <c r="T26" s="44">
        <f t="shared" si="6"/>
        <v>3002777.2550531533</v>
      </c>
      <c r="U26" s="2" t="s">
        <v>11</v>
      </c>
      <c r="V26" s="8">
        <v>5.6690316802379334E-2</v>
      </c>
      <c r="W26" s="2" t="s">
        <v>23</v>
      </c>
      <c r="X26" s="31" t="s">
        <v>36</v>
      </c>
      <c r="Y26" s="2" t="s">
        <v>11</v>
      </c>
      <c r="Z26" s="8">
        <v>6.144609434786702E-2</v>
      </c>
      <c r="AA26" s="2" t="s">
        <v>23</v>
      </c>
      <c r="AB26" s="31" t="s">
        <v>36</v>
      </c>
      <c r="AC26" s="2" t="s">
        <v>11</v>
      </c>
      <c r="AD26" s="8">
        <v>-2.2791520714187427E-2</v>
      </c>
      <c r="AE26" s="2" t="s">
        <v>23</v>
      </c>
      <c r="AF26" s="31" t="s">
        <v>36</v>
      </c>
    </row>
    <row r="27" spans="1:32">
      <c r="A27" s="136"/>
      <c r="B27" s="44">
        <v>5230000</v>
      </c>
      <c r="C27" s="44">
        <f t="shared" si="5"/>
        <v>4164649</v>
      </c>
      <c r="E27" s="2" t="s">
        <v>20</v>
      </c>
      <c r="F27" s="8">
        <v>0.98959318168372135</v>
      </c>
      <c r="G27" s="2" t="s">
        <v>24</v>
      </c>
      <c r="H27" s="31" t="s">
        <v>36</v>
      </c>
      <c r="I27" s="2" t="s">
        <v>20</v>
      </c>
      <c r="J27" s="8">
        <v>0.30480922379821607</v>
      </c>
      <c r="K27" s="2" t="s">
        <v>24</v>
      </c>
      <c r="L27" s="31" t="s">
        <v>36</v>
      </c>
      <c r="R27" s="112"/>
      <c r="S27" s="44">
        <v>5320000</v>
      </c>
      <c r="T27" s="44">
        <f t="shared" si="6"/>
        <v>2904400.8365015434</v>
      </c>
      <c r="U27" s="2" t="s">
        <v>20</v>
      </c>
      <c r="V27" s="8">
        <v>-0.33115050386819034</v>
      </c>
      <c r="W27" s="2" t="s">
        <v>24</v>
      </c>
      <c r="X27" s="31" t="s">
        <v>36</v>
      </c>
      <c r="Y27" s="2" t="s">
        <v>20</v>
      </c>
      <c r="Z27" s="8">
        <v>-1.5103478490526056E-2</v>
      </c>
      <c r="AA27" s="2" t="s">
        <v>24</v>
      </c>
      <c r="AB27" s="31" t="s">
        <v>36</v>
      </c>
      <c r="AC27" s="2" t="s">
        <v>20</v>
      </c>
      <c r="AD27" s="8">
        <v>-3.0710419153526188E-3</v>
      </c>
      <c r="AE27" s="2" t="s">
        <v>24</v>
      </c>
      <c r="AF27" s="31" t="s">
        <v>36</v>
      </c>
    </row>
    <row r="28" spans="1:32">
      <c r="A28" s="136"/>
      <c r="B28" s="44">
        <v>5320000</v>
      </c>
      <c r="C28" s="44">
        <f t="shared" si="5"/>
        <v>4086824</v>
      </c>
      <c r="E28" s="2" t="s">
        <v>12</v>
      </c>
      <c r="F28" s="8">
        <v>0.99362295792014699</v>
      </c>
      <c r="G28" s="2" t="s">
        <v>25</v>
      </c>
      <c r="H28" s="6"/>
      <c r="I28" s="2" t="s">
        <v>12</v>
      </c>
      <c r="J28" s="8">
        <v>0.53139758490322841</v>
      </c>
      <c r="K28" s="2" t="s">
        <v>25</v>
      </c>
      <c r="L28" s="6"/>
      <c r="R28" s="112"/>
      <c r="S28" s="44">
        <v>13900000</v>
      </c>
      <c r="T28" s="44">
        <f t="shared" si="6"/>
        <v>11194282.79831703</v>
      </c>
      <c r="U28" s="2" t="s">
        <v>12</v>
      </c>
      <c r="V28" s="8">
        <v>4.1135878337201795E-2</v>
      </c>
      <c r="W28" s="2" t="s">
        <v>25</v>
      </c>
      <c r="X28" s="6">
        <v>-0.12807745320197042</v>
      </c>
      <c r="Y28" s="2" t="s">
        <v>12</v>
      </c>
      <c r="Z28" s="8">
        <v>0.28267801647785595</v>
      </c>
      <c r="AA28" s="2" t="s">
        <v>25</v>
      </c>
      <c r="AB28" s="6">
        <v>-9.0563871921182246E-2</v>
      </c>
      <c r="AC28" s="2" t="s">
        <v>12</v>
      </c>
      <c r="AD28" s="8">
        <v>0.29180286850792286</v>
      </c>
      <c r="AE28" s="2" t="s">
        <v>25</v>
      </c>
      <c r="AF28" s="6">
        <v>-0.1914789556650246</v>
      </c>
    </row>
    <row r="29" spans="1:32">
      <c r="A29" s="136"/>
      <c r="B29" s="44">
        <v>13900000</v>
      </c>
      <c r="C29" s="44">
        <f t="shared" si="5"/>
        <v>9984370</v>
      </c>
      <c r="E29" s="2" t="s">
        <v>13</v>
      </c>
      <c r="F29" s="8">
        <v>0.96890544874380835</v>
      </c>
      <c r="G29" s="2" t="s">
        <v>26</v>
      </c>
      <c r="H29" s="6"/>
      <c r="I29" s="2" t="s">
        <v>13</v>
      </c>
      <c r="J29" s="8">
        <v>0.46734803178406142</v>
      </c>
      <c r="K29" s="2" t="s">
        <v>26</v>
      </c>
      <c r="L29" s="6"/>
      <c r="R29" s="112"/>
      <c r="S29" s="44">
        <v>10400000</v>
      </c>
      <c r="T29" s="44">
        <f t="shared" si="6"/>
        <v>11088024.194407174</v>
      </c>
      <c r="U29" s="2" t="s">
        <v>13</v>
      </c>
      <c r="V29" s="8">
        <v>-3.1846813999514882E-2</v>
      </c>
      <c r="W29" s="2" t="s">
        <v>26</v>
      </c>
      <c r="X29" s="6">
        <v>-8.3579559471366142E-3</v>
      </c>
      <c r="Y29" s="2" t="s">
        <v>13</v>
      </c>
      <c r="Z29" s="8">
        <v>0.21743236358802434</v>
      </c>
      <c r="AA29" s="2" t="s">
        <v>26</v>
      </c>
      <c r="AB29" s="6">
        <v>2.5473092511013169E-2</v>
      </c>
      <c r="AC29" s="2" t="s">
        <v>13</v>
      </c>
      <c r="AD29" s="8">
        <v>0.22457207212399094</v>
      </c>
      <c r="AE29" s="2" t="s">
        <v>26</v>
      </c>
      <c r="AF29" s="6">
        <v>-6.3310894273127805E-2</v>
      </c>
    </row>
    <row r="30" spans="1:32">
      <c r="A30" s="136"/>
      <c r="B30" s="44">
        <v>10400000</v>
      </c>
      <c r="C30" s="44">
        <f t="shared" si="5"/>
        <v>9942400</v>
      </c>
      <c r="E30" s="2" t="s">
        <v>14</v>
      </c>
      <c r="F30" s="8">
        <v>0.58955786475237071</v>
      </c>
      <c r="G30" s="2" t="s">
        <v>27</v>
      </c>
      <c r="H30" s="6"/>
      <c r="I30" s="2" t="s">
        <v>14</v>
      </c>
      <c r="J30" s="8">
        <v>0.12213827623323524</v>
      </c>
      <c r="K30" s="2" t="s">
        <v>27</v>
      </c>
      <c r="L30" s="6"/>
      <c r="R30" s="112"/>
      <c r="S30" s="44">
        <v>11400000</v>
      </c>
      <c r="T30" s="44">
        <f t="shared" si="6"/>
        <v>11015666.645624084</v>
      </c>
      <c r="U30" s="2" t="s">
        <v>14</v>
      </c>
      <c r="V30" s="8">
        <v>-0.6813118766294094</v>
      </c>
      <c r="W30" s="2" t="s">
        <v>27</v>
      </c>
      <c r="X30" s="6">
        <v>0.12071242471042469</v>
      </c>
      <c r="Y30" s="2" t="s">
        <v>14</v>
      </c>
      <c r="Z30" s="8">
        <v>-0.28073357698588425</v>
      </c>
      <c r="AA30" s="2" t="s">
        <v>27</v>
      </c>
      <c r="AB30" s="6">
        <v>0.15363781081081079</v>
      </c>
      <c r="AC30" s="2" t="s">
        <v>14</v>
      </c>
      <c r="AD30" s="8">
        <v>-0.26895517256903373</v>
      </c>
      <c r="AE30" s="2" t="s">
        <v>27</v>
      </c>
      <c r="AF30" s="6">
        <v>8.5193428571428545E-2</v>
      </c>
    </row>
    <row r="31" spans="1:32">
      <c r="A31" s="136"/>
      <c r="B31" s="44">
        <v>11400000</v>
      </c>
      <c r="C31" s="44">
        <f t="shared" si="5"/>
        <v>9891780</v>
      </c>
      <c r="E31" s="2" t="s">
        <v>15</v>
      </c>
      <c r="F31" s="8">
        <v>0.99999980875928374</v>
      </c>
      <c r="G31" s="2" t="s">
        <v>28</v>
      </c>
      <c r="H31" s="6"/>
      <c r="I31" s="2" t="s">
        <v>15</v>
      </c>
      <c r="J31" s="8">
        <v>0.61603300967754515</v>
      </c>
      <c r="K31" s="2" t="s">
        <v>28</v>
      </c>
      <c r="L31" s="6"/>
      <c r="R31" s="112"/>
      <c r="S31" s="44">
        <v>11000000</v>
      </c>
      <c r="T31" s="44">
        <f t="shared" si="6"/>
        <v>11039707.904832937</v>
      </c>
      <c r="U31" s="2" t="s">
        <v>15</v>
      </c>
      <c r="V31" s="8">
        <v>0.2379001998847966</v>
      </c>
      <c r="W31" s="2" t="s">
        <v>28</v>
      </c>
      <c r="X31" s="6">
        <v>0.17852410849909586</v>
      </c>
      <c r="Y31" s="2" t="s">
        <v>15</v>
      </c>
      <c r="Z31" s="8">
        <v>0.42585520935886167</v>
      </c>
      <c r="AA31" s="2" t="s">
        <v>28</v>
      </c>
      <c r="AB31" s="6">
        <v>0.20940017359855337</v>
      </c>
      <c r="AC31" s="2" t="s">
        <v>15</v>
      </c>
      <c r="AD31" s="8">
        <v>0.43163832861733725</v>
      </c>
      <c r="AE31" s="2" t="s">
        <v>28</v>
      </c>
      <c r="AF31" s="6">
        <v>0.1459036853526221</v>
      </c>
    </row>
    <row r="32" spans="1:32">
      <c r="A32" s="136"/>
      <c r="B32" s="44">
        <v>11000000</v>
      </c>
      <c r="C32" s="44">
        <f t="shared" si="5"/>
        <v>9908800</v>
      </c>
      <c r="E32" s="2" t="s">
        <v>16</v>
      </c>
      <c r="F32" s="8">
        <v>0.99007439224403293</v>
      </c>
      <c r="G32" s="2" t="s">
        <v>29</v>
      </c>
      <c r="H32" s="6"/>
      <c r="I32" s="2" t="s">
        <v>16</v>
      </c>
      <c r="J32" s="8">
        <v>0.64667152276177098</v>
      </c>
      <c r="K32" s="2" t="s">
        <v>29</v>
      </c>
      <c r="L32" s="6"/>
      <c r="R32" s="112"/>
      <c r="S32" s="45">
        <v>3184210.5263157897</v>
      </c>
      <c r="T32" s="44">
        <f>S32*(1-AB25)</f>
        <v>3158748</v>
      </c>
      <c r="U32" s="2" t="s">
        <v>16</v>
      </c>
      <c r="V32" s="8">
        <v>0.26716505867259421</v>
      </c>
      <c r="W32" s="2" t="s">
        <v>29</v>
      </c>
      <c r="X32" s="6">
        <v>0.2488399673202614</v>
      </c>
      <c r="Y32" s="2" t="s">
        <v>16</v>
      </c>
      <c r="Z32" s="8">
        <v>0.45405999313880757</v>
      </c>
      <c r="AA32" s="2" t="s">
        <v>29</v>
      </c>
      <c r="AB32" s="6">
        <v>0.2739356764705882</v>
      </c>
      <c r="AC32" s="2" t="s">
        <v>16</v>
      </c>
      <c r="AD32" s="8">
        <v>0.46039999999999998</v>
      </c>
      <c r="AE32" s="2" t="s">
        <v>29</v>
      </c>
      <c r="AF32" s="6">
        <v>0.20681532026143787</v>
      </c>
    </row>
    <row r="33" spans="1:32">
      <c r="A33" s="136"/>
      <c r="B33" s="45">
        <v>3184210.5263157897</v>
      </c>
      <c r="C33" s="44">
        <f>B33*(1-D5)</f>
        <v>4263870</v>
      </c>
      <c r="E33" s="2" t="s">
        <v>17</v>
      </c>
      <c r="F33" s="8">
        <v>0.20293351227882223</v>
      </c>
      <c r="G33" s="2" t="s">
        <v>30</v>
      </c>
      <c r="H33" s="6"/>
      <c r="I33" s="2" t="s">
        <v>17</v>
      </c>
      <c r="J33" s="8">
        <v>0.2654266055697288</v>
      </c>
      <c r="K33" s="2" t="s">
        <v>30</v>
      </c>
      <c r="L33" s="6"/>
      <c r="R33" s="112"/>
      <c r="S33" s="45">
        <v>10684210.52631579</v>
      </c>
      <c r="T33" s="44">
        <f t="shared" ref="T33:T39" si="7">S33*(1-AB28)</f>
        <v>11651814</v>
      </c>
      <c r="U33" s="2" t="s">
        <v>17</v>
      </c>
      <c r="V33" s="8">
        <v>0.15548563725289841</v>
      </c>
      <c r="W33" s="2" t="s">
        <v>30</v>
      </c>
      <c r="X33" s="6">
        <v>0.358594395256917</v>
      </c>
      <c r="Y33" s="2" t="s">
        <v>17</v>
      </c>
      <c r="Z33" s="8">
        <v>0.19465591379014172</v>
      </c>
      <c r="AA33" s="2" t="s">
        <v>30</v>
      </c>
      <c r="AB33" s="6">
        <v>0.49951236363636364</v>
      </c>
      <c r="AC33" s="2" t="s">
        <v>17</v>
      </c>
      <c r="AD33" s="8">
        <v>0.14284750397210111</v>
      </c>
      <c r="AE33" s="2" t="s">
        <v>30</v>
      </c>
      <c r="AF33" s="6">
        <v>0.50372225296442685</v>
      </c>
    </row>
    <row r="34" spans="1:32">
      <c r="A34" s="136"/>
      <c r="B34" s="45">
        <v>10684210.52631579</v>
      </c>
      <c r="C34" s="44">
        <f t="shared" ref="C34:C42" si="8">B34*(1-D8)</f>
        <v>10164062</v>
      </c>
      <c r="E34" s="2" t="s">
        <v>18</v>
      </c>
      <c r="F34" s="8">
        <v>-4.1654921504733773E-2</v>
      </c>
      <c r="G34" s="2" t="s">
        <v>31</v>
      </c>
      <c r="H34" s="6"/>
      <c r="I34" s="2" t="s">
        <v>18</v>
      </c>
      <c r="J34" s="8">
        <v>3.2025286092870572E-2</v>
      </c>
      <c r="K34" s="2" t="s">
        <v>31</v>
      </c>
      <c r="L34" s="6"/>
      <c r="R34" s="112"/>
      <c r="S34" s="45">
        <v>11947368.421052631</v>
      </c>
      <c r="T34" s="44">
        <f t="shared" si="7"/>
        <v>11643032</v>
      </c>
      <c r="U34" s="2" t="s">
        <v>18</v>
      </c>
      <c r="V34" s="8">
        <v>-0.12147383736870596</v>
      </c>
      <c r="W34" s="2" t="s">
        <v>31</v>
      </c>
      <c r="X34" s="6">
        <v>0.1503372551020408</v>
      </c>
      <c r="Y34" s="2" t="s">
        <v>18</v>
      </c>
      <c r="Z34" s="8">
        <v>-6.6156172539151265E-2</v>
      </c>
      <c r="AA34" s="2" t="s">
        <v>31</v>
      </c>
      <c r="AB34" s="6">
        <v>0.3261004387755102</v>
      </c>
      <c r="AC34" s="2" t="s">
        <v>18</v>
      </c>
      <c r="AD34" s="8">
        <v>-0.12893889364477601</v>
      </c>
      <c r="AE34" s="2" t="s">
        <v>31</v>
      </c>
      <c r="AF34" s="6">
        <v>0.33062030612244897</v>
      </c>
    </row>
    <row r="35" spans="1:32">
      <c r="A35" s="136"/>
      <c r="B35" s="45">
        <v>11947368.421052631</v>
      </c>
      <c r="C35" s="44">
        <f t="shared" si="8"/>
        <v>10161155</v>
      </c>
      <c r="E35" s="2" t="s">
        <v>19</v>
      </c>
      <c r="F35" s="8">
        <v>5.9615676175990368E-2</v>
      </c>
      <c r="G35" s="2" t="s">
        <v>32</v>
      </c>
      <c r="H35" s="6"/>
      <c r="I35" s="2" t="s">
        <v>19</v>
      </c>
      <c r="J35" s="8">
        <v>0.1243163710883311</v>
      </c>
      <c r="K35" s="2" t="s">
        <v>32</v>
      </c>
      <c r="L35" s="6"/>
      <c r="R35" s="112"/>
      <c r="S35" s="45">
        <v>13631578.947368421</v>
      </c>
      <c r="T35" s="44">
        <f t="shared" si="7"/>
        <v>11537253</v>
      </c>
      <c r="U35" s="2" t="s">
        <v>19</v>
      </c>
      <c r="V35" s="8">
        <v>-1.7626805895117358E-2</v>
      </c>
      <c r="W35" s="2" t="s">
        <v>32</v>
      </c>
      <c r="X35" s="6">
        <v>9.1664011235955092E-2</v>
      </c>
      <c r="Y35" s="2" t="s">
        <v>19</v>
      </c>
      <c r="Z35" s="8">
        <v>3.3713452138238224E-2</v>
      </c>
      <c r="AA35" s="2" t="s">
        <v>32</v>
      </c>
      <c r="AB35" s="6">
        <v>0.2912792921348315</v>
      </c>
      <c r="AC35" s="2" t="s">
        <v>19</v>
      </c>
      <c r="AD35" s="8">
        <v>-2.1633231985028405E-2</v>
      </c>
      <c r="AE35" s="2" t="s">
        <v>32</v>
      </c>
      <c r="AF35" s="6">
        <v>0.29743123595505622</v>
      </c>
    </row>
    <row r="36" spans="1:32" ht="15" thickBot="1">
      <c r="A36" s="136"/>
      <c r="B36" s="45">
        <v>13631578.947368421</v>
      </c>
      <c r="C36" s="44">
        <f t="shared" si="8"/>
        <v>9472404.6582278479</v>
      </c>
      <c r="E36" s="2" t="s">
        <v>21</v>
      </c>
      <c r="F36" s="8">
        <v>2.2769274948866394E-2</v>
      </c>
      <c r="G36" s="2" t="s">
        <v>33</v>
      </c>
      <c r="H36" s="6"/>
      <c r="I36" s="2" t="s">
        <v>21</v>
      </c>
      <c r="J36" s="8">
        <v>9.0381117132848757E-2</v>
      </c>
      <c r="K36" s="2" t="s">
        <v>33</v>
      </c>
      <c r="L36" s="6"/>
      <c r="R36" s="112"/>
      <c r="S36" s="45">
        <v>14552631.578947369</v>
      </c>
      <c r="T36" s="44">
        <f t="shared" si="7"/>
        <v>11505308</v>
      </c>
      <c r="U36" s="2" t="s">
        <v>21</v>
      </c>
      <c r="V36" s="8">
        <v>-5.6766822421265489E-2</v>
      </c>
      <c r="W36" s="2" t="s">
        <v>33</v>
      </c>
      <c r="X36" s="6">
        <v>-0.32301139837398379</v>
      </c>
      <c r="Y36" s="2" t="s">
        <v>21</v>
      </c>
      <c r="Z36" s="8">
        <v>-3.6098095302669968E-3</v>
      </c>
      <c r="AA36" s="2" t="s">
        <v>33</v>
      </c>
      <c r="AB36" s="6">
        <v>-3.6724650406504113E-2</v>
      </c>
      <c r="AC36" s="2" t="s">
        <v>21</v>
      </c>
      <c r="AD36" s="8">
        <v>-6.1258530274611298E-2</v>
      </c>
      <c r="AE36" s="2" t="s">
        <v>33</v>
      </c>
      <c r="AF36" s="6">
        <v>-2.8379170731707364E-2</v>
      </c>
    </row>
    <row r="37" spans="1:32" ht="15" thickBot="1">
      <c r="A37" s="136"/>
      <c r="B37" s="45">
        <v>14552631.578947369</v>
      </c>
      <c r="C37" s="44">
        <f t="shared" si="8"/>
        <v>10112432</v>
      </c>
      <c r="E37" s="3" t="s">
        <v>35</v>
      </c>
      <c r="F37" s="57">
        <f>STDEVP(F25:F36,H25,H28:H36)</f>
        <v>0.54982796909006593</v>
      </c>
      <c r="G37" s="58"/>
      <c r="H37" s="59"/>
      <c r="I37" s="3" t="s">
        <v>35</v>
      </c>
      <c r="J37" s="57">
        <f>STDEVP(J25:J36,L25,L28:L36)</f>
        <v>0.28039640204468175</v>
      </c>
      <c r="K37" s="58"/>
      <c r="L37" s="59"/>
      <c r="R37" s="112"/>
      <c r="S37" s="45">
        <v>16105263.157894736</v>
      </c>
      <c r="T37" s="44">
        <f t="shared" si="7"/>
        <v>11693457</v>
      </c>
      <c r="U37" s="3" t="s">
        <v>35</v>
      </c>
      <c r="V37" s="66">
        <f>STDEVP(V25:V36,X25,X28:X36)</f>
        <v>0.23589830395168493</v>
      </c>
      <c r="W37" s="67"/>
      <c r="X37" s="68"/>
      <c r="Y37" s="3" t="s">
        <v>35</v>
      </c>
      <c r="Z37" s="57">
        <f>STDEVP(Z25:Z36,AB25,AB28:AB36)</f>
        <v>0.1947210121106053</v>
      </c>
      <c r="AA37" s="58"/>
      <c r="AB37" s="59"/>
      <c r="AC37" s="3" t="s">
        <v>35</v>
      </c>
      <c r="AD37" s="69">
        <f>STDEVP(AD25:AD36,AF25,AF28:AF36)</f>
        <v>0.20928387251320368</v>
      </c>
      <c r="AE37" s="70"/>
      <c r="AF37" s="71"/>
    </row>
    <row r="38" spans="1:32" ht="15" thickBot="1">
      <c r="A38" s="136"/>
      <c r="B38" s="45">
        <v>16105263.157894736</v>
      </c>
      <c r="C38" s="44">
        <f t="shared" si="8"/>
        <v>10195176</v>
      </c>
      <c r="D38" s="47"/>
      <c r="E38" s="46" t="s">
        <v>41</v>
      </c>
      <c r="F38" s="104">
        <f>AVERAGE(F25:F36,H25,H28:H36)</f>
        <v>0.41011371678233749</v>
      </c>
      <c r="G38" s="104"/>
      <c r="H38" s="107"/>
      <c r="I38" s="46" t="s">
        <v>41</v>
      </c>
      <c r="J38" s="104">
        <f>AVERAGE(J25:J36,L25,L28:L36)</f>
        <v>0.23262400357948557</v>
      </c>
      <c r="K38" s="104"/>
      <c r="L38" s="107"/>
      <c r="R38" s="112"/>
      <c r="S38" s="45">
        <v>6657894.7368421052</v>
      </c>
      <c r="T38" s="44">
        <f t="shared" si="7"/>
        <v>3332194</v>
      </c>
      <c r="U38" s="46" t="s">
        <v>41</v>
      </c>
      <c r="V38" s="104">
        <f>AVERAGE(V25:V36,X25,X28:X36)</f>
        <v>-5.0641318238349668E-3</v>
      </c>
      <c r="W38" s="105"/>
      <c r="X38" s="106"/>
      <c r="Y38" s="46" t="s">
        <v>41</v>
      </c>
      <c r="Z38" s="104">
        <f>AVERAGE(Z25:Z36,AB25,AB28:AB36)</f>
        <v>0.13488135713275282</v>
      </c>
      <c r="AA38" s="105"/>
      <c r="AB38" s="106"/>
      <c r="AC38" s="46" t="s">
        <v>41</v>
      </c>
      <c r="AD38" s="104">
        <f>AVERAGE(AD25:AD36,AF25,AF28:AF36)</f>
        <v>0.10640536240396235</v>
      </c>
      <c r="AE38" s="105"/>
      <c r="AF38" s="106"/>
    </row>
    <row r="39" spans="1:32" ht="15" thickBot="1">
      <c r="A39" s="136"/>
      <c r="B39" s="45">
        <v>6657894.7368421052</v>
      </c>
      <c r="C39" s="44">
        <f t="shared" si="8"/>
        <v>4397853</v>
      </c>
      <c r="E39" s="46" t="s">
        <v>37</v>
      </c>
      <c r="F39" s="42">
        <f>MAX(F25:F36)-MIN(F25:F36)</f>
        <v>1.451230802969905</v>
      </c>
      <c r="G39" s="43"/>
      <c r="H39" s="47"/>
      <c r="I39" s="46" t="s">
        <v>37</v>
      </c>
      <c r="J39" s="42">
        <f>MAX(J25:J36)-MIN(J25:J36)</f>
        <v>0.91350379103637591</v>
      </c>
      <c r="K39" s="43"/>
      <c r="L39" s="47"/>
      <c r="R39" s="112"/>
      <c r="S39" s="45">
        <v>5157894.7368421052</v>
      </c>
      <c r="T39" s="44">
        <f t="shared" si="7"/>
        <v>3475903</v>
      </c>
      <c r="U39" s="46" t="s">
        <v>37</v>
      </c>
      <c r="V39" s="42">
        <f>MAX(V25:V36,X25,X28:X36)-MIN(V25:V36,X25,X28:X36)</f>
        <v>1.0399062718863263</v>
      </c>
      <c r="W39" s="43"/>
      <c r="X39" s="47"/>
      <c r="Y39" s="46" t="s">
        <v>37</v>
      </c>
      <c r="Z39" s="42">
        <f>MAX(Z25:Z36,AB25,AB28:AB36)-MIN(Z25:Z36,AB25,AB28:AB36)</f>
        <v>0.78024594062224795</v>
      </c>
      <c r="AA39" s="43"/>
      <c r="AB39" s="47"/>
      <c r="AC39" s="46" t="s">
        <v>37</v>
      </c>
      <c r="AD39" s="42">
        <f>MAX(AD25:AD36,AF25,AF28:AF36)-MIN(AD25:AD36,AF25,AF28:AF36)</f>
        <v>0.77267742553346053</v>
      </c>
      <c r="AE39" s="43"/>
      <c r="AF39" s="47"/>
    </row>
    <row r="40" spans="1:32">
      <c r="A40" s="136"/>
      <c r="B40" s="45">
        <v>5157894.7368421052</v>
      </c>
      <c r="C40" s="44">
        <f t="shared" si="8"/>
        <v>4489594</v>
      </c>
      <c r="R40" s="112"/>
      <c r="S40" s="45">
        <v>4684210.5263157897</v>
      </c>
      <c r="T40" s="44">
        <f>S40*(1-AB35)</f>
        <v>3319797</v>
      </c>
    </row>
    <row r="41" spans="1:32">
      <c r="A41" s="136"/>
      <c r="B41" s="45">
        <v>4684210.5263157897</v>
      </c>
      <c r="C41" s="44">
        <f t="shared" si="8"/>
        <v>4383696</v>
      </c>
      <c r="R41" s="112"/>
      <c r="S41" s="45">
        <v>3236842.1052631577</v>
      </c>
      <c r="T41" s="44">
        <f>S41*(1-AB36)</f>
        <v>3355714.0000000005</v>
      </c>
    </row>
    <row r="42" spans="1:32">
      <c r="A42" s="136"/>
      <c r="B42" s="45">
        <v>3236842.1052631577</v>
      </c>
      <c r="C42" s="44">
        <f t="shared" si="8"/>
        <v>4407167</v>
      </c>
    </row>
  </sheetData>
  <mergeCells count="65">
    <mergeCell ref="A21:A42"/>
    <mergeCell ref="V20:X20"/>
    <mergeCell ref="V21:X21"/>
    <mergeCell ref="V22:X22"/>
    <mergeCell ref="V23:X23"/>
    <mergeCell ref="V24:X24"/>
    <mergeCell ref="V18:X18"/>
    <mergeCell ref="Z18:AB18"/>
    <mergeCell ref="Z38:AB38"/>
    <mergeCell ref="Z20:AB20"/>
    <mergeCell ref="Z21:AB21"/>
    <mergeCell ref="Z23:AB23"/>
    <mergeCell ref="Z24:AB24"/>
    <mergeCell ref="Z22:AB22"/>
    <mergeCell ref="V38:X38"/>
    <mergeCell ref="B18:D18"/>
    <mergeCell ref="F18:H18"/>
    <mergeCell ref="J18:L18"/>
    <mergeCell ref="N18:P18"/>
    <mergeCell ref="R18:T18"/>
    <mergeCell ref="F1:H1"/>
    <mergeCell ref="F2:H2"/>
    <mergeCell ref="F3:H3"/>
    <mergeCell ref="F4:H4"/>
    <mergeCell ref="F17:H17"/>
    <mergeCell ref="N17:P17"/>
    <mergeCell ref="J17:L17"/>
    <mergeCell ref="J1:L1"/>
    <mergeCell ref="J2:L2"/>
    <mergeCell ref="J3:L3"/>
    <mergeCell ref="J4:L4"/>
    <mergeCell ref="N1:P1"/>
    <mergeCell ref="N2:P2"/>
    <mergeCell ref="N3:P3"/>
    <mergeCell ref="N4:P4"/>
    <mergeCell ref="Z1:AB1"/>
    <mergeCell ref="Z2:AB2"/>
    <mergeCell ref="Z3:AB3"/>
    <mergeCell ref="Z4:AB4"/>
    <mergeCell ref="Z17:AB17"/>
    <mergeCell ref="B1:D1"/>
    <mergeCell ref="B2:D2"/>
    <mergeCell ref="B3:D3"/>
    <mergeCell ref="B4:D4"/>
    <mergeCell ref="B17:D17"/>
    <mergeCell ref="V1:X1"/>
    <mergeCell ref="V2:X2"/>
    <mergeCell ref="V3:X3"/>
    <mergeCell ref="V4:X4"/>
    <mergeCell ref="R17:T17"/>
    <mergeCell ref="R1:T1"/>
    <mergeCell ref="R2:T2"/>
    <mergeCell ref="R3:T3"/>
    <mergeCell ref="R4:T4"/>
    <mergeCell ref="AD38:AF38"/>
    <mergeCell ref="J38:L38"/>
    <mergeCell ref="F38:H38"/>
    <mergeCell ref="J21:L21"/>
    <mergeCell ref="F21:H21"/>
    <mergeCell ref="R20:R41"/>
    <mergeCell ref="AD20:AF20"/>
    <mergeCell ref="AD21:AF21"/>
    <mergeCell ref="AD22:AF22"/>
    <mergeCell ref="AD23:AF23"/>
    <mergeCell ref="AD24:AF24"/>
  </mergeCells>
  <phoneticPr fontId="1" type="noConversion"/>
  <conditionalFormatting sqref="J27:J36">
    <cfRule type="dataBar" priority="58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{8A96EF33-D61C-4CC0-8D4C-717871DBA0FC}</x14:id>
        </ext>
      </extLst>
    </cfRule>
  </conditionalFormatting>
  <conditionalFormatting sqref="J25:J36">
    <cfRule type="dataBar" priority="58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{1778BA70-EDF0-4AA4-A743-89CD94437DA9}</x14:id>
        </ext>
      </extLst>
    </cfRule>
  </conditionalFormatting>
  <conditionalFormatting sqref="J25:J36">
    <cfRule type="dataBar" priority="58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{08920B58-CF1D-439B-8B24-5358BAD009F6}</x14:id>
        </ext>
      </extLst>
    </cfRule>
  </conditionalFormatting>
  <conditionalFormatting sqref="J25:J36">
    <cfRule type="dataBar" priority="58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{74E1611F-C127-4DE8-960C-124DBCF63A91}</x14:id>
        </ext>
      </extLst>
    </cfRule>
  </conditionalFormatting>
  <conditionalFormatting sqref="J25:J36">
    <cfRule type="dataBar" priority="58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{972E8C9A-E498-4D0C-A3BE-0E5FFDD205DE}</x14:id>
        </ext>
      </extLst>
    </cfRule>
  </conditionalFormatting>
  <conditionalFormatting sqref="J25:J36">
    <cfRule type="dataBar" priority="5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{B10832A1-0939-45F3-A9AE-4C4040F16E21}</x14:id>
        </ext>
      </extLst>
    </cfRule>
  </conditionalFormatting>
  <conditionalFormatting sqref="J27:J36">
    <cfRule type="dataBar" priority="58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{42EF1F80-5A02-4C0D-BBE7-8A2312F4EB65}</x14:id>
        </ext>
      </extLst>
    </cfRule>
  </conditionalFormatting>
  <conditionalFormatting sqref="J25:J36">
    <cfRule type="dataBar" priority="58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{DE1AA553-8773-4362-858D-26958704E26C}</x14:id>
        </ext>
      </extLst>
    </cfRule>
  </conditionalFormatting>
  <conditionalFormatting sqref="L25">
    <cfRule type="dataBar" priority="57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{372C17FE-7885-495A-AF52-496C8DC05925}</x14:id>
        </ext>
      </extLst>
    </cfRule>
  </conditionalFormatting>
  <conditionalFormatting sqref="L25">
    <cfRule type="dataBar" priority="57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{81146B37-42BD-452C-8BCB-7DF33FE4C6E9}</x14:id>
        </ext>
      </extLst>
    </cfRule>
  </conditionalFormatting>
  <conditionalFormatting sqref="L25">
    <cfRule type="dataBar" priority="57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{1C8CB8FA-5330-4B9D-B646-F80B7FF1BDB2}</x14:id>
        </ext>
      </extLst>
    </cfRule>
  </conditionalFormatting>
  <conditionalFormatting sqref="L25">
    <cfRule type="dataBar" priority="57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{0AFBD1C7-2901-41C3-B702-3F09CD1E2C78}</x14:id>
        </ext>
      </extLst>
    </cfRule>
  </conditionalFormatting>
  <conditionalFormatting sqref="L25">
    <cfRule type="dataBar" priority="57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{D4001D0A-92A2-4978-B260-18F7F72A4D27}</x14:id>
        </ext>
      </extLst>
    </cfRule>
  </conditionalFormatting>
  <conditionalFormatting sqref="L25">
    <cfRule type="dataBar" priority="58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{CB957D40-20ED-4173-935D-564003A0F743}</x14:id>
        </ext>
      </extLst>
    </cfRule>
  </conditionalFormatting>
  <conditionalFormatting sqref="L25">
    <cfRule type="dataBar" priority="58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{5ABB00AB-9AC2-462D-A247-175C72E16A1C}</x14:id>
        </ext>
      </extLst>
    </cfRule>
  </conditionalFormatting>
  <conditionalFormatting sqref="L28:L36">
    <cfRule type="dataBar" priority="57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{D084BC92-0269-4A68-B68A-2787E9BF5F8D}</x14:id>
        </ext>
      </extLst>
    </cfRule>
  </conditionalFormatting>
  <conditionalFormatting sqref="L28:L36">
    <cfRule type="dataBar" priority="5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{5B9CC5E2-D70B-4970-B4A7-2462862E9A82}</x14:id>
        </ext>
      </extLst>
    </cfRule>
  </conditionalFormatting>
  <conditionalFormatting sqref="L28:L36">
    <cfRule type="dataBar" priority="57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{BA2E86BA-99CB-422F-88D1-8617D107E8C0}</x14:id>
        </ext>
      </extLst>
    </cfRule>
  </conditionalFormatting>
  <conditionalFormatting sqref="L28:L36">
    <cfRule type="dataBar" priority="56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{7FB6799C-7B3E-4E07-A945-221B1588A725}</x14:id>
        </ext>
      </extLst>
    </cfRule>
  </conditionalFormatting>
  <conditionalFormatting sqref="L28:L36">
    <cfRule type="dataBar" priority="56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{C2ABBC0F-D20B-4653-844B-D2D33EDEF51C}</x14:id>
        </ext>
      </extLst>
    </cfRule>
  </conditionalFormatting>
  <conditionalFormatting sqref="L28:L36">
    <cfRule type="dataBar" priority="57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{F4B822A5-4E49-40EA-9174-EBC5B747B07C}</x14:id>
        </ext>
      </extLst>
    </cfRule>
  </conditionalFormatting>
  <conditionalFormatting sqref="L28:L36">
    <cfRule type="dataBar" priority="57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{F6EE6362-9574-4588-95DE-96EA6AA73023}</x14:id>
        </ext>
      </extLst>
    </cfRule>
  </conditionalFormatting>
  <conditionalFormatting sqref="L28:L36 L25">
    <cfRule type="dataBar" priority="56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{A0EDD8C2-BA8E-4551-A627-0B56FE5E8BEC}</x14:id>
        </ext>
      </extLst>
    </cfRule>
  </conditionalFormatting>
  <conditionalFormatting sqref="L26:L27">
    <cfRule type="dataBar" priority="56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{ABB8CEE6-AE22-445E-96AE-72011D29934F}</x14:id>
        </ext>
      </extLst>
    </cfRule>
  </conditionalFormatting>
  <conditionalFormatting sqref="L26:L27">
    <cfRule type="dataBar" priority="56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{E93D44BD-AD63-4838-ACF2-00D6208134E9}</x14:id>
        </ext>
      </extLst>
    </cfRule>
  </conditionalFormatting>
  <conditionalFormatting sqref="L26:L27">
    <cfRule type="dataBar" priority="56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{CAAF1059-687A-4603-AADF-DC3FAABC6FED}</x14:id>
        </ext>
      </extLst>
    </cfRule>
  </conditionalFormatting>
  <conditionalFormatting sqref="L26:L27">
    <cfRule type="dataBar" priority="56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{DA22C2F2-7FBF-4D32-8548-10E0BBD7C9ED}</x14:id>
        </ext>
      </extLst>
    </cfRule>
  </conditionalFormatting>
  <conditionalFormatting sqref="L26:L27">
    <cfRule type="dataBar" priority="56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{69C4BB96-719A-414F-A109-F631AD3B8C76}</x14:id>
        </ext>
      </extLst>
    </cfRule>
  </conditionalFormatting>
  <conditionalFormatting sqref="L26:L27">
    <cfRule type="dataBar" priority="56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{4E767927-026F-466B-8FAC-03483F7308DE}</x14:id>
        </ext>
      </extLst>
    </cfRule>
  </conditionalFormatting>
  <conditionalFormatting sqref="L26:L27">
    <cfRule type="dataBar" priority="5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{4EC3EB00-B4C2-446E-A447-A8ECE600F3D6}</x14:id>
        </ext>
      </extLst>
    </cfRule>
  </conditionalFormatting>
  <conditionalFormatting sqref="L27">
    <cfRule type="dataBar" priority="55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{CC4E5F96-8E0E-4B12-B0F7-8782FCA71CA0}</x14:id>
        </ext>
      </extLst>
    </cfRule>
  </conditionalFormatting>
  <conditionalFormatting sqref="L27">
    <cfRule type="dataBar" priority="55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{4B5E2D51-A4F8-4796-9036-E2E5923ADF7B}</x14:id>
        </ext>
      </extLst>
    </cfRule>
  </conditionalFormatting>
  <conditionalFormatting sqref="L27">
    <cfRule type="dataBar" priority="5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{A3A64695-D50D-4EA2-AB65-291FCA4F6348}</x14:id>
        </ext>
      </extLst>
    </cfRule>
  </conditionalFormatting>
  <conditionalFormatting sqref="L27">
    <cfRule type="dataBar" priority="5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{FB35C1E0-CBE0-4C54-BF78-0151DFF1852F}</x14:id>
        </ext>
      </extLst>
    </cfRule>
  </conditionalFormatting>
  <conditionalFormatting sqref="L27">
    <cfRule type="dataBar" priority="5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{A9CF0802-370A-45D0-8AEC-AA1E67403CCD}</x14:id>
        </ext>
      </extLst>
    </cfRule>
  </conditionalFormatting>
  <conditionalFormatting sqref="L27">
    <cfRule type="dataBar" priority="5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{8F2307A2-CEE5-4EA6-9041-469C23EE8C20}</x14:id>
        </ext>
      </extLst>
    </cfRule>
  </conditionalFormatting>
  <conditionalFormatting sqref="L27">
    <cfRule type="dataBar" priority="5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{BDB4F7E1-5C9D-41A7-8BAD-688E2F9CF6AF}</x14:id>
        </ext>
      </extLst>
    </cfRule>
  </conditionalFormatting>
  <conditionalFormatting sqref="L26:L27">
    <cfRule type="dataBar" priority="5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{162B7070-5F12-498B-96C1-2FC1E6F5F209}</x14:id>
        </ext>
      </extLst>
    </cfRule>
  </conditionalFormatting>
  <conditionalFormatting sqref="L26:L27">
    <cfRule type="dataBar" priority="5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{3F831FEA-2B4A-41F0-B082-4A5B1CD9E8C8}</x14:id>
        </ext>
      </extLst>
    </cfRule>
  </conditionalFormatting>
  <conditionalFormatting sqref="F27:F36">
    <cfRule type="dataBar" priority="5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{95EEFDE7-8F67-4E1E-A20A-DF5A8FE7BAA0}</x14:id>
        </ext>
      </extLst>
    </cfRule>
  </conditionalFormatting>
  <conditionalFormatting sqref="F25:F36">
    <cfRule type="dataBar" priority="5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{18FBB2DD-650D-4488-850F-ED932483D477}</x14:id>
        </ext>
      </extLst>
    </cfRule>
  </conditionalFormatting>
  <conditionalFormatting sqref="F25:F36">
    <cfRule type="dataBar" priority="5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{5DDCE161-0F4A-4047-A033-E76D58FAEC54}</x14:id>
        </ext>
      </extLst>
    </cfRule>
  </conditionalFormatting>
  <conditionalFormatting sqref="F25:F36">
    <cfRule type="dataBar" priority="5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{1078FE87-CB7F-4BEB-907F-46B101F398B7}</x14:id>
        </ext>
      </extLst>
    </cfRule>
  </conditionalFormatting>
  <conditionalFormatting sqref="F25:F36">
    <cfRule type="dataBar" priority="5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{12F272C7-A6E7-4365-A339-7C76EAC80B72}</x14:id>
        </ext>
      </extLst>
    </cfRule>
  </conditionalFormatting>
  <conditionalFormatting sqref="F25:F36">
    <cfRule type="dataBar" priority="5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{C3B96568-1B9B-411F-927A-571BAED1E7E1}</x14:id>
        </ext>
      </extLst>
    </cfRule>
  </conditionalFormatting>
  <conditionalFormatting sqref="F27:F36">
    <cfRule type="dataBar" priority="5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{A432757C-D7B3-4230-B4D1-CB96D2174577}</x14:id>
        </ext>
      </extLst>
    </cfRule>
  </conditionalFormatting>
  <conditionalFormatting sqref="F25:F36">
    <cfRule type="dataBar" priority="5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{D0D7D93D-0F65-4195-BD38-C1C52B69215C}</x14:id>
        </ext>
      </extLst>
    </cfRule>
  </conditionalFormatting>
  <conditionalFormatting sqref="H25">
    <cfRule type="dataBar" priority="5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{BB71F3D7-912E-433F-B385-FB261E11D042}</x14:id>
        </ext>
      </extLst>
    </cfRule>
  </conditionalFormatting>
  <conditionalFormatting sqref="H25">
    <cfRule type="dataBar" priority="5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{3C25DC26-CE99-478F-B8E2-56125E7F55AF}</x14:id>
        </ext>
      </extLst>
    </cfRule>
  </conditionalFormatting>
  <conditionalFormatting sqref="H25">
    <cfRule type="dataBar" priority="5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{F0A617A0-2EA3-4090-865D-BE6AFF384285}</x14:id>
        </ext>
      </extLst>
    </cfRule>
  </conditionalFormatting>
  <conditionalFormatting sqref="H25">
    <cfRule type="dataBar" priority="5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{46BDCF90-806E-4600-AF6F-DB71E36D0BE4}</x14:id>
        </ext>
      </extLst>
    </cfRule>
  </conditionalFormatting>
  <conditionalFormatting sqref="H25">
    <cfRule type="dataBar" priority="5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{0CF0742C-294B-4DD7-AADD-26DF7F61156C}</x14:id>
        </ext>
      </extLst>
    </cfRule>
  </conditionalFormatting>
  <conditionalFormatting sqref="H25">
    <cfRule type="dataBar" priority="5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{CADDD5C2-8CFC-47D8-B0BB-78E6320171D0}</x14:id>
        </ext>
      </extLst>
    </cfRule>
  </conditionalFormatting>
  <conditionalFormatting sqref="H25">
    <cfRule type="dataBar" priority="5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{0922FA14-18C1-4B79-8CCA-965E10BF18A1}</x14:id>
        </ext>
      </extLst>
    </cfRule>
  </conditionalFormatting>
  <conditionalFormatting sqref="H28:H36">
    <cfRule type="dataBar" priority="5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{E97816F8-A682-4C1D-83AE-BF84B81DD4DB}</x14:id>
        </ext>
      </extLst>
    </cfRule>
  </conditionalFormatting>
  <conditionalFormatting sqref="H28:H36">
    <cfRule type="dataBar" priority="5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{D574BACF-1B50-4163-B8E8-ED7E34864CA3}</x14:id>
        </ext>
      </extLst>
    </cfRule>
  </conditionalFormatting>
  <conditionalFormatting sqref="H28:H36">
    <cfRule type="dataBar" priority="5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{D8257897-44DB-482D-8581-F99666347C41}</x14:id>
        </ext>
      </extLst>
    </cfRule>
  </conditionalFormatting>
  <conditionalFormatting sqref="H28:H36">
    <cfRule type="dataBar" priority="5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{7F8F52D9-A8C1-4147-817F-09EDC249FFB4}</x14:id>
        </ext>
      </extLst>
    </cfRule>
  </conditionalFormatting>
  <conditionalFormatting sqref="H28:H36">
    <cfRule type="dataBar" priority="5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{26E3CFD1-0C2F-48F5-8CFB-6AFFC1124CF0}</x14:id>
        </ext>
      </extLst>
    </cfRule>
  </conditionalFormatting>
  <conditionalFormatting sqref="H28:H36">
    <cfRule type="dataBar" priority="5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{285D7476-A8A9-4C5B-BF6A-A6291F4CF5F9}</x14:id>
        </ext>
      </extLst>
    </cfRule>
  </conditionalFormatting>
  <conditionalFormatting sqref="H28:H36">
    <cfRule type="dataBar" priority="5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{43A5B77F-7083-4F80-8477-611E2283C726}</x14:id>
        </ext>
      </extLst>
    </cfRule>
  </conditionalFormatting>
  <conditionalFormatting sqref="H28:H36 H25">
    <cfRule type="dataBar" priority="5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{496F9CF4-1FDF-4BFC-BF86-7C6AC0730DB1}</x14:id>
        </ext>
      </extLst>
    </cfRule>
  </conditionalFormatting>
  <conditionalFormatting sqref="H26:H27">
    <cfRule type="dataBar" priority="5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{888F9099-5826-4009-9A57-9B8A55AB1E5C}</x14:id>
        </ext>
      </extLst>
    </cfRule>
  </conditionalFormatting>
  <conditionalFormatting sqref="H26:H27">
    <cfRule type="dataBar" priority="5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{7FD7740E-9892-4D1B-A42D-486FD1CE3416}</x14:id>
        </ext>
      </extLst>
    </cfRule>
  </conditionalFormatting>
  <conditionalFormatting sqref="H26:H27">
    <cfRule type="dataBar" priority="5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{166E6CB9-464E-4176-83FD-7205783687E5}</x14:id>
        </ext>
      </extLst>
    </cfRule>
  </conditionalFormatting>
  <conditionalFormatting sqref="H26:H27">
    <cfRule type="dataBar" priority="5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{9190F1A8-5CA3-4F46-94D3-94F3479E6FFB}</x14:id>
        </ext>
      </extLst>
    </cfRule>
  </conditionalFormatting>
  <conditionalFormatting sqref="H26:H27">
    <cfRule type="dataBar" priority="5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{D8603B36-38A6-412D-BC94-081C992FF582}</x14:id>
        </ext>
      </extLst>
    </cfRule>
  </conditionalFormatting>
  <conditionalFormatting sqref="H26:H27">
    <cfRule type="dataBar" priority="5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{BF391281-2A74-45D4-A5FD-AC217F524093}</x14:id>
        </ext>
      </extLst>
    </cfRule>
  </conditionalFormatting>
  <conditionalFormatting sqref="H26:H27">
    <cfRule type="dataBar" priority="5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{A36C522F-FE2A-4B8E-9F5E-17F0FF2CEA3C}</x14:id>
        </ext>
      </extLst>
    </cfRule>
  </conditionalFormatting>
  <conditionalFormatting sqref="H27">
    <cfRule type="dataBar" priority="5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{30705D25-6771-4B2C-A91B-4B1D97D43E3B}</x14:id>
        </ext>
      </extLst>
    </cfRule>
  </conditionalFormatting>
  <conditionalFormatting sqref="H27">
    <cfRule type="dataBar" priority="5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{148A5289-3ECE-4E3E-842F-9DFC8960234D}</x14:id>
        </ext>
      </extLst>
    </cfRule>
  </conditionalFormatting>
  <conditionalFormatting sqref="H27">
    <cfRule type="dataBar" priority="5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{FADECFE0-0D7E-46EB-AA89-A67B1F13C0E1}</x14:id>
        </ext>
      </extLst>
    </cfRule>
  </conditionalFormatting>
  <conditionalFormatting sqref="H27">
    <cfRule type="dataBar" priority="5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{6CB1F68F-791D-4F0D-8462-0C0ACA0EC8FD}</x14:id>
        </ext>
      </extLst>
    </cfRule>
  </conditionalFormatting>
  <conditionalFormatting sqref="H27">
    <cfRule type="dataBar" priority="5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{2DA9368B-FDD8-497F-ADCD-E71F048AFCD4}</x14:id>
        </ext>
      </extLst>
    </cfRule>
  </conditionalFormatting>
  <conditionalFormatting sqref="H27">
    <cfRule type="dataBar" priority="5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{42FF80E2-BDC7-4F48-8903-AE5A2B48028D}</x14:id>
        </ext>
      </extLst>
    </cfRule>
  </conditionalFormatting>
  <conditionalFormatting sqref="H27">
    <cfRule type="dataBar" priority="5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{EFA3E964-FA37-4F31-917E-A35E94C1588A}</x14:id>
        </ext>
      </extLst>
    </cfRule>
  </conditionalFormatting>
  <conditionalFormatting sqref="H26:H27">
    <cfRule type="dataBar" priority="5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{CBACBF08-84ED-4BE2-BA73-C483D7877634}</x14:id>
        </ext>
      </extLst>
    </cfRule>
  </conditionalFormatting>
  <conditionalFormatting sqref="H26:H27">
    <cfRule type="dataBar" priority="5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{FADFD678-34C9-49BE-982E-A6F5F70EF57E}</x14:id>
        </ext>
      </extLst>
    </cfRule>
  </conditionalFormatting>
  <conditionalFormatting sqref="Z7:Z16">
    <cfRule type="dataBar" priority="50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{6D799668-5ED6-4660-A3C5-FDF0F187E993}</x14:id>
        </ext>
      </extLst>
    </cfRule>
  </conditionalFormatting>
  <conditionalFormatting sqref="Z5:Z16">
    <cfRule type="dataBar" priority="50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{F95552CC-760E-4742-B30E-BAE809132DCA}</x14:id>
        </ext>
      </extLst>
    </cfRule>
  </conditionalFormatting>
  <conditionalFormatting sqref="Z5:Z16">
    <cfRule type="dataBar" priority="50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{136CD9FA-9CE5-4F92-B001-9059D39D2E80}</x14:id>
        </ext>
      </extLst>
    </cfRule>
  </conditionalFormatting>
  <conditionalFormatting sqref="Z5:Z16">
    <cfRule type="dataBar" priority="50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{7438EFB3-8B1C-4FC2-BB02-E65801987F5B}</x14:id>
        </ext>
      </extLst>
    </cfRule>
  </conditionalFormatting>
  <conditionalFormatting sqref="Z5:Z16">
    <cfRule type="dataBar" priority="50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{DEE76C1E-44C5-4C49-BFA8-7364F729C942}</x14:id>
        </ext>
      </extLst>
    </cfRule>
  </conditionalFormatting>
  <conditionalFormatting sqref="Z5:Z16">
    <cfRule type="dataBar" priority="47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{11CAE583-A6B0-4DDB-AC8D-E02C8DADFB9B}</x14:id>
        </ext>
      </extLst>
    </cfRule>
  </conditionalFormatting>
  <conditionalFormatting sqref="Z7:Z16">
    <cfRule type="dataBar" priority="50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{D9414D27-D943-4C18-A6F7-65227B257E49}</x14:id>
        </ext>
      </extLst>
    </cfRule>
  </conditionalFormatting>
  <conditionalFormatting sqref="Z5:Z16">
    <cfRule type="dataBar" priority="5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{47CF0784-97B8-482E-9014-37CA10C20952}</x14:id>
        </ext>
      </extLst>
    </cfRule>
  </conditionalFormatting>
  <conditionalFormatting sqref="AB5">
    <cfRule type="dataBar" priority="50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{98A8ECEE-6F70-40DE-A1A1-83432504D8AE}</x14:id>
        </ext>
      </extLst>
    </cfRule>
  </conditionalFormatting>
  <conditionalFormatting sqref="AB5">
    <cfRule type="dataBar" priority="50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{37E3B6DF-4E14-4AE7-8BE6-25444B1FE754}</x14:id>
        </ext>
      </extLst>
    </cfRule>
  </conditionalFormatting>
  <conditionalFormatting sqref="AB5">
    <cfRule type="dataBar" priority="49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{56840CC3-EF5F-47A1-92F6-70230655A23B}</x14:id>
        </ext>
      </extLst>
    </cfRule>
  </conditionalFormatting>
  <conditionalFormatting sqref="AB5">
    <cfRule type="dataBar" priority="49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{BDCF63C7-5D5B-4244-9A11-FFCBF07F67EB}</x14:id>
        </ext>
      </extLst>
    </cfRule>
  </conditionalFormatting>
  <conditionalFormatting sqref="AB5">
    <cfRule type="dataBar" priority="49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{3F3B43CC-9F72-4FD2-A75E-AF92FB713703}</x14:id>
        </ext>
      </extLst>
    </cfRule>
  </conditionalFormatting>
  <conditionalFormatting sqref="AB5">
    <cfRule type="dataBar" priority="50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{ECAC16DD-E986-4C2B-81F1-839819D6732F}</x14:id>
        </ext>
      </extLst>
    </cfRule>
  </conditionalFormatting>
  <conditionalFormatting sqref="AB5">
    <cfRule type="dataBar" priority="50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{57EAA8DE-5BBD-4C4A-858D-F314591D36BD}</x14:id>
        </ext>
      </extLst>
    </cfRule>
  </conditionalFormatting>
  <conditionalFormatting sqref="AB8:AB16">
    <cfRule type="dataBar" priority="49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{8310A294-3AEE-4D91-BF31-A12F47B9272C}</x14:id>
        </ext>
      </extLst>
    </cfRule>
  </conditionalFormatting>
  <conditionalFormatting sqref="AB8:AB16">
    <cfRule type="dataBar" priority="49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{218E0552-97FF-4333-A1C5-7E7D92E61C80}</x14:id>
        </ext>
      </extLst>
    </cfRule>
  </conditionalFormatting>
  <conditionalFormatting sqref="AB8:AB16">
    <cfRule type="dataBar" priority="49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{D1F4BE59-9985-42F0-95FF-A234D918F880}</x14:id>
        </ext>
      </extLst>
    </cfRule>
  </conditionalFormatting>
  <conditionalFormatting sqref="AB8:AB16">
    <cfRule type="dataBar" priority="49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{74C33F63-5593-479B-9A4D-0D5F9227163A}</x14:id>
        </ext>
      </extLst>
    </cfRule>
  </conditionalFormatting>
  <conditionalFormatting sqref="AB8:AB16">
    <cfRule type="dataBar" priority="49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{995CF777-0ADB-44E8-A5FF-1B7EC8F9B7ED}</x14:id>
        </ext>
      </extLst>
    </cfRule>
  </conditionalFormatting>
  <conditionalFormatting sqref="AB8:AB16">
    <cfRule type="dataBar" priority="49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{DB213706-3369-498D-9CB7-F98CE9912CDE}</x14:id>
        </ext>
      </extLst>
    </cfRule>
  </conditionalFormatting>
  <conditionalFormatting sqref="AB8:AB16">
    <cfRule type="dataBar" priority="49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{15790457-2348-4030-980F-5EE1238608BE}</x14:id>
        </ext>
      </extLst>
    </cfRule>
  </conditionalFormatting>
  <conditionalFormatting sqref="AB8:AB16 AB5">
    <cfRule type="dataBar" priority="48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{4F3AE41B-F199-4D2B-8A53-8AD2DA00EADD}</x14:id>
        </ext>
      </extLst>
    </cfRule>
  </conditionalFormatting>
  <conditionalFormatting sqref="AB6:AB7">
    <cfRule type="dataBar" priority="48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{6C78779F-7C83-45AC-AD1C-D12EE9A32861}</x14:id>
        </ext>
      </extLst>
    </cfRule>
  </conditionalFormatting>
  <conditionalFormatting sqref="AB6:AB7">
    <cfRule type="dataBar" priority="48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{A439026A-60F6-46E8-B159-E706DFF626CC}</x14:id>
        </ext>
      </extLst>
    </cfRule>
  </conditionalFormatting>
  <conditionalFormatting sqref="AB6:AB7">
    <cfRule type="dataBar" priority="48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{CA222B99-9EE8-401A-98D7-9FA979790450}</x14:id>
        </ext>
      </extLst>
    </cfRule>
  </conditionalFormatting>
  <conditionalFormatting sqref="AB6:AB7">
    <cfRule type="dataBar" priority="48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{223D2A3D-21FF-4221-8248-3942A3D23192}</x14:id>
        </ext>
      </extLst>
    </cfRule>
  </conditionalFormatting>
  <conditionalFormatting sqref="AB6:AB7">
    <cfRule type="dataBar" priority="48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{16B26A4A-3CCC-4AAB-9E95-02D75D2774EE}</x14:id>
        </ext>
      </extLst>
    </cfRule>
  </conditionalFormatting>
  <conditionalFormatting sqref="AB6:AB7">
    <cfRule type="dataBar" priority="48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{CA9B6F7A-966D-4EB1-9974-1C1F748B5148}</x14:id>
        </ext>
      </extLst>
    </cfRule>
  </conditionalFormatting>
  <conditionalFormatting sqref="AB6:AB7">
    <cfRule type="dataBar" priority="48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{F0CE384E-C923-4266-853A-DDB6BA685DB3}</x14:id>
        </ext>
      </extLst>
    </cfRule>
  </conditionalFormatting>
  <conditionalFormatting sqref="AB7">
    <cfRule type="dataBar" priority="48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{5CDEB2FF-9648-4165-A1CF-5AF5A07F72A7}</x14:id>
        </ext>
      </extLst>
    </cfRule>
  </conditionalFormatting>
  <conditionalFormatting sqref="AB7">
    <cfRule type="dataBar" priority="47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{2B056C47-6985-42F2-8457-70D86FCE389A}</x14:id>
        </ext>
      </extLst>
    </cfRule>
  </conditionalFormatting>
  <conditionalFormatting sqref="AB7">
    <cfRule type="dataBar" priority="47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{D5343608-3752-4C38-93E9-4299D765330C}</x14:id>
        </ext>
      </extLst>
    </cfRule>
  </conditionalFormatting>
  <conditionalFormatting sqref="AB7">
    <cfRule type="dataBar" priority="47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{2F447190-4026-46B1-9AFE-3C668176337C}</x14:id>
        </ext>
      </extLst>
    </cfRule>
  </conditionalFormatting>
  <conditionalFormatting sqref="AB7">
    <cfRule type="dataBar" priority="47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{55020834-9372-49C3-A5E1-037A3DEA7A91}</x14:id>
        </ext>
      </extLst>
    </cfRule>
  </conditionalFormatting>
  <conditionalFormatting sqref="AB7">
    <cfRule type="dataBar" priority="48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{227ADBB6-1734-4ED1-93B6-26FA60DFF832}</x14:id>
        </ext>
      </extLst>
    </cfRule>
  </conditionalFormatting>
  <conditionalFormatting sqref="AB7">
    <cfRule type="dataBar" priority="47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{E303480C-A5E9-4926-9FEA-C9928C20F8E8}</x14:id>
        </ext>
      </extLst>
    </cfRule>
  </conditionalFormatting>
  <conditionalFormatting sqref="AB6:AB7">
    <cfRule type="dataBar" priority="47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{C4DD63AF-CF01-4342-A8EE-557D31BA468D}</x14:id>
        </ext>
      </extLst>
    </cfRule>
  </conditionalFormatting>
  <conditionalFormatting sqref="AB6:AB7">
    <cfRule type="dataBar" priority="47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{6F5BB172-E459-48E5-9A84-6A28B3B26E47}</x14:id>
        </ext>
      </extLst>
    </cfRule>
  </conditionalFormatting>
  <conditionalFormatting sqref="J7:J16">
    <cfRule type="dataBar" priority="46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{23BB5BAA-CC36-4B2F-A7DA-073AEF6EA6D6}</x14:id>
        </ext>
      </extLst>
    </cfRule>
  </conditionalFormatting>
  <conditionalFormatting sqref="J5:J16">
    <cfRule type="dataBar" priority="46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{FA1F908E-F758-4E38-8397-376A4E5EF8D3}</x14:id>
        </ext>
      </extLst>
    </cfRule>
  </conditionalFormatting>
  <conditionalFormatting sqref="J5:J16">
    <cfRule type="dataBar" priority="46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{B17223FA-E682-4944-961D-CC64F8A44739}</x14:id>
        </ext>
      </extLst>
    </cfRule>
  </conditionalFormatting>
  <conditionalFormatting sqref="J5:J16">
    <cfRule type="dataBar" priority="46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{A7BB11C7-1781-4F6E-A4B3-6CFE7E64D7AE}</x14:id>
        </ext>
      </extLst>
    </cfRule>
  </conditionalFormatting>
  <conditionalFormatting sqref="J5:J16">
    <cfRule type="dataBar" priority="46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{86DAA6FC-2D82-45B3-B3D5-010CC7ADD776}</x14:id>
        </ext>
      </extLst>
    </cfRule>
  </conditionalFormatting>
  <conditionalFormatting sqref="J5:J16">
    <cfRule type="dataBar" priority="4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{1AEED300-868C-4120-A93A-E0720652B2A2}</x14:id>
        </ext>
      </extLst>
    </cfRule>
  </conditionalFormatting>
  <conditionalFormatting sqref="J7:J16">
    <cfRule type="dataBar" priority="47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{2973D327-DDB6-40C8-BE64-A301C1365390}</x14:id>
        </ext>
      </extLst>
    </cfRule>
  </conditionalFormatting>
  <conditionalFormatting sqref="J5:J16">
    <cfRule type="dataBar" priority="4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{B1A392AE-726D-4AFC-8DAB-14B3AE0FC515}</x14:id>
        </ext>
      </extLst>
    </cfRule>
  </conditionalFormatting>
  <conditionalFormatting sqref="L5">
    <cfRule type="dataBar" priority="46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{DD5AF9EB-6A33-4DC3-BDCC-F185B35A5062}</x14:id>
        </ext>
      </extLst>
    </cfRule>
  </conditionalFormatting>
  <conditionalFormatting sqref="L5">
    <cfRule type="dataBar" priority="46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{DF5E673D-C0CE-44DD-BD15-BA2BB724598F}</x14:id>
        </ext>
      </extLst>
    </cfRule>
  </conditionalFormatting>
  <conditionalFormatting sqref="L5">
    <cfRule type="dataBar" priority="4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{37CB21BC-BF2B-4B36-91BB-359940EE1F34}</x14:id>
        </ext>
      </extLst>
    </cfRule>
  </conditionalFormatting>
  <conditionalFormatting sqref="L5">
    <cfRule type="dataBar" priority="4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{20741176-DEEF-42BF-8F25-6A77BB98656C}</x14:id>
        </ext>
      </extLst>
    </cfRule>
  </conditionalFormatting>
  <conditionalFormatting sqref="L5">
    <cfRule type="dataBar" priority="45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{CDB46B28-BE94-4E25-9F23-A4DBD66CE2CA}</x14:id>
        </ext>
      </extLst>
    </cfRule>
  </conditionalFormatting>
  <conditionalFormatting sqref="L5">
    <cfRule type="dataBar" priority="46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{5AA54047-4143-446D-835A-5F04B5260359}</x14:id>
        </ext>
      </extLst>
    </cfRule>
  </conditionalFormatting>
  <conditionalFormatting sqref="L5">
    <cfRule type="dataBar" priority="46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{1CD7260D-6769-492D-8D62-392849C98F2A}</x14:id>
        </ext>
      </extLst>
    </cfRule>
  </conditionalFormatting>
  <conditionalFormatting sqref="L8:L16">
    <cfRule type="dataBar" priority="4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{4D4779BF-3A4C-4FA2-840C-FC90BE1DD014}</x14:id>
        </ext>
      </extLst>
    </cfRule>
  </conditionalFormatting>
  <conditionalFormatting sqref="L8:L16">
    <cfRule type="dataBar" priority="4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{33852E5D-A4A0-4E57-876F-1A893E51BB02}</x14:id>
        </ext>
      </extLst>
    </cfRule>
  </conditionalFormatting>
  <conditionalFormatting sqref="L8:L16">
    <cfRule type="dataBar" priority="4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{58267F44-B5C2-40A1-8465-646FEC77FADB}</x14:id>
        </ext>
      </extLst>
    </cfRule>
  </conditionalFormatting>
  <conditionalFormatting sqref="L8:L16">
    <cfRule type="dataBar" priority="4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{B7150700-74C3-4A4E-91EA-7155EBDF9735}</x14:id>
        </ext>
      </extLst>
    </cfRule>
  </conditionalFormatting>
  <conditionalFormatting sqref="L8:L16">
    <cfRule type="dataBar" priority="4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{497ACD11-E982-4BE8-9B10-5F5AF59D9E92}</x14:id>
        </ext>
      </extLst>
    </cfRule>
  </conditionalFormatting>
  <conditionalFormatting sqref="L8:L16">
    <cfRule type="dataBar" priority="4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{54BF4D74-C7B8-4C0F-B417-3541DFF10486}</x14:id>
        </ext>
      </extLst>
    </cfRule>
  </conditionalFormatting>
  <conditionalFormatting sqref="L8:L16">
    <cfRule type="dataBar" priority="45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{F6008566-456C-481A-B1EB-1036D463E559}</x14:id>
        </ext>
      </extLst>
    </cfRule>
  </conditionalFormatting>
  <conditionalFormatting sqref="L8:L16 L5">
    <cfRule type="dataBar" priority="4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{EEB5C797-B70A-4798-A91F-5F03D4F30D7B}</x14:id>
        </ext>
      </extLst>
    </cfRule>
  </conditionalFormatting>
  <conditionalFormatting sqref="L6:L7">
    <cfRule type="dataBar" priority="4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{55737BB8-2102-4677-9149-45D12822BEBA}</x14:id>
        </ext>
      </extLst>
    </cfRule>
  </conditionalFormatting>
  <conditionalFormatting sqref="L6:L7">
    <cfRule type="dataBar" priority="4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{5318C572-A6A5-429E-8895-BE8472D9865C}</x14:id>
        </ext>
      </extLst>
    </cfRule>
  </conditionalFormatting>
  <conditionalFormatting sqref="L6:L7">
    <cfRule type="dataBar" priority="4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{E41CE73F-A704-4CD0-A4EB-9F60C77FEA7E}</x14:id>
        </ext>
      </extLst>
    </cfRule>
  </conditionalFormatting>
  <conditionalFormatting sqref="L6:L7">
    <cfRule type="dataBar" priority="4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{D560CE24-33AB-4DA8-9095-65A450C1A666}</x14:id>
        </ext>
      </extLst>
    </cfRule>
  </conditionalFormatting>
  <conditionalFormatting sqref="L6:L7">
    <cfRule type="dataBar" priority="4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{F92C61D9-25D5-4E75-8E07-066A6A80AA94}</x14:id>
        </ext>
      </extLst>
    </cfRule>
  </conditionalFormatting>
  <conditionalFormatting sqref="L6:L7">
    <cfRule type="dataBar" priority="4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{D40C700B-46E0-43B6-86F7-BC15526503AC}</x14:id>
        </ext>
      </extLst>
    </cfRule>
  </conditionalFormatting>
  <conditionalFormatting sqref="L6:L7">
    <cfRule type="dataBar" priority="4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{D8DD4A40-52D2-4834-A5A3-132FBC0DADD3}</x14:id>
        </ext>
      </extLst>
    </cfRule>
  </conditionalFormatting>
  <conditionalFormatting sqref="L7">
    <cfRule type="dataBar" priority="4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{23CFEB03-C1B5-41BB-8F93-24B87A8C97EE}</x14:id>
        </ext>
      </extLst>
    </cfRule>
  </conditionalFormatting>
  <conditionalFormatting sqref="L7">
    <cfRule type="dataBar" priority="4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{3E12296E-36EB-4140-B336-E8AEB96E4E63}</x14:id>
        </ext>
      </extLst>
    </cfRule>
  </conditionalFormatting>
  <conditionalFormatting sqref="L7">
    <cfRule type="dataBar" priority="4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{26F1F711-89F2-49AE-BA2E-CFAD614CE83F}</x14:id>
        </ext>
      </extLst>
    </cfRule>
  </conditionalFormatting>
  <conditionalFormatting sqref="L7">
    <cfRule type="dataBar" priority="4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{B314EF7C-C638-4104-8725-A4EFAEC9B9A6}</x14:id>
        </ext>
      </extLst>
    </cfRule>
  </conditionalFormatting>
  <conditionalFormatting sqref="L7">
    <cfRule type="dataBar" priority="4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{D29CFFA1-45ED-48CC-8B9F-162AE24B7304}</x14:id>
        </ext>
      </extLst>
    </cfRule>
  </conditionalFormatting>
  <conditionalFormatting sqref="L7">
    <cfRule type="dataBar" priority="4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{6448BCD3-B578-4F36-91DA-1B0AE89B9E4E}</x14:id>
        </ext>
      </extLst>
    </cfRule>
  </conditionalFormatting>
  <conditionalFormatting sqref="L7">
    <cfRule type="dataBar" priority="4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{6EF83C65-E006-4ED5-A614-7EECE7D91804}</x14:id>
        </ext>
      </extLst>
    </cfRule>
  </conditionalFormatting>
  <conditionalFormatting sqref="L6:L7">
    <cfRule type="dataBar" priority="4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{65503C80-A94E-409E-82BD-24F1ACFE767F}</x14:id>
        </ext>
      </extLst>
    </cfRule>
  </conditionalFormatting>
  <conditionalFormatting sqref="L6:L7">
    <cfRule type="dataBar" priority="4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{9C6A5946-1B9E-4850-8684-90F4C7F9E19D}</x14:id>
        </ext>
      </extLst>
    </cfRule>
  </conditionalFormatting>
  <conditionalFormatting sqref="R7:R16">
    <cfRule type="dataBar" priority="4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{4458BD8D-234B-499B-9F44-D5593B6C6BB0}</x14:id>
        </ext>
      </extLst>
    </cfRule>
  </conditionalFormatting>
  <conditionalFormatting sqref="R5:R16">
    <cfRule type="dataBar" priority="4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{72763142-91B2-4EE9-BBC2-58262222067E}</x14:id>
        </ext>
      </extLst>
    </cfRule>
  </conditionalFormatting>
  <conditionalFormatting sqref="R5:R16">
    <cfRule type="dataBar" priority="4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{B2B9B09C-B64C-4128-B8A2-0C24689CCE0B}</x14:id>
        </ext>
      </extLst>
    </cfRule>
  </conditionalFormatting>
  <conditionalFormatting sqref="R5:R16">
    <cfRule type="dataBar" priority="4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{1B16B850-DFA3-4E24-A70B-2632E6F97B40}</x14:id>
        </ext>
      </extLst>
    </cfRule>
  </conditionalFormatting>
  <conditionalFormatting sqref="R5:R16">
    <cfRule type="dataBar" priority="4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{9D71C7BF-1480-4565-B27A-8BE4D45C5542}</x14:id>
        </ext>
      </extLst>
    </cfRule>
  </conditionalFormatting>
  <conditionalFormatting sqref="R5:R16">
    <cfRule type="dataBar" priority="39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{D8C31642-5391-4E49-A641-5EC6489E2CA3}</x14:id>
        </ext>
      </extLst>
    </cfRule>
  </conditionalFormatting>
  <conditionalFormatting sqref="R7:R16">
    <cfRule type="dataBar" priority="4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{8DFA86BE-ABF9-4DF5-8C9A-CAB8C88DF032}</x14:id>
        </ext>
      </extLst>
    </cfRule>
  </conditionalFormatting>
  <conditionalFormatting sqref="R5:R16">
    <cfRule type="dataBar" priority="4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{C180BE22-BAD4-463D-90C4-A3AF8599B6D7}</x14:id>
        </ext>
      </extLst>
    </cfRule>
  </conditionalFormatting>
  <conditionalFormatting sqref="T5">
    <cfRule type="dataBar" priority="4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{51A27C56-EED6-493D-A066-3E22B5860A45}</x14:id>
        </ext>
      </extLst>
    </cfRule>
  </conditionalFormatting>
  <conditionalFormatting sqref="T5">
    <cfRule type="dataBar" priority="4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{21A719A4-CD8A-4AA7-90F2-15A177A4C58B}</x14:id>
        </ext>
      </extLst>
    </cfRule>
  </conditionalFormatting>
  <conditionalFormatting sqref="T5">
    <cfRule type="dataBar" priority="4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{FB91D37F-5004-4F16-8BA7-A50DD684EA28}</x14:id>
        </ext>
      </extLst>
    </cfRule>
  </conditionalFormatting>
  <conditionalFormatting sqref="T5">
    <cfRule type="dataBar" priority="4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{2C92D210-1573-48A0-A728-1913730518F5}</x14:id>
        </ext>
      </extLst>
    </cfRule>
  </conditionalFormatting>
  <conditionalFormatting sqref="T5">
    <cfRule type="dataBar" priority="4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{DC88FC19-C589-43DB-8555-084D00270D4C}</x14:id>
        </ext>
      </extLst>
    </cfRule>
  </conditionalFormatting>
  <conditionalFormatting sqref="T5">
    <cfRule type="dataBar" priority="4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{A3617BD7-4411-46EF-AEDA-85DF7E1E7DF4}</x14:id>
        </ext>
      </extLst>
    </cfRule>
  </conditionalFormatting>
  <conditionalFormatting sqref="T5">
    <cfRule type="dataBar" priority="4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{F03A96B9-4E01-4ACD-AB23-2DC3F29EAE3F}</x14:id>
        </ext>
      </extLst>
    </cfRule>
  </conditionalFormatting>
  <conditionalFormatting sqref="T8:T16">
    <cfRule type="dataBar" priority="4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{689ECA76-4B8D-4D5B-9464-956B1F80505A}</x14:id>
        </ext>
      </extLst>
    </cfRule>
  </conditionalFormatting>
  <conditionalFormatting sqref="T8:T16">
    <cfRule type="dataBar" priority="4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{F814C3EC-513A-4B22-9E42-F684C26D6C6E}</x14:id>
        </ext>
      </extLst>
    </cfRule>
  </conditionalFormatting>
  <conditionalFormatting sqref="T8:T16">
    <cfRule type="dataBar" priority="4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{36F58281-A14E-426F-A16E-20C9640D988F}</x14:id>
        </ext>
      </extLst>
    </cfRule>
  </conditionalFormatting>
  <conditionalFormatting sqref="T8:T16">
    <cfRule type="dataBar" priority="4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{DCF99B2A-A828-4DBC-8DB7-F1836A7C2143}</x14:id>
        </ext>
      </extLst>
    </cfRule>
  </conditionalFormatting>
  <conditionalFormatting sqref="T8:T16">
    <cfRule type="dataBar" priority="4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{A5CC648E-49C2-48E7-B8F5-3F958443E889}</x14:id>
        </ext>
      </extLst>
    </cfRule>
  </conditionalFormatting>
  <conditionalFormatting sqref="T8:T16">
    <cfRule type="dataBar" priority="4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{83A1BC42-E21C-4F6D-8BAE-4B79FB9BEC42}</x14:id>
        </ext>
      </extLst>
    </cfRule>
  </conditionalFormatting>
  <conditionalFormatting sqref="T8:T16">
    <cfRule type="dataBar" priority="4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{E35F4DC2-A6CA-4C38-ABFA-189DB3EC05A4}</x14:id>
        </ext>
      </extLst>
    </cfRule>
  </conditionalFormatting>
  <conditionalFormatting sqref="T8:T16 T5">
    <cfRule type="dataBar" priority="4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{4B3219AF-1356-47D3-9B5D-973519438A39}</x14:id>
        </ext>
      </extLst>
    </cfRule>
  </conditionalFormatting>
  <conditionalFormatting sqref="T6:T7">
    <cfRule type="dataBar" priority="40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{9D087F9E-59AA-4263-88DC-A6E26C948D29}</x14:id>
        </ext>
      </extLst>
    </cfRule>
  </conditionalFormatting>
  <conditionalFormatting sqref="T6:T7">
    <cfRule type="dataBar" priority="40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{B17C6A34-32CA-45C6-87C0-1B31B00290CB}</x14:id>
        </ext>
      </extLst>
    </cfRule>
  </conditionalFormatting>
  <conditionalFormatting sqref="T6:T7">
    <cfRule type="dataBar" priority="40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{41449178-9A68-4E58-BA82-EE379BF44EDC}</x14:id>
        </ext>
      </extLst>
    </cfRule>
  </conditionalFormatting>
  <conditionalFormatting sqref="T6:T7">
    <cfRule type="dataBar" priority="40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{324DC402-CFCB-4743-9D40-A1162C700CCF}</x14:id>
        </ext>
      </extLst>
    </cfRule>
  </conditionalFormatting>
  <conditionalFormatting sqref="T6:T7">
    <cfRule type="dataBar" priority="40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{286F5E3A-5B56-4628-91F7-BFD1C60F8065}</x14:id>
        </ext>
      </extLst>
    </cfRule>
  </conditionalFormatting>
  <conditionalFormatting sqref="T6:T7">
    <cfRule type="dataBar" priority="4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{2AD1D4E4-B20C-442C-9F32-3B34F4345D9D}</x14:id>
        </ext>
      </extLst>
    </cfRule>
  </conditionalFormatting>
  <conditionalFormatting sqref="T6:T7">
    <cfRule type="dataBar" priority="40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{DA41651C-C9C9-4304-8791-B06CF38A52B7}</x14:id>
        </ext>
      </extLst>
    </cfRule>
  </conditionalFormatting>
  <conditionalFormatting sqref="T7">
    <cfRule type="dataBar" priority="40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{9605CC5E-16E6-4358-838C-E4CDA1594ED1}</x14:id>
        </ext>
      </extLst>
    </cfRule>
  </conditionalFormatting>
  <conditionalFormatting sqref="T7">
    <cfRule type="dataBar" priority="40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{948BC3B6-3BFE-4883-AF5E-E610DB4874DA}</x14:id>
        </ext>
      </extLst>
    </cfRule>
  </conditionalFormatting>
  <conditionalFormatting sqref="T7">
    <cfRule type="dataBar" priority="40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{8350DD64-9FBF-4129-BAAB-823E6024291F}</x14:id>
        </ext>
      </extLst>
    </cfRule>
  </conditionalFormatting>
  <conditionalFormatting sqref="T7">
    <cfRule type="dataBar" priority="39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{202DA4B1-0B25-4760-9C2D-9E0A7B221F97}</x14:id>
        </ext>
      </extLst>
    </cfRule>
  </conditionalFormatting>
  <conditionalFormatting sqref="T7">
    <cfRule type="dataBar" priority="39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{4F14BC23-7F4D-43D6-9DEC-8526DC729621}</x14:id>
        </ext>
      </extLst>
    </cfRule>
  </conditionalFormatting>
  <conditionalFormatting sqref="T7">
    <cfRule type="dataBar" priority="40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{FAE5A747-2D7B-4FCE-8267-1835F4383028}</x14:id>
        </ext>
      </extLst>
    </cfRule>
  </conditionalFormatting>
  <conditionalFormatting sqref="T7">
    <cfRule type="dataBar" priority="39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{12E56A18-FE88-44CE-92D3-C313664CFAC7}</x14:id>
        </ext>
      </extLst>
    </cfRule>
  </conditionalFormatting>
  <conditionalFormatting sqref="T6:T7">
    <cfRule type="dataBar" priority="39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{F1477F37-A768-4FE3-A886-7E52ECA19267}</x14:id>
        </ext>
      </extLst>
    </cfRule>
  </conditionalFormatting>
  <conditionalFormatting sqref="T6:T7">
    <cfRule type="dataBar" priority="39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{ED3D6A80-40E5-4FB2-9B7E-5242C9FA0973}</x14:id>
        </ext>
      </extLst>
    </cfRule>
  </conditionalFormatting>
  <conditionalFormatting sqref="R7:R16">
    <cfRule type="dataBar" priority="39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{B62F6462-78E8-4CDA-A79B-30CB00D433E5}</x14:id>
        </ext>
      </extLst>
    </cfRule>
  </conditionalFormatting>
  <conditionalFormatting sqref="R5:R16">
    <cfRule type="dataBar" priority="39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{4A2C0E41-68CD-4B86-B63D-DDA8E1A48D04}</x14:id>
        </ext>
      </extLst>
    </cfRule>
  </conditionalFormatting>
  <conditionalFormatting sqref="R5:R16">
    <cfRule type="dataBar" priority="38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{92674FED-A8D4-42F0-900B-1105E84915A0}</x14:id>
        </ext>
      </extLst>
    </cfRule>
  </conditionalFormatting>
  <conditionalFormatting sqref="R5:R16">
    <cfRule type="dataBar" priority="38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{A9C44215-3A5E-4E39-82F6-9DECB2905DB3}</x14:id>
        </ext>
      </extLst>
    </cfRule>
  </conditionalFormatting>
  <conditionalFormatting sqref="R5:R16">
    <cfRule type="dataBar" priority="38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{98808A4E-B380-4697-8625-EB52DA5C497D}</x14:id>
        </ext>
      </extLst>
    </cfRule>
  </conditionalFormatting>
  <conditionalFormatting sqref="R5:R16">
    <cfRule type="dataBar" priority="3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{A0846E6E-4F38-406B-9BF0-5495A2AFFBBB}</x14:id>
        </ext>
      </extLst>
    </cfRule>
  </conditionalFormatting>
  <conditionalFormatting sqref="R7:R16">
    <cfRule type="dataBar" priority="39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{A20B4174-7AC7-47C7-8B7F-2B5098D3666C}</x14:id>
        </ext>
      </extLst>
    </cfRule>
  </conditionalFormatting>
  <conditionalFormatting sqref="R5:R16">
    <cfRule type="dataBar" priority="39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{F4C33DED-4C50-4E54-AE62-E9BCC1139D71}</x14:id>
        </ext>
      </extLst>
    </cfRule>
  </conditionalFormatting>
  <conditionalFormatting sqref="T5">
    <cfRule type="dataBar" priority="38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{8A0441DD-12A9-4542-86BF-07562D754A2C}</x14:id>
        </ext>
      </extLst>
    </cfRule>
  </conditionalFormatting>
  <conditionalFormatting sqref="T5">
    <cfRule type="dataBar" priority="38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{25490F7B-9A00-490A-A7F6-1A116150B433}</x14:id>
        </ext>
      </extLst>
    </cfRule>
  </conditionalFormatting>
  <conditionalFormatting sqref="T5">
    <cfRule type="dataBar" priority="38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{05FB930A-9E86-4AF8-847D-D3418E115C70}</x14:id>
        </ext>
      </extLst>
    </cfRule>
  </conditionalFormatting>
  <conditionalFormatting sqref="T5">
    <cfRule type="dataBar" priority="38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{DB129845-8E94-4F78-877E-94CCC68755F5}</x14:id>
        </ext>
      </extLst>
    </cfRule>
  </conditionalFormatting>
  <conditionalFormatting sqref="T5">
    <cfRule type="dataBar" priority="38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{FD2F24A8-5416-471D-BA50-AAB80A9A193E}</x14:id>
        </ext>
      </extLst>
    </cfRule>
  </conditionalFormatting>
  <conditionalFormatting sqref="T5">
    <cfRule type="dataBar" priority="38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{3EC0FBE7-FEA2-4567-A16C-5E83CC529804}</x14:id>
        </ext>
      </extLst>
    </cfRule>
  </conditionalFormatting>
  <conditionalFormatting sqref="T5">
    <cfRule type="dataBar" priority="38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{00ADB43D-B962-4906-A72B-256C24530B17}</x14:id>
        </ext>
      </extLst>
    </cfRule>
  </conditionalFormatting>
  <conditionalFormatting sqref="T8:T16">
    <cfRule type="dataBar" priority="37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{762B0912-2696-414A-8752-E771A70A77F7}</x14:id>
        </ext>
      </extLst>
    </cfRule>
  </conditionalFormatting>
  <conditionalFormatting sqref="T8:T16">
    <cfRule type="dataBar" priority="37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{3199972D-6677-43D0-B895-A0D67C5D2EE9}</x14:id>
        </ext>
      </extLst>
    </cfRule>
  </conditionalFormatting>
  <conditionalFormatting sqref="T8:T16">
    <cfRule type="dataBar" priority="37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{A0115659-9390-4D84-BEF9-0652D4F01066}</x14:id>
        </ext>
      </extLst>
    </cfRule>
  </conditionalFormatting>
  <conditionalFormatting sqref="T8:T16">
    <cfRule type="dataBar" priority="37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{BB862096-B1AE-42F0-82CA-B3462F4472EA}</x14:id>
        </ext>
      </extLst>
    </cfRule>
  </conditionalFormatting>
  <conditionalFormatting sqref="T8:T16">
    <cfRule type="dataBar" priority="37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{1E313BC4-5411-4D74-BE8E-64ACCBCB66F5}</x14:id>
        </ext>
      </extLst>
    </cfRule>
  </conditionalFormatting>
  <conditionalFormatting sqref="T8:T16">
    <cfRule type="dataBar" priority="37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{31366F30-A0B3-4E58-9033-2613B3DC4BF1}</x14:id>
        </ext>
      </extLst>
    </cfRule>
  </conditionalFormatting>
  <conditionalFormatting sqref="T8:T16">
    <cfRule type="dataBar" priority="37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{8E741DBA-CEEC-4903-8E21-B679EF841FC0}</x14:id>
        </ext>
      </extLst>
    </cfRule>
  </conditionalFormatting>
  <conditionalFormatting sqref="T8:T16">
    <cfRule type="dataBar" priority="37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{5F569033-4C72-4CA5-A89A-E43F32995F87}</x14:id>
        </ext>
      </extLst>
    </cfRule>
  </conditionalFormatting>
  <conditionalFormatting sqref="T6:T7">
    <cfRule type="dataBar" priority="37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{84E13313-54AB-437C-B3D0-6812ED82EDF7}</x14:id>
        </ext>
      </extLst>
    </cfRule>
  </conditionalFormatting>
  <conditionalFormatting sqref="T6:T7">
    <cfRule type="dataBar" priority="36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{AE1DF346-B04F-43E7-A637-8C91024D9449}</x14:id>
        </ext>
      </extLst>
    </cfRule>
  </conditionalFormatting>
  <conditionalFormatting sqref="T6:T7">
    <cfRule type="dataBar" priority="36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{05B1D111-9E81-402B-9A02-26CD5C957F6C}</x14:id>
        </ext>
      </extLst>
    </cfRule>
  </conditionalFormatting>
  <conditionalFormatting sqref="T6:T7">
    <cfRule type="dataBar" priority="36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{406D2980-583C-4FEF-8F7D-5EAD6626D93E}</x14:id>
        </ext>
      </extLst>
    </cfRule>
  </conditionalFormatting>
  <conditionalFormatting sqref="T6:T7">
    <cfRule type="dataBar" priority="36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{0A3BFE64-6879-4B90-B82D-5C9F4717744B}</x14:id>
        </ext>
      </extLst>
    </cfRule>
  </conditionalFormatting>
  <conditionalFormatting sqref="T6:T7">
    <cfRule type="dataBar" priority="3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{6B24EF0A-CC9D-4032-9B71-A522BA412DF5}</x14:id>
        </ext>
      </extLst>
    </cfRule>
  </conditionalFormatting>
  <conditionalFormatting sqref="T6:T7">
    <cfRule type="dataBar" priority="36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{67B3141A-9132-48DB-BB7D-27741D6326FE}</x14:id>
        </ext>
      </extLst>
    </cfRule>
  </conditionalFormatting>
  <conditionalFormatting sqref="T7">
    <cfRule type="dataBar" priority="36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{A52E3227-79DE-499E-B62F-C828A7B3BD31}</x14:id>
        </ext>
      </extLst>
    </cfRule>
  </conditionalFormatting>
  <conditionalFormatting sqref="T7">
    <cfRule type="dataBar" priority="36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{86D82070-2F0D-4CCE-A7D9-1C5ED6C2CBB7}</x14:id>
        </ext>
      </extLst>
    </cfRule>
  </conditionalFormatting>
  <conditionalFormatting sqref="T7">
    <cfRule type="dataBar" priority="36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{0C712B6B-C22D-4130-B8BE-26C3A5FC4952}</x14:id>
        </ext>
      </extLst>
    </cfRule>
  </conditionalFormatting>
  <conditionalFormatting sqref="T7">
    <cfRule type="dataBar" priority="3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{6B395FEC-0DAA-4863-A597-D57BCC6C0568}</x14:id>
        </ext>
      </extLst>
    </cfRule>
  </conditionalFormatting>
  <conditionalFormatting sqref="T7">
    <cfRule type="dataBar" priority="3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{3EF31FB7-52B1-4A15-AB3C-3142D9BAC8E1}</x14:id>
        </ext>
      </extLst>
    </cfRule>
  </conditionalFormatting>
  <conditionalFormatting sqref="T7">
    <cfRule type="dataBar" priority="36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{3E74452D-E47C-43FB-933C-EACEAECC1BD2}</x14:id>
        </ext>
      </extLst>
    </cfRule>
  </conditionalFormatting>
  <conditionalFormatting sqref="T7">
    <cfRule type="dataBar" priority="35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{CE79F5BB-E113-4DE8-9473-64B35D2EAFE0}</x14:id>
        </ext>
      </extLst>
    </cfRule>
  </conditionalFormatting>
  <conditionalFormatting sqref="T6:T7">
    <cfRule type="dataBar" priority="35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{FD2E8503-CB90-46B5-8309-E1C9EA4073C0}</x14:id>
        </ext>
      </extLst>
    </cfRule>
  </conditionalFormatting>
  <conditionalFormatting sqref="T6:T7">
    <cfRule type="dataBar" priority="3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{0944C016-4A5D-455B-AD65-39015425A90A}</x14:id>
        </ext>
      </extLst>
    </cfRule>
  </conditionalFormatting>
  <conditionalFormatting sqref="V7:V16">
    <cfRule type="dataBar" priority="3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{16B4D297-1673-472C-941F-5B8732296F13}</x14:id>
        </ext>
      </extLst>
    </cfRule>
  </conditionalFormatting>
  <conditionalFormatting sqref="V5:V16">
    <cfRule type="dataBar" priority="3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{4C563C84-570C-4898-9E3E-1FC22C07EA64}</x14:id>
        </ext>
      </extLst>
    </cfRule>
  </conditionalFormatting>
  <conditionalFormatting sqref="V5:V16">
    <cfRule type="dataBar" priority="3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{DBE16B35-F3B5-453A-9486-67E38563D13D}</x14:id>
        </ext>
      </extLst>
    </cfRule>
  </conditionalFormatting>
  <conditionalFormatting sqref="V5:V16">
    <cfRule type="dataBar" priority="3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{C01897CD-1013-42B8-92EF-194ABE22BE96}</x14:id>
        </ext>
      </extLst>
    </cfRule>
  </conditionalFormatting>
  <conditionalFormatting sqref="V5:V16">
    <cfRule type="dataBar" priority="3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{4C08E776-4DBD-4B20-B7EB-CCA0D110A935}</x14:id>
        </ext>
      </extLst>
    </cfRule>
  </conditionalFormatting>
  <conditionalFormatting sqref="V5:V16">
    <cfRule type="dataBar" priority="3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{9825B120-D183-4386-9A53-B2623125DA7F}</x14:id>
        </ext>
      </extLst>
    </cfRule>
  </conditionalFormatting>
  <conditionalFormatting sqref="V7:V16">
    <cfRule type="dataBar" priority="3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{8C1CA697-C917-4726-9E8B-0B53CD829C83}</x14:id>
        </ext>
      </extLst>
    </cfRule>
  </conditionalFormatting>
  <conditionalFormatting sqref="V5:V16">
    <cfRule type="dataBar" priority="3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{8DA0F71F-7F9A-4540-A5C1-7C08B988D9BA}</x14:id>
        </ext>
      </extLst>
    </cfRule>
  </conditionalFormatting>
  <conditionalFormatting sqref="X5">
    <cfRule type="dataBar" priority="3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{E1603542-AF10-41C4-B1C3-09D7997F93CE}</x14:id>
        </ext>
      </extLst>
    </cfRule>
  </conditionalFormatting>
  <conditionalFormatting sqref="X5">
    <cfRule type="dataBar" priority="3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{EC8D06D1-BEE0-4E65-BB9B-71DD08FE280F}</x14:id>
        </ext>
      </extLst>
    </cfRule>
  </conditionalFormatting>
  <conditionalFormatting sqref="X5">
    <cfRule type="dataBar" priority="3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{55ED4830-9302-4D3A-A453-CAD19FDA097A}</x14:id>
        </ext>
      </extLst>
    </cfRule>
  </conditionalFormatting>
  <conditionalFormatting sqref="X5">
    <cfRule type="dataBar" priority="3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{14974C8E-ADC9-4194-ADEF-8E8B4467E045}</x14:id>
        </ext>
      </extLst>
    </cfRule>
  </conditionalFormatting>
  <conditionalFormatting sqref="X5">
    <cfRule type="dataBar" priority="3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{51339EA9-D6C5-4007-9265-F591668B6C7D}</x14:id>
        </ext>
      </extLst>
    </cfRule>
  </conditionalFormatting>
  <conditionalFormatting sqref="X5">
    <cfRule type="dataBar" priority="3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{9E1454CC-252F-407F-8247-A0664B90D346}</x14:id>
        </ext>
      </extLst>
    </cfRule>
  </conditionalFormatting>
  <conditionalFormatting sqref="X5">
    <cfRule type="dataBar" priority="3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{4B30CE31-DC63-4B87-9924-E01E9CFDBAD8}</x14:id>
        </ext>
      </extLst>
    </cfRule>
  </conditionalFormatting>
  <conditionalFormatting sqref="X8:X16">
    <cfRule type="dataBar" priority="3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{0ABB1037-258F-4056-B9F8-D5AD3E3A207D}</x14:id>
        </ext>
      </extLst>
    </cfRule>
  </conditionalFormatting>
  <conditionalFormatting sqref="X8:X16">
    <cfRule type="dataBar" priority="3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{1E4D5D2E-472E-4993-BB7E-D97FFB60E223}</x14:id>
        </ext>
      </extLst>
    </cfRule>
  </conditionalFormatting>
  <conditionalFormatting sqref="X8:X16">
    <cfRule type="dataBar" priority="3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{2B4F0C6F-F177-4AB5-9891-1DE970C423E9}</x14:id>
        </ext>
      </extLst>
    </cfRule>
  </conditionalFormatting>
  <conditionalFormatting sqref="X8:X16">
    <cfRule type="dataBar" priority="3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{D5ED7F11-EE0E-498B-8F13-12191B63A1F9}</x14:id>
        </ext>
      </extLst>
    </cfRule>
  </conditionalFormatting>
  <conditionalFormatting sqref="X8:X16">
    <cfRule type="dataBar" priority="3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{C8D11541-DCA2-470E-BCF8-D5B28CA3DE55}</x14:id>
        </ext>
      </extLst>
    </cfRule>
  </conditionalFormatting>
  <conditionalFormatting sqref="X8:X16">
    <cfRule type="dataBar" priority="3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{C4C4D47B-B8E3-4F62-A040-5EB9001AB3ED}</x14:id>
        </ext>
      </extLst>
    </cfRule>
  </conditionalFormatting>
  <conditionalFormatting sqref="X8:X16">
    <cfRule type="dataBar" priority="3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{EBEC9ADC-8BE7-4202-9C6B-5620CEFA9BD1}</x14:id>
        </ext>
      </extLst>
    </cfRule>
  </conditionalFormatting>
  <conditionalFormatting sqref="X8:X16 X5">
    <cfRule type="dataBar" priority="3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{3C01B89B-4349-41C8-9DFE-659B19F9AAFD}</x14:id>
        </ext>
      </extLst>
    </cfRule>
  </conditionalFormatting>
  <conditionalFormatting sqref="X6:X7">
    <cfRule type="dataBar" priority="3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{DD602398-01A0-4E5F-A8D4-2118A73A6FC7}</x14:id>
        </ext>
      </extLst>
    </cfRule>
  </conditionalFormatting>
  <conditionalFormatting sqref="X6:X7">
    <cfRule type="dataBar" priority="3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{13FD8186-5FB6-45FF-B670-C6BBFAC8A794}</x14:id>
        </ext>
      </extLst>
    </cfRule>
  </conditionalFormatting>
  <conditionalFormatting sqref="X6:X7">
    <cfRule type="dataBar" priority="3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{DF6879CB-F4C6-44F4-BE07-5AF2C27A3643}</x14:id>
        </ext>
      </extLst>
    </cfRule>
  </conditionalFormatting>
  <conditionalFormatting sqref="X6:X7">
    <cfRule type="dataBar" priority="3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{719EA736-A0AD-45ED-A726-D258EC028866}</x14:id>
        </ext>
      </extLst>
    </cfRule>
  </conditionalFormatting>
  <conditionalFormatting sqref="X6:X7">
    <cfRule type="dataBar" priority="3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{20A584A7-240C-4C89-AECA-77E057137570}</x14:id>
        </ext>
      </extLst>
    </cfRule>
  </conditionalFormatting>
  <conditionalFormatting sqref="X6:X7">
    <cfRule type="dataBar" priority="3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{7E1CFB27-1D2E-4C3B-8CB5-640A5A7D8E33}</x14:id>
        </ext>
      </extLst>
    </cfRule>
  </conditionalFormatting>
  <conditionalFormatting sqref="X6:X7">
    <cfRule type="dataBar" priority="3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{15C63654-E359-43BD-8977-0A4758B1C17A}</x14:id>
        </ext>
      </extLst>
    </cfRule>
  </conditionalFormatting>
  <conditionalFormatting sqref="X7">
    <cfRule type="dataBar" priority="3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{71AD8C46-035A-47BD-93E4-5487ECAF8E48}</x14:id>
        </ext>
      </extLst>
    </cfRule>
  </conditionalFormatting>
  <conditionalFormatting sqref="X7">
    <cfRule type="dataBar" priority="3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{CF498254-72F2-4902-8EB8-7CBC16D2A661}</x14:id>
        </ext>
      </extLst>
    </cfRule>
  </conditionalFormatting>
  <conditionalFormatting sqref="X7">
    <cfRule type="dataBar" priority="3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{6C27BD94-AC23-40D8-9FF1-22842E4424BD}</x14:id>
        </ext>
      </extLst>
    </cfRule>
  </conditionalFormatting>
  <conditionalFormatting sqref="X7">
    <cfRule type="dataBar" priority="3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{A45A36E1-50E5-4B52-A6A1-D5C2F2A540B2}</x14:id>
        </ext>
      </extLst>
    </cfRule>
  </conditionalFormatting>
  <conditionalFormatting sqref="X7">
    <cfRule type="dataBar" priority="3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{647FAED0-0AE2-4FD7-8B9E-032F960A9C35}</x14:id>
        </ext>
      </extLst>
    </cfRule>
  </conditionalFormatting>
  <conditionalFormatting sqref="X7">
    <cfRule type="dataBar" priority="3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{7D6EDC7B-F05F-4576-8084-A5CE508FA7F8}</x14:id>
        </ext>
      </extLst>
    </cfRule>
  </conditionalFormatting>
  <conditionalFormatting sqref="X7">
    <cfRule type="dataBar" priority="3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{46327038-2C8C-4DDA-A825-9B731B4A3F62}</x14:id>
        </ext>
      </extLst>
    </cfRule>
  </conditionalFormatting>
  <conditionalFormatting sqref="X6:X7">
    <cfRule type="dataBar" priority="3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{1B96E2ED-4349-45FA-9A67-1E40AD96452D}</x14:id>
        </ext>
      </extLst>
    </cfRule>
  </conditionalFormatting>
  <conditionalFormatting sqref="X6:X7">
    <cfRule type="dataBar" priority="3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{00FD86CD-22B7-464C-BAD4-83B10B297BF6}</x14:id>
        </ext>
      </extLst>
    </cfRule>
  </conditionalFormatting>
  <conditionalFormatting sqref="N7:N16">
    <cfRule type="dataBar" priority="3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{9AF0535E-6D0F-4328-A1D9-93A93619051B}</x14:id>
        </ext>
      </extLst>
    </cfRule>
  </conditionalFormatting>
  <conditionalFormatting sqref="N5:N16">
    <cfRule type="dataBar" priority="3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{B10B9F56-6552-4172-B8C7-EC21F2A35405}</x14:id>
        </ext>
      </extLst>
    </cfRule>
  </conditionalFormatting>
  <conditionalFormatting sqref="N5:N16">
    <cfRule type="dataBar" priority="3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{85F92DEA-4A19-40C0-A26C-5C065C049351}</x14:id>
        </ext>
      </extLst>
    </cfRule>
  </conditionalFormatting>
  <conditionalFormatting sqref="N5:N16">
    <cfRule type="dataBar" priority="3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{19C1DDB0-3A91-4D84-A327-3FE99EDD6730}</x14:id>
        </ext>
      </extLst>
    </cfRule>
  </conditionalFormatting>
  <conditionalFormatting sqref="N5:N16">
    <cfRule type="dataBar" priority="30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{864CC47D-263E-43EE-9B2F-2B17BD4768B5}</x14:id>
        </ext>
      </extLst>
    </cfRule>
  </conditionalFormatting>
  <conditionalFormatting sqref="N5:N16">
    <cfRule type="dataBar" priority="27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{DD68E02A-A4BE-45E2-B4FA-9DF921ABB87D}</x14:id>
        </ext>
      </extLst>
    </cfRule>
  </conditionalFormatting>
  <conditionalFormatting sqref="N7:N16">
    <cfRule type="dataBar" priority="3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{71A6159F-C19E-47FE-8EC4-1AC0C1189320}</x14:id>
        </ext>
      </extLst>
    </cfRule>
  </conditionalFormatting>
  <conditionalFormatting sqref="N5:N16">
    <cfRule type="dataBar" priority="3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{64F010A0-19F7-4050-A7DA-DE4681BE73FA}</x14:id>
        </ext>
      </extLst>
    </cfRule>
  </conditionalFormatting>
  <conditionalFormatting sqref="P5">
    <cfRule type="dataBar" priority="30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{6D7BF315-DA62-4FF9-B3B8-52274A6002D9}</x14:id>
        </ext>
      </extLst>
    </cfRule>
  </conditionalFormatting>
  <conditionalFormatting sqref="P5">
    <cfRule type="dataBar" priority="30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{47D35963-0B78-45EA-8721-44BFCB97CA64}</x14:id>
        </ext>
      </extLst>
    </cfRule>
  </conditionalFormatting>
  <conditionalFormatting sqref="P5">
    <cfRule type="dataBar" priority="30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{20C5F9AB-B252-4C6E-9B4E-5CB35971A01D}</x14:id>
        </ext>
      </extLst>
    </cfRule>
  </conditionalFormatting>
  <conditionalFormatting sqref="P5">
    <cfRule type="dataBar" priority="30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{6DD177EC-D12D-470B-B001-3DEF171B6F26}</x14:id>
        </ext>
      </extLst>
    </cfRule>
  </conditionalFormatting>
  <conditionalFormatting sqref="P5">
    <cfRule type="dataBar" priority="30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{8E0B489D-80D0-4313-B378-F4EA0314A5FB}</x14:id>
        </ext>
      </extLst>
    </cfRule>
  </conditionalFormatting>
  <conditionalFormatting sqref="P5">
    <cfRule type="dataBar" priority="30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{F6329D42-57D0-4304-921D-1377D664F3B2}</x14:id>
        </ext>
      </extLst>
    </cfRule>
  </conditionalFormatting>
  <conditionalFormatting sqref="P5">
    <cfRule type="dataBar" priority="30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{0A71DC17-A6EF-44AB-9F92-B978DCFA2012}</x14:id>
        </ext>
      </extLst>
    </cfRule>
  </conditionalFormatting>
  <conditionalFormatting sqref="P8:P16">
    <cfRule type="dataBar" priority="29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{CCB27F1B-26B1-4BC3-B806-1490BC10DE5B}</x14:id>
        </ext>
      </extLst>
    </cfRule>
  </conditionalFormatting>
  <conditionalFormatting sqref="P8:P16">
    <cfRule type="dataBar" priority="29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{EA853AD2-3326-4650-93DE-3C0A21B37B16}</x14:id>
        </ext>
      </extLst>
    </cfRule>
  </conditionalFormatting>
  <conditionalFormatting sqref="P8:P16">
    <cfRule type="dataBar" priority="29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{716CE4ED-10B8-4C9F-976A-635AC59E3AEE}</x14:id>
        </ext>
      </extLst>
    </cfRule>
  </conditionalFormatting>
  <conditionalFormatting sqref="P8:P16">
    <cfRule type="dataBar" priority="29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{C003CBB4-929B-4EDF-BCBA-55347CCBF8FB}</x14:id>
        </ext>
      </extLst>
    </cfRule>
  </conditionalFormatting>
  <conditionalFormatting sqref="P8:P16">
    <cfRule type="dataBar" priority="29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{C88651E2-A17B-4D52-B917-0FFECB3D2234}</x14:id>
        </ext>
      </extLst>
    </cfRule>
  </conditionalFormatting>
  <conditionalFormatting sqref="P8:P16">
    <cfRule type="dataBar" priority="30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{7F9BB091-6BBD-4821-97F5-35D9899B32E0}</x14:id>
        </ext>
      </extLst>
    </cfRule>
  </conditionalFormatting>
  <conditionalFormatting sqref="P8:P16">
    <cfRule type="dataBar" priority="30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{F540D87F-050E-4952-978C-2A7C4DC27A3A}</x14:id>
        </ext>
      </extLst>
    </cfRule>
  </conditionalFormatting>
  <conditionalFormatting sqref="P8:P16 P5">
    <cfRule type="dataBar" priority="29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{8800798D-464B-454C-960B-5ADCB408895F}</x14:id>
        </ext>
      </extLst>
    </cfRule>
  </conditionalFormatting>
  <conditionalFormatting sqref="P6:P7">
    <cfRule type="dataBar" priority="29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{5EA3B8D5-642F-4B3D-911A-2BF444FD5DC0}</x14:id>
        </ext>
      </extLst>
    </cfRule>
  </conditionalFormatting>
  <conditionalFormatting sqref="P6:P7">
    <cfRule type="dataBar" priority="29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{8CE25654-5741-46E1-B6DB-32C0AE7B1A26}</x14:id>
        </ext>
      </extLst>
    </cfRule>
  </conditionalFormatting>
  <conditionalFormatting sqref="P6:P7">
    <cfRule type="dataBar" priority="29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{BDA6AAB9-5647-456B-B7D0-8B3A31794744}</x14:id>
        </ext>
      </extLst>
    </cfRule>
  </conditionalFormatting>
  <conditionalFormatting sqref="P6:P7">
    <cfRule type="dataBar" priority="28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{9070EB57-904E-4CE8-A2FC-866A9137B42D}</x14:id>
        </ext>
      </extLst>
    </cfRule>
  </conditionalFormatting>
  <conditionalFormatting sqref="P6:P7">
    <cfRule type="dataBar" priority="28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{69A0199E-2725-48F9-AF60-9EF4835DB9CA}</x14:id>
        </ext>
      </extLst>
    </cfRule>
  </conditionalFormatting>
  <conditionalFormatting sqref="P6:P7">
    <cfRule type="dataBar" priority="29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{CC492B89-72C0-4501-A77F-869C38550BF3}</x14:id>
        </ext>
      </extLst>
    </cfRule>
  </conditionalFormatting>
  <conditionalFormatting sqref="P6:P7">
    <cfRule type="dataBar" priority="28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{EB78FEE3-E7BF-4B86-A1A8-065A9F5557F8}</x14:id>
        </ext>
      </extLst>
    </cfRule>
  </conditionalFormatting>
  <conditionalFormatting sqref="P7">
    <cfRule type="dataBar" priority="28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{8A9DCF92-7463-48B3-98E7-06BB102A1678}</x14:id>
        </ext>
      </extLst>
    </cfRule>
  </conditionalFormatting>
  <conditionalFormatting sqref="P7">
    <cfRule type="dataBar" priority="28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{B8B7C052-3180-4A62-914A-A9E2E2C9BA08}</x14:id>
        </ext>
      </extLst>
    </cfRule>
  </conditionalFormatting>
  <conditionalFormatting sqref="P7">
    <cfRule type="dataBar" priority="28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{E03D7E21-6968-458A-AE1A-E7E4028266E6}</x14:id>
        </ext>
      </extLst>
    </cfRule>
  </conditionalFormatting>
  <conditionalFormatting sqref="P7">
    <cfRule type="dataBar" priority="28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{E3A0556E-9193-41AE-A715-920A4B49F41E}</x14:id>
        </ext>
      </extLst>
    </cfRule>
  </conditionalFormatting>
  <conditionalFormatting sqref="P7">
    <cfRule type="dataBar" priority="28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{9E4DF78E-B4CA-4115-826E-6D5F7560966B}</x14:id>
        </ext>
      </extLst>
    </cfRule>
  </conditionalFormatting>
  <conditionalFormatting sqref="P7">
    <cfRule type="dataBar" priority="28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{6A095DD4-E25B-4E16-9605-E08EB91606AE}</x14:id>
        </ext>
      </extLst>
    </cfRule>
  </conditionalFormatting>
  <conditionalFormatting sqref="P7">
    <cfRule type="dataBar" priority="28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{FA61668B-E09F-40BC-BB52-38B4A457D3E5}</x14:id>
        </ext>
      </extLst>
    </cfRule>
  </conditionalFormatting>
  <conditionalFormatting sqref="P6:P7">
    <cfRule type="dataBar" priority="27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{FF0E7776-43B6-4049-A8DB-89FC9A99C27E}</x14:id>
        </ext>
      </extLst>
    </cfRule>
  </conditionalFormatting>
  <conditionalFormatting sqref="P6:P7">
    <cfRule type="dataBar" priority="27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{EB9DFB23-C10B-4DE0-9F83-97C2A75F7276}</x14:id>
        </ext>
      </extLst>
    </cfRule>
  </conditionalFormatting>
  <conditionalFormatting sqref="B7:B16">
    <cfRule type="dataBar" priority="27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{BEA912F8-74FF-49F1-88E3-4815A5AE0AC5}</x14:id>
        </ext>
      </extLst>
    </cfRule>
  </conditionalFormatting>
  <conditionalFormatting sqref="B5:B16">
    <cfRule type="dataBar" priority="27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{2FD51960-B260-4661-87D1-D2A85B99C6D1}</x14:id>
        </ext>
      </extLst>
    </cfRule>
  </conditionalFormatting>
  <conditionalFormatting sqref="B5:B16">
    <cfRule type="dataBar" priority="27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{D4B07C25-2BD0-4D3F-BB84-32846B94CBDC}</x14:id>
        </ext>
      </extLst>
    </cfRule>
  </conditionalFormatting>
  <conditionalFormatting sqref="B5:B16">
    <cfRule type="dataBar" priority="2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{A6835066-1508-4C2D-A876-E401EB1F3C6C}</x14:id>
        </ext>
      </extLst>
    </cfRule>
  </conditionalFormatting>
  <conditionalFormatting sqref="B5:B16">
    <cfRule type="dataBar" priority="27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{45688CA5-794C-4EA2-BF8F-CD8B2E1A0D12}</x14:id>
        </ext>
      </extLst>
    </cfRule>
  </conditionalFormatting>
  <conditionalFormatting sqref="B5:B16">
    <cfRule type="dataBar" priority="2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{49D35585-A7D9-4F30-BDE5-3C206C58BF6A}</x14:id>
        </ext>
      </extLst>
    </cfRule>
  </conditionalFormatting>
  <conditionalFormatting sqref="B7:B16">
    <cfRule type="dataBar" priority="27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{C65586EA-0EB7-43AA-8CA7-CE9184BE66F8}</x14:id>
        </ext>
      </extLst>
    </cfRule>
  </conditionalFormatting>
  <conditionalFormatting sqref="B5:B16">
    <cfRule type="dataBar" priority="27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{9EDFFF10-1D2A-4F44-8221-D264E73EEE5D}</x14:id>
        </ext>
      </extLst>
    </cfRule>
  </conditionalFormatting>
  <conditionalFormatting sqref="F7:F16">
    <cfRule type="dataBar" priority="2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{B2A62ADF-82FF-4351-834A-043F444253DA}</x14:id>
        </ext>
      </extLst>
    </cfRule>
  </conditionalFormatting>
  <conditionalFormatting sqref="F5:F16">
    <cfRule type="dataBar" priority="2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{F0A64A54-1795-4943-AB7F-D040A1033137}</x14:id>
        </ext>
      </extLst>
    </cfRule>
  </conditionalFormatting>
  <conditionalFormatting sqref="F5:F16">
    <cfRule type="dataBar" priority="2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{98712C66-5DB8-49E3-964F-E13C1B461F55}</x14:id>
        </ext>
      </extLst>
    </cfRule>
  </conditionalFormatting>
  <conditionalFormatting sqref="F5:F16">
    <cfRule type="dataBar" priority="2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{26C9A5E6-7C93-4F2E-A389-A58E452EEA36}</x14:id>
        </ext>
      </extLst>
    </cfRule>
  </conditionalFormatting>
  <conditionalFormatting sqref="F5:F16">
    <cfRule type="dataBar" priority="2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{75F33D7B-5E00-46FD-8BD4-5679D2456DF6}</x14:id>
        </ext>
      </extLst>
    </cfRule>
  </conditionalFormatting>
  <conditionalFormatting sqref="F5:F16">
    <cfRule type="dataBar" priority="18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{3942C166-EC29-4F49-972F-42E48628C7EC}</x14:id>
        </ext>
      </extLst>
    </cfRule>
  </conditionalFormatting>
  <conditionalFormatting sqref="F7:F16">
    <cfRule type="dataBar" priority="2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{C45CAA49-F50A-49B9-B2A3-FE1718D7ADD7}</x14:id>
        </ext>
      </extLst>
    </cfRule>
  </conditionalFormatting>
  <conditionalFormatting sqref="F5:F16">
    <cfRule type="dataBar" priority="2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{DE20B230-75A9-41B7-A1D0-8964B36C50F6}</x14:id>
        </ext>
      </extLst>
    </cfRule>
  </conditionalFormatting>
  <conditionalFormatting sqref="H5">
    <cfRule type="dataBar" priority="2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{7215BB7A-1BFC-4384-B59C-3FC48446697C}</x14:id>
        </ext>
      </extLst>
    </cfRule>
  </conditionalFormatting>
  <conditionalFormatting sqref="H8:H16">
    <cfRule type="dataBar" priority="2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{DBAE72F4-8C5A-422F-AE53-29B47A1ABB55}</x14:id>
        </ext>
      </extLst>
    </cfRule>
  </conditionalFormatting>
  <conditionalFormatting sqref="H8:H16 H5">
    <cfRule type="dataBar" priority="2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{448CD074-3966-43CC-974D-3753763DB6DB}</x14:id>
        </ext>
      </extLst>
    </cfRule>
  </conditionalFormatting>
  <conditionalFormatting sqref="H6:H7">
    <cfRule type="dataBar" priority="2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{88ED2F15-2845-48FD-B5FD-FF216D0E9B60}</x14:id>
        </ext>
      </extLst>
    </cfRule>
  </conditionalFormatting>
  <conditionalFormatting sqref="H7">
    <cfRule type="dataBar" priority="2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{724303AB-AC8B-493E-BCE5-4F655973F2BC}</x14:id>
        </ext>
      </extLst>
    </cfRule>
  </conditionalFormatting>
  <conditionalFormatting sqref="D5">
    <cfRule type="dataBar" priority="9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{72055C9F-91E8-4BCD-979D-B0CCAC5D065D}</x14:id>
        </ext>
      </extLst>
    </cfRule>
  </conditionalFormatting>
  <conditionalFormatting sqref="D8:D16">
    <cfRule type="dataBar" priority="9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{EF249DE4-3029-455A-8D4E-31209FCB6C03}</x14:id>
        </ext>
      </extLst>
    </cfRule>
  </conditionalFormatting>
  <conditionalFormatting sqref="D8:D16 D5">
    <cfRule type="dataBar" priority="9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{364312D0-1BA0-4124-9894-F1B2E36B752C}</x14:id>
        </ext>
      </extLst>
    </cfRule>
  </conditionalFormatting>
  <conditionalFormatting sqref="D6:D7">
    <cfRule type="dataBar" priority="9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{DD2E35FF-8DA3-4DE8-8984-46FF7EDA25CE}</x14:id>
        </ext>
      </extLst>
    </cfRule>
  </conditionalFormatting>
  <conditionalFormatting sqref="D7">
    <cfRule type="dataBar" priority="9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{FD89B7B2-2BC3-49B1-BD36-B3F7CD21D31C}</x14:id>
        </ext>
      </extLst>
    </cfRule>
  </conditionalFormatting>
  <conditionalFormatting sqref="B5:D16">
    <cfRule type="dataBar" priority="2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{41C30220-5CCC-477E-8F79-17D8B01936A3}</x14:id>
        </ext>
      </extLst>
    </cfRule>
  </conditionalFormatting>
  <conditionalFormatting sqref="Z27:Z36">
    <cfRule type="dataBar" priority="2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{005F1F33-DC15-4526-B08A-9565425934F3}</x14:id>
        </ext>
      </extLst>
    </cfRule>
  </conditionalFormatting>
  <conditionalFormatting sqref="Z26:Z36">
    <cfRule type="dataBar" priority="2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{719BF152-352E-4D1F-B62A-79A87A85BEB2}</x14:id>
        </ext>
      </extLst>
    </cfRule>
  </conditionalFormatting>
  <conditionalFormatting sqref="Z26:Z36">
    <cfRule type="dataBar" priority="2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{D3201A95-3A17-401F-B19C-ABF48F91F144}</x14:id>
        </ext>
      </extLst>
    </cfRule>
  </conditionalFormatting>
  <conditionalFormatting sqref="Z26:Z36">
    <cfRule type="dataBar" priority="2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{F9B1E80A-E858-458A-B221-00F07B8FDE0F}</x14:id>
        </ext>
      </extLst>
    </cfRule>
  </conditionalFormatting>
  <conditionalFormatting sqref="Z26:Z36">
    <cfRule type="dataBar" priority="2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{7828CC4B-DF95-4D52-8AAD-F36A01642140}</x14:id>
        </ext>
      </extLst>
    </cfRule>
  </conditionalFormatting>
  <conditionalFormatting sqref="Z26:Z36">
    <cfRule type="dataBar" priority="18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{D5784F8A-AB0E-4EF1-9379-2721864C6EB6}</x14:id>
        </ext>
      </extLst>
    </cfRule>
  </conditionalFormatting>
  <conditionalFormatting sqref="Z27:Z36">
    <cfRule type="dataBar" priority="2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{21300A92-0FDA-4B8D-840B-CAE65EC15FAB}</x14:id>
        </ext>
      </extLst>
    </cfRule>
  </conditionalFormatting>
  <conditionalFormatting sqref="Z26:Z36">
    <cfRule type="dataBar" priority="2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{8678C72F-31C6-4B59-83B9-D50C80CF62A5}</x14:id>
        </ext>
      </extLst>
    </cfRule>
  </conditionalFormatting>
  <conditionalFormatting sqref="AB25">
    <cfRule type="dataBar" priority="2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{FB0A7162-AE29-4306-9645-3CD1555D5D5D}</x14:id>
        </ext>
      </extLst>
    </cfRule>
  </conditionalFormatting>
  <conditionalFormatting sqref="AB25">
    <cfRule type="dataBar" priority="2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{7353AB5C-EC49-48E2-A16E-DBF684318092}</x14:id>
        </ext>
      </extLst>
    </cfRule>
  </conditionalFormatting>
  <conditionalFormatting sqref="AB25">
    <cfRule type="dataBar" priority="2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{82B06014-3BC6-4B90-BAFA-7FA53601BF1E}</x14:id>
        </ext>
      </extLst>
    </cfRule>
  </conditionalFormatting>
  <conditionalFormatting sqref="AB25">
    <cfRule type="dataBar" priority="2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{3501E138-3C89-4032-8C18-70AD5B589E8E}</x14:id>
        </ext>
      </extLst>
    </cfRule>
  </conditionalFormatting>
  <conditionalFormatting sqref="AB25">
    <cfRule type="dataBar" priority="2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{2E395125-48F0-4FBE-A80D-CB7BC38B74DE}</x14:id>
        </ext>
      </extLst>
    </cfRule>
  </conditionalFormatting>
  <conditionalFormatting sqref="AB25">
    <cfRule type="dataBar" priority="2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{FA9DD9D4-8DA0-4C51-B21F-35DC480AA2E0}</x14:id>
        </ext>
      </extLst>
    </cfRule>
  </conditionalFormatting>
  <conditionalFormatting sqref="AB25">
    <cfRule type="dataBar" priority="2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{0F425298-DC38-49D4-B54C-62999B2A3BAD}</x14:id>
        </ext>
      </extLst>
    </cfRule>
  </conditionalFormatting>
  <conditionalFormatting sqref="AB28:AB36">
    <cfRule type="dataBar" priority="20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{3FC1AC2C-65FD-4ECE-887B-17FA4C59DBFE}</x14:id>
        </ext>
      </extLst>
    </cfRule>
  </conditionalFormatting>
  <conditionalFormatting sqref="AB28:AB36">
    <cfRule type="dataBar" priority="20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{0AE421DC-4C6B-419B-8423-B3A27CA9BC83}</x14:id>
        </ext>
      </extLst>
    </cfRule>
  </conditionalFormatting>
  <conditionalFormatting sqref="AB28:AB36">
    <cfRule type="dataBar" priority="20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{B2C43FA3-4212-47A8-99CA-4344B5FDD9B3}</x14:id>
        </ext>
      </extLst>
    </cfRule>
  </conditionalFormatting>
  <conditionalFormatting sqref="AB28:AB36">
    <cfRule type="dataBar" priority="20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{9E1D2447-8132-43F8-9F28-1F0AEE01373E}</x14:id>
        </ext>
      </extLst>
    </cfRule>
  </conditionalFormatting>
  <conditionalFormatting sqref="AB28:AB36">
    <cfRule type="dataBar" priority="20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{B1CA609E-3866-41CE-9B5F-128A74225E80}</x14:id>
        </ext>
      </extLst>
    </cfRule>
  </conditionalFormatting>
  <conditionalFormatting sqref="AB28:AB36">
    <cfRule type="dataBar" priority="20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{FAC56835-99A5-40AD-99C2-02DBB987AF97}</x14:id>
        </ext>
      </extLst>
    </cfRule>
  </conditionalFormatting>
  <conditionalFormatting sqref="AB28:AB36">
    <cfRule type="dataBar" priority="20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{AD0F5F25-15CB-4AFF-AC65-1E0DCCA1B63F}</x14:id>
        </ext>
      </extLst>
    </cfRule>
  </conditionalFormatting>
  <conditionalFormatting sqref="AB28:AB36 AB25">
    <cfRule type="dataBar" priority="20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{D6C92CE5-D9A7-4398-ADC5-6275ACE6B0F9}</x14:id>
        </ext>
      </extLst>
    </cfRule>
  </conditionalFormatting>
  <conditionalFormatting sqref="AB26:AB27">
    <cfRule type="dataBar" priority="20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{897D5D82-0C89-4953-A8AB-8C22D73641B0}</x14:id>
        </ext>
      </extLst>
    </cfRule>
  </conditionalFormatting>
  <conditionalFormatting sqref="AB26:AB27">
    <cfRule type="dataBar" priority="19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{C93BC6B4-01A3-4BB6-88D1-C68BC0EDA405}</x14:id>
        </ext>
      </extLst>
    </cfRule>
  </conditionalFormatting>
  <conditionalFormatting sqref="AB26:AB27">
    <cfRule type="dataBar" priority="19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{72DDF4ED-1416-455E-93CE-D15E7A8EFE7F}</x14:id>
        </ext>
      </extLst>
    </cfRule>
  </conditionalFormatting>
  <conditionalFormatting sqref="AB26:AB27">
    <cfRule type="dataBar" priority="19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{E3C67309-D311-4808-858F-566D81064DC6}</x14:id>
        </ext>
      </extLst>
    </cfRule>
  </conditionalFormatting>
  <conditionalFormatting sqref="AB26:AB27">
    <cfRule type="dataBar" priority="19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{3C20D332-894E-4AA8-8E7C-7EDB8168B4BB}</x14:id>
        </ext>
      </extLst>
    </cfRule>
  </conditionalFormatting>
  <conditionalFormatting sqref="AB26:AB27">
    <cfRule type="dataBar" priority="20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{BC3EE871-24C9-4520-98C1-9E6422FBE4B7}</x14:id>
        </ext>
      </extLst>
    </cfRule>
  </conditionalFormatting>
  <conditionalFormatting sqref="AB26:AB27">
    <cfRule type="dataBar" priority="19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{D3FCB523-3A43-407F-971C-48EA4B2DA4E8}</x14:id>
        </ext>
      </extLst>
    </cfRule>
  </conditionalFormatting>
  <conditionalFormatting sqref="AB27">
    <cfRule type="dataBar" priority="19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{255146C0-BA49-457B-8F27-00A4DAFBB6B0}</x14:id>
        </ext>
      </extLst>
    </cfRule>
  </conditionalFormatting>
  <conditionalFormatting sqref="AB27">
    <cfRule type="dataBar" priority="19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{170F1408-5D10-4BB3-84BC-06617BB4DC10}</x14:id>
        </ext>
      </extLst>
    </cfRule>
  </conditionalFormatting>
  <conditionalFormatting sqref="AB27">
    <cfRule type="dataBar" priority="19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{C017D003-1667-46E3-B4E4-1A710CD0826A}</x14:id>
        </ext>
      </extLst>
    </cfRule>
  </conditionalFormatting>
  <conditionalFormatting sqref="AB27">
    <cfRule type="dataBar" priority="19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{23638C75-9228-45D7-ADD2-FD68D204B9A5}</x14:id>
        </ext>
      </extLst>
    </cfRule>
  </conditionalFormatting>
  <conditionalFormatting sqref="AB27">
    <cfRule type="dataBar" priority="18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{04D135F3-3E8D-417B-B1A1-D1EA8B83AB06}</x14:id>
        </ext>
      </extLst>
    </cfRule>
  </conditionalFormatting>
  <conditionalFormatting sqref="AB27">
    <cfRule type="dataBar" priority="19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{74D2D0AA-3AC6-4F8E-8286-787324F63755}</x14:id>
        </ext>
      </extLst>
    </cfRule>
  </conditionalFormatting>
  <conditionalFormatting sqref="AB27">
    <cfRule type="dataBar" priority="18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{9FDE0E86-23CA-4612-A407-CCF030AB3E99}</x14:id>
        </ext>
      </extLst>
    </cfRule>
  </conditionalFormatting>
  <conditionalFormatting sqref="AB26:AB27">
    <cfRule type="dataBar" priority="18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{DE6C126D-9D6B-4234-85CD-027A68B8F938}</x14:id>
        </ext>
      </extLst>
    </cfRule>
  </conditionalFormatting>
  <conditionalFormatting sqref="AB26:AB27">
    <cfRule type="dataBar" priority="18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{0778A7C8-A8F3-45E3-A59A-4B0633C51B1F}</x14:id>
        </ext>
      </extLst>
    </cfRule>
  </conditionalFormatting>
  <conditionalFormatting sqref="Z25">
    <cfRule type="dataBar" priority="18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{65A89458-2974-4AF8-8454-ACF0968290F9}</x14:id>
        </ext>
      </extLst>
    </cfRule>
  </conditionalFormatting>
  <conditionalFormatting sqref="Z25">
    <cfRule type="dataBar" priority="18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{B68F39AA-A7ED-4546-A75E-264DDD3BD124}</x14:id>
        </ext>
      </extLst>
    </cfRule>
  </conditionalFormatting>
  <conditionalFormatting sqref="Z25">
    <cfRule type="dataBar" priority="18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{D00F31D1-90E1-4E0E-B4B2-FED2D15AA8C5}</x14:id>
        </ext>
      </extLst>
    </cfRule>
  </conditionalFormatting>
  <conditionalFormatting sqref="Z25:Z32">
    <cfRule type="dataBar" priority="18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{BD3B9061-0C0B-4360-83E9-D8B522B726BF}</x14:id>
        </ext>
      </extLst>
    </cfRule>
  </conditionalFormatting>
  <conditionalFormatting sqref="B21:B32">
    <cfRule type="colorScale" priority="174">
      <colorScale>
        <cfvo type="min"/>
        <cfvo type="max"/>
        <color theme="6" tint="0.79998168889431442"/>
        <color rgb="FFFFC000"/>
      </colorScale>
    </cfRule>
    <cfRule type="colorScale" priority="175">
      <colorScale>
        <cfvo type="min"/>
        <cfvo type="max"/>
        <color theme="4" tint="-0.249977111117893"/>
        <color rgb="FFFF0000"/>
      </colorScale>
    </cfRule>
  </conditionalFormatting>
  <conditionalFormatting sqref="C21:C33">
    <cfRule type="colorScale" priority="172">
      <colorScale>
        <cfvo type="min"/>
        <cfvo type="max"/>
        <color theme="6" tint="0.79998168889431442"/>
        <color rgb="FFFFC000"/>
      </colorScale>
    </cfRule>
    <cfRule type="colorScale" priority="173">
      <colorScale>
        <cfvo type="min"/>
        <cfvo type="max"/>
        <color theme="4" tint="-0.249977111117893"/>
        <color rgb="FFFF0000"/>
      </colorScale>
    </cfRule>
  </conditionalFormatting>
  <conditionalFormatting sqref="B33:B42">
    <cfRule type="colorScale" priority="176">
      <colorScale>
        <cfvo type="min"/>
        <cfvo type="max"/>
        <color theme="6" tint="0.79998168889431442"/>
        <color rgb="FFFFC000"/>
      </colorScale>
    </cfRule>
    <cfRule type="colorScale" priority="177">
      <colorScale>
        <cfvo type="min"/>
        <cfvo type="max"/>
        <color theme="4" tint="-0.249977111117893"/>
        <color rgb="FFFF0000"/>
      </colorScale>
    </cfRule>
  </conditionalFormatting>
  <conditionalFormatting sqref="C34:C42">
    <cfRule type="colorScale" priority="178">
      <colorScale>
        <cfvo type="min"/>
        <cfvo type="max"/>
        <color theme="6" tint="0.79998168889431442"/>
        <color rgb="FFFFC000"/>
      </colorScale>
    </cfRule>
    <cfRule type="colorScale" priority="179">
      <colorScale>
        <cfvo type="min"/>
        <cfvo type="max"/>
        <color theme="4" tint="-0.249977111117893"/>
        <color rgb="FFFF0000"/>
      </colorScale>
    </cfRule>
  </conditionalFormatting>
  <conditionalFormatting sqref="S20:S31">
    <cfRule type="colorScale" priority="166">
      <colorScale>
        <cfvo type="min"/>
        <cfvo type="max"/>
        <color theme="6" tint="0.79998168889431442"/>
        <color rgb="FFFFC000"/>
      </colorScale>
    </cfRule>
    <cfRule type="colorScale" priority="167">
      <colorScale>
        <cfvo type="min"/>
        <cfvo type="max"/>
        <color theme="4" tint="-0.249977111117893"/>
        <color rgb="FFFF0000"/>
      </colorScale>
    </cfRule>
  </conditionalFormatting>
  <conditionalFormatting sqref="T20:T32">
    <cfRule type="colorScale" priority="164">
      <colorScale>
        <cfvo type="min"/>
        <cfvo type="max"/>
        <color theme="6" tint="0.79998168889431442"/>
        <color rgb="FFFFC000"/>
      </colorScale>
    </cfRule>
    <cfRule type="colorScale" priority="165">
      <colorScale>
        <cfvo type="min"/>
        <cfvo type="max"/>
        <color theme="4" tint="-0.249977111117893"/>
        <color rgb="FFFF0000"/>
      </colorScale>
    </cfRule>
  </conditionalFormatting>
  <conditionalFormatting sqref="S32:S41">
    <cfRule type="colorScale" priority="168">
      <colorScale>
        <cfvo type="min"/>
        <cfvo type="max"/>
        <color theme="6" tint="0.79998168889431442"/>
        <color rgb="FFFFC000"/>
      </colorScale>
    </cfRule>
    <cfRule type="colorScale" priority="169">
      <colorScale>
        <cfvo type="min"/>
        <cfvo type="max"/>
        <color theme="4" tint="-0.249977111117893"/>
        <color rgb="FFFF0000"/>
      </colorScale>
    </cfRule>
  </conditionalFormatting>
  <conditionalFormatting sqref="T33:T41">
    <cfRule type="colorScale" priority="170">
      <colorScale>
        <cfvo type="min"/>
        <cfvo type="max"/>
        <color theme="6" tint="0.79998168889431442"/>
        <color rgb="FFFFC000"/>
      </colorScale>
    </cfRule>
    <cfRule type="colorScale" priority="171">
      <colorScale>
        <cfvo type="min"/>
        <cfvo type="max"/>
        <color theme="4" tint="-0.249977111117893"/>
        <color rgb="FFFF0000"/>
      </colorScale>
    </cfRule>
  </conditionalFormatting>
  <conditionalFormatting sqref="V27:V36">
    <cfRule type="dataBar" priority="8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{0862CB1D-CD44-4C84-94B3-C3521CE8530C}</x14:id>
        </ext>
      </extLst>
    </cfRule>
  </conditionalFormatting>
  <conditionalFormatting sqref="V26:V36">
    <cfRule type="dataBar" priority="8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{165995A4-1A13-4034-AE1C-40B5A28C4698}</x14:id>
        </ext>
      </extLst>
    </cfRule>
  </conditionalFormatting>
  <conditionalFormatting sqref="V26:V36">
    <cfRule type="dataBar" priority="8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{08EA3919-338E-4E49-8FB0-65B6B1C213BF}</x14:id>
        </ext>
      </extLst>
    </cfRule>
  </conditionalFormatting>
  <conditionalFormatting sqref="V26:V36">
    <cfRule type="dataBar" priority="8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{E677A215-842A-491E-A05D-2E0B80F097FA}</x14:id>
        </ext>
      </extLst>
    </cfRule>
  </conditionalFormatting>
  <conditionalFormatting sqref="V26:V36">
    <cfRule type="dataBar" priority="8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{D6C61CCD-7A91-4339-B6C3-B47B38E13E46}</x14:id>
        </ext>
      </extLst>
    </cfRule>
  </conditionalFormatting>
  <conditionalFormatting sqref="V26:V36">
    <cfRule type="dataBar" priority="8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{1E8347EA-B89B-4C8A-B6DB-908FBE1D26C3}</x14:id>
        </ext>
      </extLst>
    </cfRule>
  </conditionalFormatting>
  <conditionalFormatting sqref="V27:V36">
    <cfRule type="dataBar" priority="8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{FD2CED5A-20B5-4BB8-BCAA-4D8A5329A136}</x14:id>
        </ext>
      </extLst>
    </cfRule>
  </conditionalFormatting>
  <conditionalFormatting sqref="V26:V36">
    <cfRule type="dataBar" priority="8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{02B61B29-D278-4BB0-8D51-BD655BB6401F}</x14:id>
        </ext>
      </extLst>
    </cfRule>
  </conditionalFormatting>
  <conditionalFormatting sqref="V25">
    <cfRule type="dataBar" priority="8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{32E3F4C9-726E-4B6B-BACD-825654074465}</x14:id>
        </ext>
      </extLst>
    </cfRule>
  </conditionalFormatting>
  <conditionalFormatting sqref="V25">
    <cfRule type="dataBar" priority="8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{710C8C23-8070-4DAB-88D6-9541FFE78EBD}</x14:id>
        </ext>
      </extLst>
    </cfRule>
  </conditionalFormatting>
  <conditionalFormatting sqref="V25">
    <cfRule type="dataBar" priority="7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{88AC810E-1C18-440C-BAF0-445E0619B5B6}</x14:id>
        </ext>
      </extLst>
    </cfRule>
  </conditionalFormatting>
  <conditionalFormatting sqref="V25:V32">
    <cfRule type="dataBar" priority="7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{2C001B41-8CD9-43A2-B6CA-F9049C61ACEC}</x14:id>
        </ext>
      </extLst>
    </cfRule>
  </conditionalFormatting>
  <conditionalFormatting sqref="X25">
    <cfRule type="dataBar" priority="7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{5433B258-20EE-40C3-8026-3B0B01985E1B}</x14:id>
        </ext>
      </extLst>
    </cfRule>
  </conditionalFormatting>
  <conditionalFormatting sqref="X25">
    <cfRule type="dataBar" priority="7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{AD4D3D56-0544-4266-B492-75CC61F64930}</x14:id>
        </ext>
      </extLst>
    </cfRule>
  </conditionalFormatting>
  <conditionalFormatting sqref="X25">
    <cfRule type="dataBar" priority="7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{CCB31E1F-19A9-48DA-8920-AC3F9135D883}</x14:id>
        </ext>
      </extLst>
    </cfRule>
  </conditionalFormatting>
  <conditionalFormatting sqref="X25">
    <cfRule type="dataBar" priority="7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{4342D8EA-EC4C-47B4-BC2D-65222E7A4416}</x14:id>
        </ext>
      </extLst>
    </cfRule>
  </conditionalFormatting>
  <conditionalFormatting sqref="X25">
    <cfRule type="dataBar" priority="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{D36714F9-8F51-4013-A597-BB636F5D86E8}</x14:id>
        </ext>
      </extLst>
    </cfRule>
  </conditionalFormatting>
  <conditionalFormatting sqref="X25">
    <cfRule type="dataBar" priority="7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{B8876908-2B91-41D2-9F62-B04D0454EC1B}</x14:id>
        </ext>
      </extLst>
    </cfRule>
  </conditionalFormatting>
  <conditionalFormatting sqref="X25">
    <cfRule type="dataBar" priority="7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{9693A70E-5638-4B7B-8C40-047C543B55C3}</x14:id>
        </ext>
      </extLst>
    </cfRule>
  </conditionalFormatting>
  <conditionalFormatting sqref="X28:X36">
    <cfRule type="dataBar" priority="6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{9B287C7F-A130-4777-B7BF-ADE27A06AFD0}</x14:id>
        </ext>
      </extLst>
    </cfRule>
  </conditionalFormatting>
  <conditionalFormatting sqref="X28:X36">
    <cfRule type="dataBar" priority="6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{D9979342-C98C-419E-8038-6EF36F0BAC8F}</x14:id>
        </ext>
      </extLst>
    </cfRule>
  </conditionalFormatting>
  <conditionalFormatting sqref="X28:X36">
    <cfRule type="dataBar" priority="6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{0FD4EE79-CB38-4668-B08C-785A0B7C935D}</x14:id>
        </ext>
      </extLst>
    </cfRule>
  </conditionalFormatting>
  <conditionalFormatting sqref="X28:X36">
    <cfRule type="dataBar" priority="6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{BFD65774-2729-4868-86DB-2AB42A2191DE}</x14:id>
        </ext>
      </extLst>
    </cfRule>
  </conditionalFormatting>
  <conditionalFormatting sqref="X28:X36">
    <cfRule type="dataBar" priority="6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{2A1EAE04-7132-43A4-B3B0-5D81725F2E79}</x14:id>
        </ext>
      </extLst>
    </cfRule>
  </conditionalFormatting>
  <conditionalFormatting sqref="X28:X36">
    <cfRule type="dataBar" priority="6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{55AD0EA0-844A-4C65-9EDC-4B0DD8A165B8}</x14:id>
        </ext>
      </extLst>
    </cfRule>
  </conditionalFormatting>
  <conditionalFormatting sqref="X28:X36">
    <cfRule type="dataBar" priority="7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{6EB180A3-5E3B-46B1-A8EE-37645A7EB2D7}</x14:id>
        </ext>
      </extLst>
    </cfRule>
  </conditionalFormatting>
  <conditionalFormatting sqref="X28:X36 X25">
    <cfRule type="dataBar" priority="6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{ED3743F5-CD84-4BE5-9DD6-5A9A614F5B1B}</x14:id>
        </ext>
      </extLst>
    </cfRule>
  </conditionalFormatting>
  <conditionalFormatting sqref="X26:X27">
    <cfRule type="dataBar" priority="6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{56DC33AE-DF7E-41DB-A98A-666BF2D7EDDF}</x14:id>
        </ext>
      </extLst>
    </cfRule>
  </conditionalFormatting>
  <conditionalFormatting sqref="X26:X27">
    <cfRule type="dataBar" priority="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{5A986EC6-E0A6-4237-B4B3-41719D83D4CB}</x14:id>
        </ext>
      </extLst>
    </cfRule>
  </conditionalFormatting>
  <conditionalFormatting sqref="X26:X27">
    <cfRule type="dataBar" priority="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{D64EB235-F09D-44F3-8261-B976232B2C63}</x14:id>
        </ext>
      </extLst>
    </cfRule>
  </conditionalFormatting>
  <conditionalFormatting sqref="X26:X27">
    <cfRule type="dataBar" priority="5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{CC2DD2F6-DDC2-4D17-A670-5717A0DA850A}</x14:id>
        </ext>
      </extLst>
    </cfRule>
  </conditionalFormatting>
  <conditionalFormatting sqref="X26:X27">
    <cfRule type="dataBar" priority="5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{9D1AE19D-CEE0-49DE-A33E-1E2EE04F5A93}</x14:id>
        </ext>
      </extLst>
    </cfRule>
  </conditionalFormatting>
  <conditionalFormatting sqref="X26:X27">
    <cfRule type="dataBar" priority="6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{12D914C9-6942-49AB-B35A-C3437F9BD5A4}</x14:id>
        </ext>
      </extLst>
    </cfRule>
  </conditionalFormatting>
  <conditionalFormatting sqref="X26:X27">
    <cfRule type="dataBar" priority="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{DCF86946-C8B2-4F40-9EAE-89E9C3A38B3D}</x14:id>
        </ext>
      </extLst>
    </cfRule>
  </conditionalFormatting>
  <conditionalFormatting sqref="X27">
    <cfRule type="dataBar" priority="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{3A66E77E-BBDA-4796-9EB5-D29C3A5F1A72}</x14:id>
        </ext>
      </extLst>
    </cfRule>
  </conditionalFormatting>
  <conditionalFormatting sqref="X27">
    <cfRule type="dataBar" priority="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{4D5DE4C7-BA4B-4985-B484-C30BC6F93A93}</x14:id>
        </ext>
      </extLst>
    </cfRule>
  </conditionalFormatting>
  <conditionalFormatting sqref="X27">
    <cfRule type="dataBar" priority="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{9EA72391-E3E8-48E1-8D10-6A90748D0B1E}</x14:id>
        </ext>
      </extLst>
    </cfRule>
  </conditionalFormatting>
  <conditionalFormatting sqref="X27">
    <cfRule type="dataBar" priority="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{107BAEBB-CB3F-429F-BDD1-D6CDD854BBE9}</x14:id>
        </ext>
      </extLst>
    </cfRule>
  </conditionalFormatting>
  <conditionalFormatting sqref="X27">
    <cfRule type="dataBar" priority="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{093BC0E3-AEF5-4AD8-80F4-909C94593ECE}</x14:id>
        </ext>
      </extLst>
    </cfRule>
  </conditionalFormatting>
  <conditionalFormatting sqref="X27">
    <cfRule type="dataBar" priority="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{31CCB730-ACF7-4A27-90F8-D0E3E6875FC0}</x14:id>
        </ext>
      </extLst>
    </cfRule>
  </conditionalFormatting>
  <conditionalFormatting sqref="X27">
    <cfRule type="dataBar" priority="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{AA66A324-4D62-44DB-AA51-9503B6085DC9}</x14:id>
        </ext>
      </extLst>
    </cfRule>
  </conditionalFormatting>
  <conditionalFormatting sqref="X26:X27">
    <cfRule type="dataBar" priority="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{083AABF2-15D8-49BC-8460-164431104E98}</x14:id>
        </ext>
      </extLst>
    </cfRule>
  </conditionalFormatting>
  <conditionalFormatting sqref="X26:X27">
    <cfRule type="dataBar" priority="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{43D62727-7ACA-4B95-B40F-DB783F4795A9}</x14:id>
        </ext>
      </extLst>
    </cfRule>
  </conditionalFormatting>
  <conditionalFormatting sqref="AD27:AD36">
    <cfRule type="dataBar" priority="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{BF918653-68F5-4C05-8FE1-EAD475335A56}</x14:id>
        </ext>
      </extLst>
    </cfRule>
  </conditionalFormatting>
  <conditionalFormatting sqref="AD26:AD36">
    <cfRule type="dataBar" priority="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{4AA39954-D923-4020-AE17-ECB987C441BC}</x14:id>
        </ext>
      </extLst>
    </cfRule>
  </conditionalFormatting>
  <conditionalFormatting sqref="AD26:AD36">
    <cfRule type="dataBar" priority="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{27269E16-7CBB-4CFD-BA4C-804FD0E0B4E7}</x14:id>
        </ext>
      </extLst>
    </cfRule>
  </conditionalFormatting>
  <conditionalFormatting sqref="AD26:AD36">
    <cfRule type="dataBar" priority="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{A21529AE-D879-47EC-A82E-C81D0E1E7EB6}</x14:id>
        </ext>
      </extLst>
    </cfRule>
  </conditionalFormatting>
  <conditionalFormatting sqref="AD26:AD36">
    <cfRule type="dataBar" priority="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{68C22F56-3502-49B2-8322-75D454FEBBFE}</x14:id>
        </ext>
      </extLst>
    </cfRule>
  </conditionalFormatting>
  <conditionalFormatting sqref="AD26:AD36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{4D4E732C-F550-445B-9182-5D019FC9FEC0}</x14:id>
        </ext>
      </extLst>
    </cfRule>
  </conditionalFormatting>
  <conditionalFormatting sqref="AD27:AD36">
    <cfRule type="dataBar" priority="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{100CA1CF-BFFC-4618-BF66-7935A77465DC}</x14:id>
        </ext>
      </extLst>
    </cfRule>
  </conditionalFormatting>
  <conditionalFormatting sqref="AD26:AD36">
    <cfRule type="dataBar" priority="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{2F945831-F604-449E-A40D-CBBE766E328C}</x14:id>
        </ext>
      </extLst>
    </cfRule>
  </conditionalFormatting>
  <conditionalFormatting sqref="AF25">
    <cfRule type="dataBar" priority="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{6E097AC0-7B9B-48BC-91E2-59E774D2CB62}</x14:id>
        </ext>
      </extLst>
    </cfRule>
  </conditionalFormatting>
  <conditionalFormatting sqref="AF25">
    <cfRule type="dataBar" priority="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{998E57EB-B3E2-407C-A169-816A02FB0DF7}</x14:id>
        </ext>
      </extLst>
    </cfRule>
  </conditionalFormatting>
  <conditionalFormatting sqref="AF25">
    <cfRule type="dataBar" priority="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{5E2273CC-0275-40AA-A4C6-CA2B88880E18}</x14:id>
        </ext>
      </extLst>
    </cfRule>
  </conditionalFormatting>
  <conditionalFormatting sqref="AF25">
    <cfRule type="dataBar" priority="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{814A2AC1-BEFF-4A00-A95C-E98B8DE4EC64}</x14:id>
        </ext>
      </extLst>
    </cfRule>
  </conditionalFormatting>
  <conditionalFormatting sqref="AF25">
    <cfRule type="dataBar" priority="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{58F47C0A-C7E3-446F-AED4-66793A0DE33D}</x14:id>
        </ext>
      </extLst>
    </cfRule>
  </conditionalFormatting>
  <conditionalFormatting sqref="AF25">
    <cfRule type="dataBar" priority="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{8E9D50A4-0B38-4292-8724-377F38428FC1}</x14:id>
        </ext>
      </extLst>
    </cfRule>
  </conditionalFormatting>
  <conditionalFormatting sqref="AF25">
    <cfRule type="dataBar" priority="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{401CC6CC-3B11-4A92-B3A3-FE25273967BF}</x14:id>
        </ext>
      </extLst>
    </cfRule>
  </conditionalFormatting>
  <conditionalFormatting sqref="AF28:AF36">
    <cfRule type="dataBar" priority="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{68BFBA7A-7771-4D6D-8C0E-275B07AA9E43}</x14:id>
        </ext>
      </extLst>
    </cfRule>
  </conditionalFormatting>
  <conditionalFormatting sqref="AF28:AF36">
    <cfRule type="dataBar" priority="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{27FD6AF6-7BCB-4458-87EA-BC0F2FB932BC}</x14:id>
        </ext>
      </extLst>
    </cfRule>
  </conditionalFormatting>
  <conditionalFormatting sqref="AF28:AF36">
    <cfRule type="dataBar" priority="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{AE14B889-97B1-4FF2-9DF6-8331D61E7035}</x14:id>
        </ext>
      </extLst>
    </cfRule>
  </conditionalFormatting>
  <conditionalFormatting sqref="AF28:AF36">
    <cfRule type="dataBar" priority="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{79B55947-2A04-4554-96D4-84B73B00C722}</x14:id>
        </ext>
      </extLst>
    </cfRule>
  </conditionalFormatting>
  <conditionalFormatting sqref="AF28:AF36">
    <cfRule type="dataBar" priority="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{82D41F8E-3DC3-45B9-8109-1632B1BC8AFA}</x14:id>
        </ext>
      </extLst>
    </cfRule>
  </conditionalFormatting>
  <conditionalFormatting sqref="AF28:AF36">
    <cfRule type="dataBar" priority="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{20196CE7-34F2-4862-AF40-264305979B24}</x14:id>
        </ext>
      </extLst>
    </cfRule>
  </conditionalFormatting>
  <conditionalFormatting sqref="AF28:AF36">
    <cfRule type="dataBar" priority="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{86BA391C-4BBB-401D-B048-C671FB4FD430}</x14:id>
        </ext>
      </extLst>
    </cfRule>
  </conditionalFormatting>
  <conditionalFormatting sqref="AF28:AF36 AF25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{B29DC788-EFEC-4E91-BAF5-9DE048156618}</x14:id>
        </ext>
      </extLst>
    </cfRule>
  </conditionalFormatting>
  <conditionalFormatting sqref="AF26:AF27"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{BF0E0169-FA88-4883-85CE-C13587D2F338}</x14:id>
        </ext>
      </extLst>
    </cfRule>
  </conditionalFormatting>
  <conditionalFormatting sqref="AF26:AF27">
    <cfRule type="dataBar" priority="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{F1765FAB-F02D-4A3B-A05E-DD49810DFBFB}</x14:id>
        </ext>
      </extLst>
    </cfRule>
  </conditionalFormatting>
  <conditionalFormatting sqref="AF26:AF27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{EB4EC32D-76F8-4671-8C54-DF71F1F49A04}</x14:id>
        </ext>
      </extLst>
    </cfRule>
  </conditionalFormatting>
  <conditionalFormatting sqref="AF26:AF27">
    <cfRule type="dataBar" priority="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{B9440A30-9446-4E53-A1D8-3AB916E73190}</x14:id>
        </ext>
      </extLst>
    </cfRule>
  </conditionalFormatting>
  <conditionalFormatting sqref="AF26:AF27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{AA1ECF5F-EA32-4BAF-9951-83D83FE79181}</x14:id>
        </ext>
      </extLst>
    </cfRule>
  </conditionalFormatting>
  <conditionalFormatting sqref="AF26:AF27">
    <cfRule type="dataBar" priority="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{7ECE0261-E23E-4F45-8A45-4743AF6AB1AE}</x14:id>
        </ext>
      </extLst>
    </cfRule>
  </conditionalFormatting>
  <conditionalFormatting sqref="AF26:AF27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{1FA22BE0-EF17-4C7B-A758-65FABEEE6D83}</x14:id>
        </ext>
      </extLst>
    </cfRule>
  </conditionalFormatting>
  <conditionalFormatting sqref="AF27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{30AF2272-3F34-4F80-B4D3-BEEFBCFE1210}</x14:id>
        </ext>
      </extLst>
    </cfRule>
  </conditionalFormatting>
  <conditionalFormatting sqref="AF27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{20BE0296-4DC1-48E2-8E52-6C57AE6C602C}</x14:id>
        </ext>
      </extLst>
    </cfRule>
  </conditionalFormatting>
  <conditionalFormatting sqref="AF27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{14A66F6D-50DB-439A-A7A8-332728F02778}</x14:id>
        </ext>
      </extLst>
    </cfRule>
  </conditionalFormatting>
  <conditionalFormatting sqref="AF27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{D40ACBA8-81C4-4AA0-BEEE-20072E2F7C6F}</x14:id>
        </ext>
      </extLst>
    </cfRule>
  </conditionalFormatting>
  <conditionalFormatting sqref="AF27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{1005137D-1286-42B7-AE43-0690DBCD3382}</x14:id>
        </ext>
      </extLst>
    </cfRule>
  </conditionalFormatting>
  <conditionalFormatting sqref="AF27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{00A11F2F-FC5B-406F-9A5D-167A02FD532E}</x14:id>
        </ext>
      </extLst>
    </cfRule>
  </conditionalFormatting>
  <conditionalFormatting sqref="AF27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{5675CC34-7794-452E-AC6C-253762C14368}</x14:id>
        </ext>
      </extLst>
    </cfRule>
  </conditionalFormatting>
  <conditionalFormatting sqref="AF26:AF27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{E3005C46-A7DA-41B7-8D63-34E01B8ED806}</x14:id>
        </ext>
      </extLst>
    </cfRule>
  </conditionalFormatting>
  <conditionalFormatting sqref="AF26:AF27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{3FF81A01-CF69-4E54-B375-89238F8A7800}</x14:id>
        </ext>
      </extLst>
    </cfRule>
  </conditionalFormatting>
  <conditionalFormatting sqref="AD25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{DDBEAE2B-AE07-4CC3-BEA4-7D3A4A96A5DD}</x14:id>
        </ext>
      </extLst>
    </cfRule>
  </conditionalFormatting>
  <conditionalFormatting sqref="AD25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{E97DC197-B434-4421-9EF3-48B4AACC778A}</x14:id>
        </ext>
      </extLst>
    </cfRule>
  </conditionalFormatting>
  <conditionalFormatting sqref="AD25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{C55220DA-5D0F-41EC-B8D7-B2230167F6BB}</x14:id>
        </ext>
      </extLst>
    </cfRule>
  </conditionalFormatting>
  <conditionalFormatting sqref="AD25:AD32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{EA8A898F-645F-4EDB-9113-1A1B6F800847}</x14:id>
        </ext>
      </extLst>
    </cfRule>
  </conditionalFormatting>
  <conditionalFormatting sqref="F5:H16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{A8E1DDBA-A319-44D5-8155-AAAD515838AE}</x14:id>
        </ext>
      </extLst>
    </cfRule>
  </conditionalFormatting>
  <conditionalFormatting sqref="AD8:AD19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{81BA551E-3918-420D-B501-2AB3092E109B}</x14:id>
        </ext>
      </extLst>
    </cfRule>
  </conditionalFormatting>
  <conditionalFormatting sqref="AD8:AE19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{AD44EDCE-3C07-428E-A5EF-F8563F9DE7D5}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A96EF33-D61C-4CC0-8D4C-717871DBA0F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J27:J36</xm:sqref>
        </x14:conditionalFormatting>
        <x14:conditionalFormatting xmlns:xm="http://schemas.microsoft.com/office/excel/2006/main">
          <x14:cfRule type="dataBar" id="{1778BA70-EDF0-4AA4-A743-89CD94437DA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J25:J36</xm:sqref>
        </x14:conditionalFormatting>
        <x14:conditionalFormatting xmlns:xm="http://schemas.microsoft.com/office/excel/2006/main">
          <x14:cfRule type="dataBar" id="{08920B58-CF1D-439B-8B24-5358BAD009F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J25:J36</xm:sqref>
        </x14:conditionalFormatting>
        <x14:conditionalFormatting xmlns:xm="http://schemas.microsoft.com/office/excel/2006/main">
          <x14:cfRule type="dataBar" id="{74E1611F-C127-4DE8-960C-124DBCF63A9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J25:J36</xm:sqref>
        </x14:conditionalFormatting>
        <x14:conditionalFormatting xmlns:xm="http://schemas.microsoft.com/office/excel/2006/main">
          <x14:cfRule type="dataBar" id="{972E8C9A-E498-4D0C-A3BE-0E5FFDD205D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J25:J36</xm:sqref>
        </x14:conditionalFormatting>
        <x14:conditionalFormatting xmlns:xm="http://schemas.microsoft.com/office/excel/2006/main">
          <x14:cfRule type="dataBar" id="{B10832A1-0939-45F3-A9AE-4C4040F16E2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J25:J36</xm:sqref>
        </x14:conditionalFormatting>
        <x14:conditionalFormatting xmlns:xm="http://schemas.microsoft.com/office/excel/2006/main">
          <x14:cfRule type="dataBar" id="{42EF1F80-5A02-4C0D-BBE7-8A2312F4EB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J27:J36</xm:sqref>
        </x14:conditionalFormatting>
        <x14:conditionalFormatting xmlns:xm="http://schemas.microsoft.com/office/excel/2006/main">
          <x14:cfRule type="dataBar" id="{DE1AA553-8773-4362-858D-26958704E26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J25:J36</xm:sqref>
        </x14:conditionalFormatting>
        <x14:conditionalFormatting xmlns:xm="http://schemas.microsoft.com/office/excel/2006/main">
          <x14:cfRule type="dataBar" id="{372C17FE-7885-495A-AF52-496C8DC0592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L25</xm:sqref>
        </x14:conditionalFormatting>
        <x14:conditionalFormatting xmlns:xm="http://schemas.microsoft.com/office/excel/2006/main">
          <x14:cfRule type="dataBar" id="{81146B37-42BD-452C-8BCB-7DF33FE4C6E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L25</xm:sqref>
        </x14:conditionalFormatting>
        <x14:conditionalFormatting xmlns:xm="http://schemas.microsoft.com/office/excel/2006/main">
          <x14:cfRule type="dataBar" id="{1C8CB8FA-5330-4B9D-B646-F80B7FF1BDB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L25</xm:sqref>
        </x14:conditionalFormatting>
        <x14:conditionalFormatting xmlns:xm="http://schemas.microsoft.com/office/excel/2006/main">
          <x14:cfRule type="dataBar" id="{0AFBD1C7-2901-41C3-B702-3F09CD1E2C7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L25</xm:sqref>
        </x14:conditionalFormatting>
        <x14:conditionalFormatting xmlns:xm="http://schemas.microsoft.com/office/excel/2006/main">
          <x14:cfRule type="dataBar" id="{D4001D0A-92A2-4978-B260-18F7F72A4D2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L25</xm:sqref>
        </x14:conditionalFormatting>
        <x14:conditionalFormatting xmlns:xm="http://schemas.microsoft.com/office/excel/2006/main">
          <x14:cfRule type="dataBar" id="{CB957D40-20ED-4173-935D-564003A0F74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L25</xm:sqref>
        </x14:conditionalFormatting>
        <x14:conditionalFormatting xmlns:xm="http://schemas.microsoft.com/office/excel/2006/main">
          <x14:cfRule type="dataBar" id="{5ABB00AB-9AC2-462D-A247-175C72E16A1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L25</xm:sqref>
        </x14:conditionalFormatting>
        <x14:conditionalFormatting xmlns:xm="http://schemas.microsoft.com/office/excel/2006/main">
          <x14:cfRule type="dataBar" id="{D084BC92-0269-4A68-B68A-2787E9BF5F8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L28:L36</xm:sqref>
        </x14:conditionalFormatting>
        <x14:conditionalFormatting xmlns:xm="http://schemas.microsoft.com/office/excel/2006/main">
          <x14:cfRule type="dataBar" id="{5B9CC5E2-D70B-4970-B4A7-2462862E9A8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L28:L36</xm:sqref>
        </x14:conditionalFormatting>
        <x14:conditionalFormatting xmlns:xm="http://schemas.microsoft.com/office/excel/2006/main">
          <x14:cfRule type="dataBar" id="{BA2E86BA-99CB-422F-88D1-8617D107E8C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L28:L36</xm:sqref>
        </x14:conditionalFormatting>
        <x14:conditionalFormatting xmlns:xm="http://schemas.microsoft.com/office/excel/2006/main">
          <x14:cfRule type="dataBar" id="{7FB6799C-7B3E-4E07-A945-221B1588A72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L28:L36</xm:sqref>
        </x14:conditionalFormatting>
        <x14:conditionalFormatting xmlns:xm="http://schemas.microsoft.com/office/excel/2006/main">
          <x14:cfRule type="dataBar" id="{C2ABBC0F-D20B-4653-844B-D2D33EDEF51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L28:L36</xm:sqref>
        </x14:conditionalFormatting>
        <x14:conditionalFormatting xmlns:xm="http://schemas.microsoft.com/office/excel/2006/main">
          <x14:cfRule type="dataBar" id="{F4B822A5-4E49-40EA-9174-EBC5B747B07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L28:L36</xm:sqref>
        </x14:conditionalFormatting>
        <x14:conditionalFormatting xmlns:xm="http://schemas.microsoft.com/office/excel/2006/main">
          <x14:cfRule type="dataBar" id="{F6EE6362-9574-4588-95DE-96EA6AA7302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L28:L36</xm:sqref>
        </x14:conditionalFormatting>
        <x14:conditionalFormatting xmlns:xm="http://schemas.microsoft.com/office/excel/2006/main">
          <x14:cfRule type="dataBar" id="{A0EDD8C2-BA8E-4551-A627-0B56FE5E8BE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L28:L36 L25</xm:sqref>
        </x14:conditionalFormatting>
        <x14:conditionalFormatting xmlns:xm="http://schemas.microsoft.com/office/excel/2006/main">
          <x14:cfRule type="dataBar" id="{ABB8CEE6-AE22-445E-96AE-72011D29934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L26:L27</xm:sqref>
        </x14:conditionalFormatting>
        <x14:conditionalFormatting xmlns:xm="http://schemas.microsoft.com/office/excel/2006/main">
          <x14:cfRule type="dataBar" id="{E93D44BD-AD63-4838-ACF2-00D6208134E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L26:L27</xm:sqref>
        </x14:conditionalFormatting>
        <x14:conditionalFormatting xmlns:xm="http://schemas.microsoft.com/office/excel/2006/main">
          <x14:cfRule type="dataBar" id="{CAAF1059-687A-4603-AADF-DC3FAABC6FE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L26:L27</xm:sqref>
        </x14:conditionalFormatting>
        <x14:conditionalFormatting xmlns:xm="http://schemas.microsoft.com/office/excel/2006/main">
          <x14:cfRule type="dataBar" id="{DA22C2F2-7FBF-4D32-8548-10E0BBD7C9E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L26:L27</xm:sqref>
        </x14:conditionalFormatting>
        <x14:conditionalFormatting xmlns:xm="http://schemas.microsoft.com/office/excel/2006/main">
          <x14:cfRule type="dataBar" id="{69C4BB96-719A-414F-A109-F631AD3B8C7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L26:L27</xm:sqref>
        </x14:conditionalFormatting>
        <x14:conditionalFormatting xmlns:xm="http://schemas.microsoft.com/office/excel/2006/main">
          <x14:cfRule type="dataBar" id="{4E767927-026F-466B-8FAC-03483F7308D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L26:L27</xm:sqref>
        </x14:conditionalFormatting>
        <x14:conditionalFormatting xmlns:xm="http://schemas.microsoft.com/office/excel/2006/main">
          <x14:cfRule type="dataBar" id="{4EC3EB00-B4C2-446E-A447-A8ECE600F3D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L26:L27</xm:sqref>
        </x14:conditionalFormatting>
        <x14:conditionalFormatting xmlns:xm="http://schemas.microsoft.com/office/excel/2006/main">
          <x14:cfRule type="dataBar" id="{CC4E5F96-8E0E-4B12-B0F7-8782FCA71CA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L27</xm:sqref>
        </x14:conditionalFormatting>
        <x14:conditionalFormatting xmlns:xm="http://schemas.microsoft.com/office/excel/2006/main">
          <x14:cfRule type="dataBar" id="{4B5E2D51-A4F8-4796-9036-E2E5923ADF7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L27</xm:sqref>
        </x14:conditionalFormatting>
        <x14:conditionalFormatting xmlns:xm="http://schemas.microsoft.com/office/excel/2006/main">
          <x14:cfRule type="dataBar" id="{A3A64695-D50D-4EA2-AB65-291FCA4F634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L27</xm:sqref>
        </x14:conditionalFormatting>
        <x14:conditionalFormatting xmlns:xm="http://schemas.microsoft.com/office/excel/2006/main">
          <x14:cfRule type="dataBar" id="{FB35C1E0-CBE0-4C54-BF78-0151DFF1852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L27</xm:sqref>
        </x14:conditionalFormatting>
        <x14:conditionalFormatting xmlns:xm="http://schemas.microsoft.com/office/excel/2006/main">
          <x14:cfRule type="dataBar" id="{A9CF0802-370A-45D0-8AEC-AA1E67403CC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L27</xm:sqref>
        </x14:conditionalFormatting>
        <x14:conditionalFormatting xmlns:xm="http://schemas.microsoft.com/office/excel/2006/main">
          <x14:cfRule type="dataBar" id="{8F2307A2-CEE5-4EA6-9041-469C23EE8C2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L27</xm:sqref>
        </x14:conditionalFormatting>
        <x14:conditionalFormatting xmlns:xm="http://schemas.microsoft.com/office/excel/2006/main">
          <x14:cfRule type="dataBar" id="{BDB4F7E1-5C9D-41A7-8BAD-688E2F9CF6A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L27</xm:sqref>
        </x14:conditionalFormatting>
        <x14:conditionalFormatting xmlns:xm="http://schemas.microsoft.com/office/excel/2006/main">
          <x14:cfRule type="dataBar" id="{162B7070-5F12-498B-96C1-2FC1E6F5F20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L26:L27</xm:sqref>
        </x14:conditionalFormatting>
        <x14:conditionalFormatting xmlns:xm="http://schemas.microsoft.com/office/excel/2006/main">
          <x14:cfRule type="dataBar" id="{3F831FEA-2B4A-41F0-B082-4A5B1CD9E8C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L26:L27</xm:sqref>
        </x14:conditionalFormatting>
        <x14:conditionalFormatting xmlns:xm="http://schemas.microsoft.com/office/excel/2006/main">
          <x14:cfRule type="dataBar" id="{95EEFDE7-8F67-4E1E-A20A-DF5A8FE7BAA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F27:F36</xm:sqref>
        </x14:conditionalFormatting>
        <x14:conditionalFormatting xmlns:xm="http://schemas.microsoft.com/office/excel/2006/main">
          <x14:cfRule type="dataBar" id="{18FBB2DD-650D-4488-850F-ED932483D47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F25:F36</xm:sqref>
        </x14:conditionalFormatting>
        <x14:conditionalFormatting xmlns:xm="http://schemas.microsoft.com/office/excel/2006/main">
          <x14:cfRule type="dataBar" id="{5DDCE161-0F4A-4047-A033-E76D58FAEC5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F25:F36</xm:sqref>
        </x14:conditionalFormatting>
        <x14:conditionalFormatting xmlns:xm="http://schemas.microsoft.com/office/excel/2006/main">
          <x14:cfRule type="dataBar" id="{1078FE87-CB7F-4BEB-907F-46B101F398B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F25:F36</xm:sqref>
        </x14:conditionalFormatting>
        <x14:conditionalFormatting xmlns:xm="http://schemas.microsoft.com/office/excel/2006/main">
          <x14:cfRule type="dataBar" id="{12F272C7-A6E7-4365-A339-7C76EAC80B7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F25:F36</xm:sqref>
        </x14:conditionalFormatting>
        <x14:conditionalFormatting xmlns:xm="http://schemas.microsoft.com/office/excel/2006/main">
          <x14:cfRule type="dataBar" id="{C3B96568-1B9B-411F-927A-571BAED1E7E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F25:F36</xm:sqref>
        </x14:conditionalFormatting>
        <x14:conditionalFormatting xmlns:xm="http://schemas.microsoft.com/office/excel/2006/main">
          <x14:cfRule type="dataBar" id="{A432757C-D7B3-4230-B4D1-CB96D217457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F27:F36</xm:sqref>
        </x14:conditionalFormatting>
        <x14:conditionalFormatting xmlns:xm="http://schemas.microsoft.com/office/excel/2006/main">
          <x14:cfRule type="dataBar" id="{D0D7D93D-0F65-4195-BD38-C1C52B69215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F25:F36</xm:sqref>
        </x14:conditionalFormatting>
        <x14:conditionalFormatting xmlns:xm="http://schemas.microsoft.com/office/excel/2006/main">
          <x14:cfRule type="dataBar" id="{BB71F3D7-912E-433F-B385-FB261E11D04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H25</xm:sqref>
        </x14:conditionalFormatting>
        <x14:conditionalFormatting xmlns:xm="http://schemas.microsoft.com/office/excel/2006/main">
          <x14:cfRule type="dataBar" id="{3C25DC26-CE99-478F-B8E2-56125E7F55A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H25</xm:sqref>
        </x14:conditionalFormatting>
        <x14:conditionalFormatting xmlns:xm="http://schemas.microsoft.com/office/excel/2006/main">
          <x14:cfRule type="dataBar" id="{F0A617A0-2EA3-4090-865D-BE6AFF38428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H25</xm:sqref>
        </x14:conditionalFormatting>
        <x14:conditionalFormatting xmlns:xm="http://schemas.microsoft.com/office/excel/2006/main">
          <x14:cfRule type="dataBar" id="{46BDCF90-806E-4600-AF6F-DB71E36D0BE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H25</xm:sqref>
        </x14:conditionalFormatting>
        <x14:conditionalFormatting xmlns:xm="http://schemas.microsoft.com/office/excel/2006/main">
          <x14:cfRule type="dataBar" id="{0CF0742C-294B-4DD7-AADD-26DF7F61156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H25</xm:sqref>
        </x14:conditionalFormatting>
        <x14:conditionalFormatting xmlns:xm="http://schemas.microsoft.com/office/excel/2006/main">
          <x14:cfRule type="dataBar" id="{CADDD5C2-8CFC-47D8-B0BB-78E6320171D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H25</xm:sqref>
        </x14:conditionalFormatting>
        <x14:conditionalFormatting xmlns:xm="http://schemas.microsoft.com/office/excel/2006/main">
          <x14:cfRule type="dataBar" id="{0922FA14-18C1-4B79-8CCA-965E10BF18A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H25</xm:sqref>
        </x14:conditionalFormatting>
        <x14:conditionalFormatting xmlns:xm="http://schemas.microsoft.com/office/excel/2006/main">
          <x14:cfRule type="dataBar" id="{E97816F8-A682-4C1D-83AE-BF84B81DD4D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H28:H36</xm:sqref>
        </x14:conditionalFormatting>
        <x14:conditionalFormatting xmlns:xm="http://schemas.microsoft.com/office/excel/2006/main">
          <x14:cfRule type="dataBar" id="{D574BACF-1B50-4163-B8E8-ED7E34864CA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H28:H36</xm:sqref>
        </x14:conditionalFormatting>
        <x14:conditionalFormatting xmlns:xm="http://schemas.microsoft.com/office/excel/2006/main">
          <x14:cfRule type="dataBar" id="{D8257897-44DB-482D-8581-F99666347C4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H28:H36</xm:sqref>
        </x14:conditionalFormatting>
        <x14:conditionalFormatting xmlns:xm="http://schemas.microsoft.com/office/excel/2006/main">
          <x14:cfRule type="dataBar" id="{7F8F52D9-A8C1-4147-817F-09EDC249FFB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H28:H36</xm:sqref>
        </x14:conditionalFormatting>
        <x14:conditionalFormatting xmlns:xm="http://schemas.microsoft.com/office/excel/2006/main">
          <x14:cfRule type="dataBar" id="{26E3CFD1-0C2F-48F5-8CFB-6AFFC1124CF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H28:H36</xm:sqref>
        </x14:conditionalFormatting>
        <x14:conditionalFormatting xmlns:xm="http://schemas.microsoft.com/office/excel/2006/main">
          <x14:cfRule type="dataBar" id="{285D7476-A8A9-4C5B-BF6A-A6291F4CF5F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H28:H36</xm:sqref>
        </x14:conditionalFormatting>
        <x14:conditionalFormatting xmlns:xm="http://schemas.microsoft.com/office/excel/2006/main">
          <x14:cfRule type="dataBar" id="{43A5B77F-7083-4F80-8477-611E2283C72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H28:H36</xm:sqref>
        </x14:conditionalFormatting>
        <x14:conditionalFormatting xmlns:xm="http://schemas.microsoft.com/office/excel/2006/main">
          <x14:cfRule type="dataBar" id="{496F9CF4-1FDF-4BFC-BF86-7C6AC0730DB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H28:H36 H25</xm:sqref>
        </x14:conditionalFormatting>
        <x14:conditionalFormatting xmlns:xm="http://schemas.microsoft.com/office/excel/2006/main">
          <x14:cfRule type="dataBar" id="{888F9099-5826-4009-9A57-9B8A55AB1E5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H26:H27</xm:sqref>
        </x14:conditionalFormatting>
        <x14:conditionalFormatting xmlns:xm="http://schemas.microsoft.com/office/excel/2006/main">
          <x14:cfRule type="dataBar" id="{7FD7740E-9892-4D1B-A42D-486FD1CE341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H26:H27</xm:sqref>
        </x14:conditionalFormatting>
        <x14:conditionalFormatting xmlns:xm="http://schemas.microsoft.com/office/excel/2006/main">
          <x14:cfRule type="dataBar" id="{166E6CB9-464E-4176-83FD-7205783687E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H26:H27</xm:sqref>
        </x14:conditionalFormatting>
        <x14:conditionalFormatting xmlns:xm="http://schemas.microsoft.com/office/excel/2006/main">
          <x14:cfRule type="dataBar" id="{9190F1A8-5CA3-4F46-94D3-94F3479E6FF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H26:H27</xm:sqref>
        </x14:conditionalFormatting>
        <x14:conditionalFormatting xmlns:xm="http://schemas.microsoft.com/office/excel/2006/main">
          <x14:cfRule type="dataBar" id="{D8603B36-38A6-412D-BC94-081C992FF58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H26:H27</xm:sqref>
        </x14:conditionalFormatting>
        <x14:conditionalFormatting xmlns:xm="http://schemas.microsoft.com/office/excel/2006/main">
          <x14:cfRule type="dataBar" id="{BF391281-2A74-45D4-A5FD-AC217F52409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H26:H27</xm:sqref>
        </x14:conditionalFormatting>
        <x14:conditionalFormatting xmlns:xm="http://schemas.microsoft.com/office/excel/2006/main">
          <x14:cfRule type="dataBar" id="{A36C522F-FE2A-4B8E-9F5E-17F0FF2CEA3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H26:H27</xm:sqref>
        </x14:conditionalFormatting>
        <x14:conditionalFormatting xmlns:xm="http://schemas.microsoft.com/office/excel/2006/main">
          <x14:cfRule type="dataBar" id="{30705D25-6771-4B2C-A91B-4B1D97D43E3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H27</xm:sqref>
        </x14:conditionalFormatting>
        <x14:conditionalFormatting xmlns:xm="http://schemas.microsoft.com/office/excel/2006/main">
          <x14:cfRule type="dataBar" id="{148A5289-3ECE-4E3E-842F-9DFC8960234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H27</xm:sqref>
        </x14:conditionalFormatting>
        <x14:conditionalFormatting xmlns:xm="http://schemas.microsoft.com/office/excel/2006/main">
          <x14:cfRule type="dataBar" id="{FADECFE0-0D7E-46EB-AA89-A67B1F13C0E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H27</xm:sqref>
        </x14:conditionalFormatting>
        <x14:conditionalFormatting xmlns:xm="http://schemas.microsoft.com/office/excel/2006/main">
          <x14:cfRule type="dataBar" id="{6CB1F68F-791D-4F0D-8462-0C0ACA0EC8F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H27</xm:sqref>
        </x14:conditionalFormatting>
        <x14:conditionalFormatting xmlns:xm="http://schemas.microsoft.com/office/excel/2006/main">
          <x14:cfRule type="dataBar" id="{2DA9368B-FDD8-497F-ADCD-E71F048AFCD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H27</xm:sqref>
        </x14:conditionalFormatting>
        <x14:conditionalFormatting xmlns:xm="http://schemas.microsoft.com/office/excel/2006/main">
          <x14:cfRule type="dataBar" id="{42FF80E2-BDC7-4F48-8903-AE5A2B48028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H27</xm:sqref>
        </x14:conditionalFormatting>
        <x14:conditionalFormatting xmlns:xm="http://schemas.microsoft.com/office/excel/2006/main">
          <x14:cfRule type="dataBar" id="{EFA3E964-FA37-4F31-917E-A35E94C1588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H27</xm:sqref>
        </x14:conditionalFormatting>
        <x14:conditionalFormatting xmlns:xm="http://schemas.microsoft.com/office/excel/2006/main">
          <x14:cfRule type="dataBar" id="{CBACBF08-84ED-4BE2-BA73-C483D787763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H26:H27</xm:sqref>
        </x14:conditionalFormatting>
        <x14:conditionalFormatting xmlns:xm="http://schemas.microsoft.com/office/excel/2006/main">
          <x14:cfRule type="dataBar" id="{FADFD678-34C9-49BE-982E-A6F5F70EF57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H26:H27</xm:sqref>
        </x14:conditionalFormatting>
        <x14:conditionalFormatting xmlns:xm="http://schemas.microsoft.com/office/excel/2006/main">
          <x14:cfRule type="dataBar" id="{6D799668-5ED6-4660-A3C5-FDF0F187E99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Z7:Z16</xm:sqref>
        </x14:conditionalFormatting>
        <x14:conditionalFormatting xmlns:xm="http://schemas.microsoft.com/office/excel/2006/main">
          <x14:cfRule type="dataBar" id="{F95552CC-760E-4742-B30E-BAE809132DC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Z5:Z16</xm:sqref>
        </x14:conditionalFormatting>
        <x14:conditionalFormatting xmlns:xm="http://schemas.microsoft.com/office/excel/2006/main">
          <x14:cfRule type="dataBar" id="{136CD9FA-9CE5-4F92-B001-9059D39D2E8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Z5:Z16</xm:sqref>
        </x14:conditionalFormatting>
        <x14:conditionalFormatting xmlns:xm="http://schemas.microsoft.com/office/excel/2006/main">
          <x14:cfRule type="dataBar" id="{7438EFB3-8B1C-4FC2-BB02-E65801987F5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Z5:Z16</xm:sqref>
        </x14:conditionalFormatting>
        <x14:conditionalFormatting xmlns:xm="http://schemas.microsoft.com/office/excel/2006/main">
          <x14:cfRule type="dataBar" id="{DEE76C1E-44C5-4C49-BFA8-7364F729C94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Z5:Z16</xm:sqref>
        </x14:conditionalFormatting>
        <x14:conditionalFormatting xmlns:xm="http://schemas.microsoft.com/office/excel/2006/main">
          <x14:cfRule type="dataBar" id="{11CAE583-A6B0-4DDB-AC8D-E02C8DADFB9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Z5:Z16</xm:sqref>
        </x14:conditionalFormatting>
        <x14:conditionalFormatting xmlns:xm="http://schemas.microsoft.com/office/excel/2006/main">
          <x14:cfRule type="dataBar" id="{D9414D27-D943-4C18-A6F7-65227B257E4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Z7:Z16</xm:sqref>
        </x14:conditionalFormatting>
        <x14:conditionalFormatting xmlns:xm="http://schemas.microsoft.com/office/excel/2006/main">
          <x14:cfRule type="dataBar" id="{47CF0784-97B8-482E-9014-37CA10C2095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Z5:Z16</xm:sqref>
        </x14:conditionalFormatting>
        <x14:conditionalFormatting xmlns:xm="http://schemas.microsoft.com/office/excel/2006/main">
          <x14:cfRule type="dataBar" id="{98A8ECEE-6F70-40DE-A1A1-83432504D8A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AB5</xm:sqref>
        </x14:conditionalFormatting>
        <x14:conditionalFormatting xmlns:xm="http://schemas.microsoft.com/office/excel/2006/main">
          <x14:cfRule type="dataBar" id="{37E3B6DF-4E14-4AE7-8BE6-25444B1FE75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AB5</xm:sqref>
        </x14:conditionalFormatting>
        <x14:conditionalFormatting xmlns:xm="http://schemas.microsoft.com/office/excel/2006/main">
          <x14:cfRule type="dataBar" id="{56840CC3-EF5F-47A1-92F6-70230655A23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AB5</xm:sqref>
        </x14:conditionalFormatting>
        <x14:conditionalFormatting xmlns:xm="http://schemas.microsoft.com/office/excel/2006/main">
          <x14:cfRule type="dataBar" id="{BDCF63C7-5D5B-4244-9A11-FFCBF07F67E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AB5</xm:sqref>
        </x14:conditionalFormatting>
        <x14:conditionalFormatting xmlns:xm="http://schemas.microsoft.com/office/excel/2006/main">
          <x14:cfRule type="dataBar" id="{3F3B43CC-9F72-4FD2-A75E-AF92FB71370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AB5</xm:sqref>
        </x14:conditionalFormatting>
        <x14:conditionalFormatting xmlns:xm="http://schemas.microsoft.com/office/excel/2006/main">
          <x14:cfRule type="dataBar" id="{ECAC16DD-E986-4C2B-81F1-839819D6732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AB5</xm:sqref>
        </x14:conditionalFormatting>
        <x14:conditionalFormatting xmlns:xm="http://schemas.microsoft.com/office/excel/2006/main">
          <x14:cfRule type="dataBar" id="{57EAA8DE-5BBD-4C4A-858D-F314591D36B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AB5</xm:sqref>
        </x14:conditionalFormatting>
        <x14:conditionalFormatting xmlns:xm="http://schemas.microsoft.com/office/excel/2006/main">
          <x14:cfRule type="dataBar" id="{8310A294-3AEE-4D91-BF31-A12F47B9272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AB8:AB16</xm:sqref>
        </x14:conditionalFormatting>
        <x14:conditionalFormatting xmlns:xm="http://schemas.microsoft.com/office/excel/2006/main">
          <x14:cfRule type="dataBar" id="{218E0552-97FF-4333-A1C5-7E7D92E61C8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AB8:AB16</xm:sqref>
        </x14:conditionalFormatting>
        <x14:conditionalFormatting xmlns:xm="http://schemas.microsoft.com/office/excel/2006/main">
          <x14:cfRule type="dataBar" id="{D1F4BE59-9985-42F0-95FF-A234D918F88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AB8:AB16</xm:sqref>
        </x14:conditionalFormatting>
        <x14:conditionalFormatting xmlns:xm="http://schemas.microsoft.com/office/excel/2006/main">
          <x14:cfRule type="dataBar" id="{74C33F63-5593-479B-9A4D-0D5F9227163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AB8:AB16</xm:sqref>
        </x14:conditionalFormatting>
        <x14:conditionalFormatting xmlns:xm="http://schemas.microsoft.com/office/excel/2006/main">
          <x14:cfRule type="dataBar" id="{995CF777-0ADB-44E8-A5FF-1B7EC8F9B7E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AB8:AB16</xm:sqref>
        </x14:conditionalFormatting>
        <x14:conditionalFormatting xmlns:xm="http://schemas.microsoft.com/office/excel/2006/main">
          <x14:cfRule type="dataBar" id="{DB213706-3369-498D-9CB7-F98CE9912CD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AB8:AB16</xm:sqref>
        </x14:conditionalFormatting>
        <x14:conditionalFormatting xmlns:xm="http://schemas.microsoft.com/office/excel/2006/main">
          <x14:cfRule type="dataBar" id="{15790457-2348-4030-980F-5EE1238608B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AB8:AB16</xm:sqref>
        </x14:conditionalFormatting>
        <x14:conditionalFormatting xmlns:xm="http://schemas.microsoft.com/office/excel/2006/main">
          <x14:cfRule type="dataBar" id="{4F3AE41B-F199-4D2B-8A53-8AD2DA00EA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AB8:AB16 AB5</xm:sqref>
        </x14:conditionalFormatting>
        <x14:conditionalFormatting xmlns:xm="http://schemas.microsoft.com/office/excel/2006/main">
          <x14:cfRule type="dataBar" id="{6C78779F-7C83-45AC-AD1C-D12EE9A3286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AB6:AB7</xm:sqref>
        </x14:conditionalFormatting>
        <x14:conditionalFormatting xmlns:xm="http://schemas.microsoft.com/office/excel/2006/main">
          <x14:cfRule type="dataBar" id="{A439026A-60F6-46E8-B159-E706DFF626C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AB6:AB7</xm:sqref>
        </x14:conditionalFormatting>
        <x14:conditionalFormatting xmlns:xm="http://schemas.microsoft.com/office/excel/2006/main">
          <x14:cfRule type="dataBar" id="{CA222B99-9EE8-401A-98D7-9FA97979045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AB6:AB7</xm:sqref>
        </x14:conditionalFormatting>
        <x14:conditionalFormatting xmlns:xm="http://schemas.microsoft.com/office/excel/2006/main">
          <x14:cfRule type="dataBar" id="{223D2A3D-21FF-4221-8248-3942A3D2319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AB6:AB7</xm:sqref>
        </x14:conditionalFormatting>
        <x14:conditionalFormatting xmlns:xm="http://schemas.microsoft.com/office/excel/2006/main">
          <x14:cfRule type="dataBar" id="{16B26A4A-3CCC-4AAB-9E95-02D75D2774E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AB6:AB7</xm:sqref>
        </x14:conditionalFormatting>
        <x14:conditionalFormatting xmlns:xm="http://schemas.microsoft.com/office/excel/2006/main">
          <x14:cfRule type="dataBar" id="{CA9B6F7A-966D-4EB1-9974-1C1F748B514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AB6:AB7</xm:sqref>
        </x14:conditionalFormatting>
        <x14:conditionalFormatting xmlns:xm="http://schemas.microsoft.com/office/excel/2006/main">
          <x14:cfRule type="dataBar" id="{F0CE384E-C923-4266-853A-DDB6BA685DB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AB6:AB7</xm:sqref>
        </x14:conditionalFormatting>
        <x14:conditionalFormatting xmlns:xm="http://schemas.microsoft.com/office/excel/2006/main">
          <x14:cfRule type="dataBar" id="{5CDEB2FF-9648-4165-A1CF-5AF5A07F72A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AB7</xm:sqref>
        </x14:conditionalFormatting>
        <x14:conditionalFormatting xmlns:xm="http://schemas.microsoft.com/office/excel/2006/main">
          <x14:cfRule type="dataBar" id="{2B056C47-6985-42F2-8457-70D86FCE389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AB7</xm:sqref>
        </x14:conditionalFormatting>
        <x14:conditionalFormatting xmlns:xm="http://schemas.microsoft.com/office/excel/2006/main">
          <x14:cfRule type="dataBar" id="{D5343608-3752-4C38-93E9-4299D765330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AB7</xm:sqref>
        </x14:conditionalFormatting>
        <x14:conditionalFormatting xmlns:xm="http://schemas.microsoft.com/office/excel/2006/main">
          <x14:cfRule type="dataBar" id="{2F447190-4026-46B1-9AFE-3C668176337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AB7</xm:sqref>
        </x14:conditionalFormatting>
        <x14:conditionalFormatting xmlns:xm="http://schemas.microsoft.com/office/excel/2006/main">
          <x14:cfRule type="dataBar" id="{55020834-9372-49C3-A5E1-037A3DEA7A9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AB7</xm:sqref>
        </x14:conditionalFormatting>
        <x14:conditionalFormatting xmlns:xm="http://schemas.microsoft.com/office/excel/2006/main">
          <x14:cfRule type="dataBar" id="{227ADBB6-1734-4ED1-93B6-26FA60DFF83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AB7</xm:sqref>
        </x14:conditionalFormatting>
        <x14:conditionalFormatting xmlns:xm="http://schemas.microsoft.com/office/excel/2006/main">
          <x14:cfRule type="dataBar" id="{E303480C-A5E9-4926-9FEA-C9928C20F8E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AB7</xm:sqref>
        </x14:conditionalFormatting>
        <x14:conditionalFormatting xmlns:xm="http://schemas.microsoft.com/office/excel/2006/main">
          <x14:cfRule type="dataBar" id="{C4DD63AF-CF01-4342-A8EE-557D31BA468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AB6:AB7</xm:sqref>
        </x14:conditionalFormatting>
        <x14:conditionalFormatting xmlns:xm="http://schemas.microsoft.com/office/excel/2006/main">
          <x14:cfRule type="dataBar" id="{6F5BB172-E459-48E5-9A84-6A28B3B26E4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AB6:AB7</xm:sqref>
        </x14:conditionalFormatting>
        <x14:conditionalFormatting xmlns:xm="http://schemas.microsoft.com/office/excel/2006/main">
          <x14:cfRule type="dataBar" id="{23BB5BAA-CC36-4B2F-A7DA-073AEF6EA6D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J7:J16</xm:sqref>
        </x14:conditionalFormatting>
        <x14:conditionalFormatting xmlns:xm="http://schemas.microsoft.com/office/excel/2006/main">
          <x14:cfRule type="dataBar" id="{FA1F908E-F758-4E38-8397-376A4E5EF8D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J5:J16</xm:sqref>
        </x14:conditionalFormatting>
        <x14:conditionalFormatting xmlns:xm="http://schemas.microsoft.com/office/excel/2006/main">
          <x14:cfRule type="dataBar" id="{B17223FA-E682-4944-961D-CC64F8A4473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J5:J16</xm:sqref>
        </x14:conditionalFormatting>
        <x14:conditionalFormatting xmlns:xm="http://schemas.microsoft.com/office/excel/2006/main">
          <x14:cfRule type="dataBar" id="{A7BB11C7-1781-4F6E-A4B3-6CFE7E64D7A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J5:J16</xm:sqref>
        </x14:conditionalFormatting>
        <x14:conditionalFormatting xmlns:xm="http://schemas.microsoft.com/office/excel/2006/main">
          <x14:cfRule type="dataBar" id="{86DAA6FC-2D82-45B3-B3D5-010CC7ADD77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J5:J16</xm:sqref>
        </x14:conditionalFormatting>
        <x14:conditionalFormatting xmlns:xm="http://schemas.microsoft.com/office/excel/2006/main">
          <x14:cfRule type="dataBar" id="{1AEED300-868C-4120-A93A-E0720652B2A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J5:J16</xm:sqref>
        </x14:conditionalFormatting>
        <x14:conditionalFormatting xmlns:xm="http://schemas.microsoft.com/office/excel/2006/main">
          <x14:cfRule type="dataBar" id="{2973D327-DDB6-40C8-BE64-A301C136539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J7:J16</xm:sqref>
        </x14:conditionalFormatting>
        <x14:conditionalFormatting xmlns:xm="http://schemas.microsoft.com/office/excel/2006/main">
          <x14:cfRule type="dataBar" id="{B1A392AE-726D-4AFC-8DAB-14B3AE0FC51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J5:J16</xm:sqref>
        </x14:conditionalFormatting>
        <x14:conditionalFormatting xmlns:xm="http://schemas.microsoft.com/office/excel/2006/main">
          <x14:cfRule type="dataBar" id="{DD5AF9EB-6A33-4DC3-BDCC-F185B35A506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DF5E673D-C0CE-44DD-BD15-BA2BB724598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37CB21BC-BF2B-4B36-91BB-359940EE1F3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20741176-DEEF-42BF-8F25-6A77BB98656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CDB46B28-BE94-4E25-9F23-A4DBD66CE2C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5AA54047-4143-446D-835A-5F04B526035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1CD7260D-6769-492D-8D62-392849C98F2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4D4779BF-3A4C-4FA2-840C-FC90BE1DD01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L8:L16</xm:sqref>
        </x14:conditionalFormatting>
        <x14:conditionalFormatting xmlns:xm="http://schemas.microsoft.com/office/excel/2006/main">
          <x14:cfRule type="dataBar" id="{33852E5D-A4A0-4E57-876F-1A893E51BB0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L8:L16</xm:sqref>
        </x14:conditionalFormatting>
        <x14:conditionalFormatting xmlns:xm="http://schemas.microsoft.com/office/excel/2006/main">
          <x14:cfRule type="dataBar" id="{58267F44-B5C2-40A1-8465-646FEC77FAD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L8:L16</xm:sqref>
        </x14:conditionalFormatting>
        <x14:conditionalFormatting xmlns:xm="http://schemas.microsoft.com/office/excel/2006/main">
          <x14:cfRule type="dataBar" id="{B7150700-74C3-4A4E-91EA-7155EBDF973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L8:L16</xm:sqref>
        </x14:conditionalFormatting>
        <x14:conditionalFormatting xmlns:xm="http://schemas.microsoft.com/office/excel/2006/main">
          <x14:cfRule type="dataBar" id="{497ACD11-E982-4BE8-9B10-5F5AF59D9E9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L8:L16</xm:sqref>
        </x14:conditionalFormatting>
        <x14:conditionalFormatting xmlns:xm="http://schemas.microsoft.com/office/excel/2006/main">
          <x14:cfRule type="dataBar" id="{54BF4D74-C7B8-4C0F-B417-3541DFF1048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L8:L16</xm:sqref>
        </x14:conditionalFormatting>
        <x14:conditionalFormatting xmlns:xm="http://schemas.microsoft.com/office/excel/2006/main">
          <x14:cfRule type="dataBar" id="{F6008566-456C-481A-B1EB-1036D463E55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L8:L16</xm:sqref>
        </x14:conditionalFormatting>
        <x14:conditionalFormatting xmlns:xm="http://schemas.microsoft.com/office/excel/2006/main">
          <x14:cfRule type="dataBar" id="{EEB5C797-B70A-4798-A91F-5F03D4F30D7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L8:L16 L5</xm:sqref>
        </x14:conditionalFormatting>
        <x14:conditionalFormatting xmlns:xm="http://schemas.microsoft.com/office/excel/2006/main">
          <x14:cfRule type="dataBar" id="{55737BB8-2102-4677-9149-45D12822BEB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L6:L7</xm:sqref>
        </x14:conditionalFormatting>
        <x14:conditionalFormatting xmlns:xm="http://schemas.microsoft.com/office/excel/2006/main">
          <x14:cfRule type="dataBar" id="{5318C572-A6A5-429E-8895-BE8472D9865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L6:L7</xm:sqref>
        </x14:conditionalFormatting>
        <x14:conditionalFormatting xmlns:xm="http://schemas.microsoft.com/office/excel/2006/main">
          <x14:cfRule type="dataBar" id="{E41CE73F-A704-4CD0-A4EB-9F60C77FEA7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L6:L7</xm:sqref>
        </x14:conditionalFormatting>
        <x14:conditionalFormatting xmlns:xm="http://schemas.microsoft.com/office/excel/2006/main">
          <x14:cfRule type="dataBar" id="{D560CE24-33AB-4DA8-9095-65A450C1A66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L6:L7</xm:sqref>
        </x14:conditionalFormatting>
        <x14:conditionalFormatting xmlns:xm="http://schemas.microsoft.com/office/excel/2006/main">
          <x14:cfRule type="dataBar" id="{F92C61D9-25D5-4E75-8E07-066A6A80AA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L6:L7</xm:sqref>
        </x14:conditionalFormatting>
        <x14:conditionalFormatting xmlns:xm="http://schemas.microsoft.com/office/excel/2006/main">
          <x14:cfRule type="dataBar" id="{D40C700B-46E0-43B6-86F7-BC15526503A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L6:L7</xm:sqref>
        </x14:conditionalFormatting>
        <x14:conditionalFormatting xmlns:xm="http://schemas.microsoft.com/office/excel/2006/main">
          <x14:cfRule type="dataBar" id="{D8DD4A40-52D2-4834-A5A3-132FBC0DADD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L6:L7</xm:sqref>
        </x14:conditionalFormatting>
        <x14:conditionalFormatting xmlns:xm="http://schemas.microsoft.com/office/excel/2006/main">
          <x14:cfRule type="dataBar" id="{23CFEB03-C1B5-41BB-8F93-24B87A8C97E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L7</xm:sqref>
        </x14:conditionalFormatting>
        <x14:conditionalFormatting xmlns:xm="http://schemas.microsoft.com/office/excel/2006/main">
          <x14:cfRule type="dataBar" id="{3E12296E-36EB-4140-B336-E8AEB96E4E6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L7</xm:sqref>
        </x14:conditionalFormatting>
        <x14:conditionalFormatting xmlns:xm="http://schemas.microsoft.com/office/excel/2006/main">
          <x14:cfRule type="dataBar" id="{26F1F711-89F2-49AE-BA2E-CFAD614CE83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L7</xm:sqref>
        </x14:conditionalFormatting>
        <x14:conditionalFormatting xmlns:xm="http://schemas.microsoft.com/office/excel/2006/main">
          <x14:cfRule type="dataBar" id="{B314EF7C-C638-4104-8725-A4EFAEC9B9A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L7</xm:sqref>
        </x14:conditionalFormatting>
        <x14:conditionalFormatting xmlns:xm="http://schemas.microsoft.com/office/excel/2006/main">
          <x14:cfRule type="dataBar" id="{D29CFFA1-45ED-48CC-8B9F-162AE24B730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L7</xm:sqref>
        </x14:conditionalFormatting>
        <x14:conditionalFormatting xmlns:xm="http://schemas.microsoft.com/office/excel/2006/main">
          <x14:cfRule type="dataBar" id="{6448BCD3-B578-4F36-91DA-1B0AE89B9E4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L7</xm:sqref>
        </x14:conditionalFormatting>
        <x14:conditionalFormatting xmlns:xm="http://schemas.microsoft.com/office/excel/2006/main">
          <x14:cfRule type="dataBar" id="{6EF83C65-E006-4ED5-A614-7EECE7D9180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L7</xm:sqref>
        </x14:conditionalFormatting>
        <x14:conditionalFormatting xmlns:xm="http://schemas.microsoft.com/office/excel/2006/main">
          <x14:cfRule type="dataBar" id="{65503C80-A94E-409E-82BD-24F1ACFE767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L6:L7</xm:sqref>
        </x14:conditionalFormatting>
        <x14:conditionalFormatting xmlns:xm="http://schemas.microsoft.com/office/excel/2006/main">
          <x14:cfRule type="dataBar" id="{9C6A5946-1B9E-4850-8684-90F4C7F9E19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L6:L7</xm:sqref>
        </x14:conditionalFormatting>
        <x14:conditionalFormatting xmlns:xm="http://schemas.microsoft.com/office/excel/2006/main">
          <x14:cfRule type="dataBar" id="{4458BD8D-234B-499B-9F44-D5593B6C6BB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R7:R16</xm:sqref>
        </x14:conditionalFormatting>
        <x14:conditionalFormatting xmlns:xm="http://schemas.microsoft.com/office/excel/2006/main">
          <x14:cfRule type="dataBar" id="{72763142-91B2-4EE9-BBC2-58262222067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R5:R16</xm:sqref>
        </x14:conditionalFormatting>
        <x14:conditionalFormatting xmlns:xm="http://schemas.microsoft.com/office/excel/2006/main">
          <x14:cfRule type="dataBar" id="{B2B9B09C-B64C-4128-B8A2-0C24689CCE0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R5:R16</xm:sqref>
        </x14:conditionalFormatting>
        <x14:conditionalFormatting xmlns:xm="http://schemas.microsoft.com/office/excel/2006/main">
          <x14:cfRule type="dataBar" id="{1B16B850-DFA3-4E24-A70B-2632E6F97B4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R5:R16</xm:sqref>
        </x14:conditionalFormatting>
        <x14:conditionalFormatting xmlns:xm="http://schemas.microsoft.com/office/excel/2006/main">
          <x14:cfRule type="dataBar" id="{9D71C7BF-1480-4565-B27A-8BE4D45C554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R5:R16</xm:sqref>
        </x14:conditionalFormatting>
        <x14:conditionalFormatting xmlns:xm="http://schemas.microsoft.com/office/excel/2006/main">
          <x14:cfRule type="dataBar" id="{D8C31642-5391-4E49-A641-5EC6489E2CA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R5:R16</xm:sqref>
        </x14:conditionalFormatting>
        <x14:conditionalFormatting xmlns:xm="http://schemas.microsoft.com/office/excel/2006/main">
          <x14:cfRule type="dataBar" id="{8DFA86BE-ABF9-4DF5-8C9A-CAB8C88DF03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R7:R16</xm:sqref>
        </x14:conditionalFormatting>
        <x14:conditionalFormatting xmlns:xm="http://schemas.microsoft.com/office/excel/2006/main">
          <x14:cfRule type="dataBar" id="{C180BE22-BAD4-463D-90C4-A3AF8599B6D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R5:R16</xm:sqref>
        </x14:conditionalFormatting>
        <x14:conditionalFormatting xmlns:xm="http://schemas.microsoft.com/office/excel/2006/main">
          <x14:cfRule type="dataBar" id="{51A27C56-EED6-493D-A066-3E22B5860A4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T5</xm:sqref>
        </x14:conditionalFormatting>
        <x14:conditionalFormatting xmlns:xm="http://schemas.microsoft.com/office/excel/2006/main">
          <x14:cfRule type="dataBar" id="{21A719A4-CD8A-4AA7-90F2-15A177A4C58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T5</xm:sqref>
        </x14:conditionalFormatting>
        <x14:conditionalFormatting xmlns:xm="http://schemas.microsoft.com/office/excel/2006/main">
          <x14:cfRule type="dataBar" id="{FB91D37F-5004-4F16-8BA7-A50DD684EA2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T5</xm:sqref>
        </x14:conditionalFormatting>
        <x14:conditionalFormatting xmlns:xm="http://schemas.microsoft.com/office/excel/2006/main">
          <x14:cfRule type="dataBar" id="{2C92D210-1573-48A0-A728-1913730518F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T5</xm:sqref>
        </x14:conditionalFormatting>
        <x14:conditionalFormatting xmlns:xm="http://schemas.microsoft.com/office/excel/2006/main">
          <x14:cfRule type="dataBar" id="{DC88FC19-C589-43DB-8555-084D00270D4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T5</xm:sqref>
        </x14:conditionalFormatting>
        <x14:conditionalFormatting xmlns:xm="http://schemas.microsoft.com/office/excel/2006/main">
          <x14:cfRule type="dataBar" id="{A3617BD7-4411-46EF-AEDA-85DF7E1E7DF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T5</xm:sqref>
        </x14:conditionalFormatting>
        <x14:conditionalFormatting xmlns:xm="http://schemas.microsoft.com/office/excel/2006/main">
          <x14:cfRule type="dataBar" id="{F03A96B9-4E01-4ACD-AB23-2DC3F29EAE3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T5</xm:sqref>
        </x14:conditionalFormatting>
        <x14:conditionalFormatting xmlns:xm="http://schemas.microsoft.com/office/excel/2006/main">
          <x14:cfRule type="dataBar" id="{689ECA76-4B8D-4D5B-9464-956B1F80505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T8:T16</xm:sqref>
        </x14:conditionalFormatting>
        <x14:conditionalFormatting xmlns:xm="http://schemas.microsoft.com/office/excel/2006/main">
          <x14:cfRule type="dataBar" id="{F814C3EC-513A-4B22-9E42-F684C26D6C6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T8:T16</xm:sqref>
        </x14:conditionalFormatting>
        <x14:conditionalFormatting xmlns:xm="http://schemas.microsoft.com/office/excel/2006/main">
          <x14:cfRule type="dataBar" id="{36F58281-A14E-426F-A16E-20C9640D988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T8:T16</xm:sqref>
        </x14:conditionalFormatting>
        <x14:conditionalFormatting xmlns:xm="http://schemas.microsoft.com/office/excel/2006/main">
          <x14:cfRule type="dataBar" id="{DCF99B2A-A828-4DBC-8DB7-F1836A7C214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T8:T16</xm:sqref>
        </x14:conditionalFormatting>
        <x14:conditionalFormatting xmlns:xm="http://schemas.microsoft.com/office/excel/2006/main">
          <x14:cfRule type="dataBar" id="{A5CC648E-49C2-48E7-B8F5-3F958443E88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T8:T16</xm:sqref>
        </x14:conditionalFormatting>
        <x14:conditionalFormatting xmlns:xm="http://schemas.microsoft.com/office/excel/2006/main">
          <x14:cfRule type="dataBar" id="{83A1BC42-E21C-4F6D-8BAE-4B79FB9BEC4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T8:T16</xm:sqref>
        </x14:conditionalFormatting>
        <x14:conditionalFormatting xmlns:xm="http://schemas.microsoft.com/office/excel/2006/main">
          <x14:cfRule type="dataBar" id="{E35F4DC2-A6CA-4C38-ABFA-189DB3EC05A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T8:T16</xm:sqref>
        </x14:conditionalFormatting>
        <x14:conditionalFormatting xmlns:xm="http://schemas.microsoft.com/office/excel/2006/main">
          <x14:cfRule type="dataBar" id="{4B3219AF-1356-47D3-9B5D-973519438A3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T8:T16 T5</xm:sqref>
        </x14:conditionalFormatting>
        <x14:conditionalFormatting xmlns:xm="http://schemas.microsoft.com/office/excel/2006/main">
          <x14:cfRule type="dataBar" id="{9D087F9E-59AA-4263-88DC-A6E26C948D2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T6:T7</xm:sqref>
        </x14:conditionalFormatting>
        <x14:conditionalFormatting xmlns:xm="http://schemas.microsoft.com/office/excel/2006/main">
          <x14:cfRule type="dataBar" id="{B17C6A34-32CA-45C6-87C0-1B31B00290C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T6:T7</xm:sqref>
        </x14:conditionalFormatting>
        <x14:conditionalFormatting xmlns:xm="http://schemas.microsoft.com/office/excel/2006/main">
          <x14:cfRule type="dataBar" id="{41449178-9A68-4E58-BA82-EE379BF44ED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T6:T7</xm:sqref>
        </x14:conditionalFormatting>
        <x14:conditionalFormatting xmlns:xm="http://schemas.microsoft.com/office/excel/2006/main">
          <x14:cfRule type="dataBar" id="{324DC402-CFCB-4743-9D40-A1162C700CC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T6:T7</xm:sqref>
        </x14:conditionalFormatting>
        <x14:conditionalFormatting xmlns:xm="http://schemas.microsoft.com/office/excel/2006/main">
          <x14:cfRule type="dataBar" id="{286F5E3A-5B56-4628-91F7-BFD1C60F80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T6:T7</xm:sqref>
        </x14:conditionalFormatting>
        <x14:conditionalFormatting xmlns:xm="http://schemas.microsoft.com/office/excel/2006/main">
          <x14:cfRule type="dataBar" id="{2AD1D4E4-B20C-442C-9F32-3B34F4345D9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T6:T7</xm:sqref>
        </x14:conditionalFormatting>
        <x14:conditionalFormatting xmlns:xm="http://schemas.microsoft.com/office/excel/2006/main">
          <x14:cfRule type="dataBar" id="{DA41651C-C9C9-4304-8791-B06CF38A52B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T6:T7</xm:sqref>
        </x14:conditionalFormatting>
        <x14:conditionalFormatting xmlns:xm="http://schemas.microsoft.com/office/excel/2006/main">
          <x14:cfRule type="dataBar" id="{9605CC5E-16E6-4358-838C-E4CDA1594ED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T7</xm:sqref>
        </x14:conditionalFormatting>
        <x14:conditionalFormatting xmlns:xm="http://schemas.microsoft.com/office/excel/2006/main">
          <x14:cfRule type="dataBar" id="{948BC3B6-3BFE-4883-AF5E-E610DB4874D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T7</xm:sqref>
        </x14:conditionalFormatting>
        <x14:conditionalFormatting xmlns:xm="http://schemas.microsoft.com/office/excel/2006/main">
          <x14:cfRule type="dataBar" id="{8350DD64-9FBF-4129-BAAB-823E6024291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T7</xm:sqref>
        </x14:conditionalFormatting>
        <x14:conditionalFormatting xmlns:xm="http://schemas.microsoft.com/office/excel/2006/main">
          <x14:cfRule type="dataBar" id="{202DA4B1-0B25-4760-9C2D-9E0A7B221F9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T7</xm:sqref>
        </x14:conditionalFormatting>
        <x14:conditionalFormatting xmlns:xm="http://schemas.microsoft.com/office/excel/2006/main">
          <x14:cfRule type="dataBar" id="{4F14BC23-7F4D-43D6-9DEC-8526DC72962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T7</xm:sqref>
        </x14:conditionalFormatting>
        <x14:conditionalFormatting xmlns:xm="http://schemas.microsoft.com/office/excel/2006/main">
          <x14:cfRule type="dataBar" id="{FAE5A747-2D7B-4FCE-8267-1835F438302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T7</xm:sqref>
        </x14:conditionalFormatting>
        <x14:conditionalFormatting xmlns:xm="http://schemas.microsoft.com/office/excel/2006/main">
          <x14:cfRule type="dataBar" id="{12E56A18-FE88-44CE-92D3-C313664CFAC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T7</xm:sqref>
        </x14:conditionalFormatting>
        <x14:conditionalFormatting xmlns:xm="http://schemas.microsoft.com/office/excel/2006/main">
          <x14:cfRule type="dataBar" id="{F1477F37-A768-4FE3-A886-7E52ECA1926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T6:T7</xm:sqref>
        </x14:conditionalFormatting>
        <x14:conditionalFormatting xmlns:xm="http://schemas.microsoft.com/office/excel/2006/main">
          <x14:cfRule type="dataBar" id="{ED3D6A80-40E5-4FB2-9B7E-5242C9FA097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T6:T7</xm:sqref>
        </x14:conditionalFormatting>
        <x14:conditionalFormatting xmlns:xm="http://schemas.microsoft.com/office/excel/2006/main">
          <x14:cfRule type="dataBar" id="{B62F6462-78E8-4CDA-A79B-30CB00D433E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R7:R16</xm:sqref>
        </x14:conditionalFormatting>
        <x14:conditionalFormatting xmlns:xm="http://schemas.microsoft.com/office/excel/2006/main">
          <x14:cfRule type="dataBar" id="{4A2C0E41-68CD-4B86-B63D-DDA8E1A48D0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R5:R16</xm:sqref>
        </x14:conditionalFormatting>
        <x14:conditionalFormatting xmlns:xm="http://schemas.microsoft.com/office/excel/2006/main">
          <x14:cfRule type="dataBar" id="{92674FED-A8D4-42F0-900B-1105E84915A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R5:R16</xm:sqref>
        </x14:conditionalFormatting>
        <x14:conditionalFormatting xmlns:xm="http://schemas.microsoft.com/office/excel/2006/main">
          <x14:cfRule type="dataBar" id="{A9C44215-3A5E-4E39-82F6-9DECB2905DB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R5:R16</xm:sqref>
        </x14:conditionalFormatting>
        <x14:conditionalFormatting xmlns:xm="http://schemas.microsoft.com/office/excel/2006/main">
          <x14:cfRule type="dataBar" id="{98808A4E-B380-4697-8625-EB52DA5C497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R5:R16</xm:sqref>
        </x14:conditionalFormatting>
        <x14:conditionalFormatting xmlns:xm="http://schemas.microsoft.com/office/excel/2006/main">
          <x14:cfRule type="dataBar" id="{A0846E6E-4F38-406B-9BF0-5495A2AFFBB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R5:R16</xm:sqref>
        </x14:conditionalFormatting>
        <x14:conditionalFormatting xmlns:xm="http://schemas.microsoft.com/office/excel/2006/main">
          <x14:cfRule type="dataBar" id="{A20B4174-7AC7-47C7-8B7F-2B5098D3666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R7:R16</xm:sqref>
        </x14:conditionalFormatting>
        <x14:conditionalFormatting xmlns:xm="http://schemas.microsoft.com/office/excel/2006/main">
          <x14:cfRule type="dataBar" id="{F4C33DED-4C50-4E54-AE62-E9BCC1139D7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R5:R16</xm:sqref>
        </x14:conditionalFormatting>
        <x14:conditionalFormatting xmlns:xm="http://schemas.microsoft.com/office/excel/2006/main">
          <x14:cfRule type="dataBar" id="{8A0441DD-12A9-4542-86BF-07562D754A2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T5</xm:sqref>
        </x14:conditionalFormatting>
        <x14:conditionalFormatting xmlns:xm="http://schemas.microsoft.com/office/excel/2006/main">
          <x14:cfRule type="dataBar" id="{25490F7B-9A00-490A-A7F6-1A116150B43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T5</xm:sqref>
        </x14:conditionalFormatting>
        <x14:conditionalFormatting xmlns:xm="http://schemas.microsoft.com/office/excel/2006/main">
          <x14:cfRule type="dataBar" id="{05FB930A-9E86-4AF8-847D-D3418E115C7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T5</xm:sqref>
        </x14:conditionalFormatting>
        <x14:conditionalFormatting xmlns:xm="http://schemas.microsoft.com/office/excel/2006/main">
          <x14:cfRule type="dataBar" id="{DB129845-8E94-4F78-877E-94CCC68755F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T5</xm:sqref>
        </x14:conditionalFormatting>
        <x14:conditionalFormatting xmlns:xm="http://schemas.microsoft.com/office/excel/2006/main">
          <x14:cfRule type="dataBar" id="{FD2F24A8-5416-471D-BA50-AAB80A9A193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T5</xm:sqref>
        </x14:conditionalFormatting>
        <x14:conditionalFormatting xmlns:xm="http://schemas.microsoft.com/office/excel/2006/main">
          <x14:cfRule type="dataBar" id="{3EC0FBE7-FEA2-4567-A16C-5E83CC52980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T5</xm:sqref>
        </x14:conditionalFormatting>
        <x14:conditionalFormatting xmlns:xm="http://schemas.microsoft.com/office/excel/2006/main">
          <x14:cfRule type="dataBar" id="{00ADB43D-B962-4906-A72B-256C24530B1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T5</xm:sqref>
        </x14:conditionalFormatting>
        <x14:conditionalFormatting xmlns:xm="http://schemas.microsoft.com/office/excel/2006/main">
          <x14:cfRule type="dataBar" id="{762B0912-2696-414A-8752-E771A70A77F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T8:T16</xm:sqref>
        </x14:conditionalFormatting>
        <x14:conditionalFormatting xmlns:xm="http://schemas.microsoft.com/office/excel/2006/main">
          <x14:cfRule type="dataBar" id="{3199972D-6677-43D0-B895-A0D67C5D2EE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T8:T16</xm:sqref>
        </x14:conditionalFormatting>
        <x14:conditionalFormatting xmlns:xm="http://schemas.microsoft.com/office/excel/2006/main">
          <x14:cfRule type="dataBar" id="{A0115659-9390-4D84-BEF9-0652D4F0106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T8:T16</xm:sqref>
        </x14:conditionalFormatting>
        <x14:conditionalFormatting xmlns:xm="http://schemas.microsoft.com/office/excel/2006/main">
          <x14:cfRule type="dataBar" id="{BB862096-B1AE-42F0-82CA-B3462F4472E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T8:T16</xm:sqref>
        </x14:conditionalFormatting>
        <x14:conditionalFormatting xmlns:xm="http://schemas.microsoft.com/office/excel/2006/main">
          <x14:cfRule type="dataBar" id="{1E313BC4-5411-4D74-BE8E-64ACCBCB66F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T8:T16</xm:sqref>
        </x14:conditionalFormatting>
        <x14:conditionalFormatting xmlns:xm="http://schemas.microsoft.com/office/excel/2006/main">
          <x14:cfRule type="dataBar" id="{31366F30-A0B3-4E58-9033-2613B3DC4BF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T8:T16</xm:sqref>
        </x14:conditionalFormatting>
        <x14:conditionalFormatting xmlns:xm="http://schemas.microsoft.com/office/excel/2006/main">
          <x14:cfRule type="dataBar" id="{8E741DBA-CEEC-4903-8E21-B679EF841FC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T8:T16</xm:sqref>
        </x14:conditionalFormatting>
        <x14:conditionalFormatting xmlns:xm="http://schemas.microsoft.com/office/excel/2006/main">
          <x14:cfRule type="dataBar" id="{5F569033-4C72-4CA5-A89A-E43F32995F8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T8:T16</xm:sqref>
        </x14:conditionalFormatting>
        <x14:conditionalFormatting xmlns:xm="http://schemas.microsoft.com/office/excel/2006/main">
          <x14:cfRule type="dataBar" id="{84E13313-54AB-437C-B3D0-6812ED82EDF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T6:T7</xm:sqref>
        </x14:conditionalFormatting>
        <x14:conditionalFormatting xmlns:xm="http://schemas.microsoft.com/office/excel/2006/main">
          <x14:cfRule type="dataBar" id="{AE1DF346-B04F-43E7-A637-8C91024D944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T6:T7</xm:sqref>
        </x14:conditionalFormatting>
        <x14:conditionalFormatting xmlns:xm="http://schemas.microsoft.com/office/excel/2006/main">
          <x14:cfRule type="dataBar" id="{05B1D111-9E81-402B-9A02-26CD5C957F6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T6:T7</xm:sqref>
        </x14:conditionalFormatting>
        <x14:conditionalFormatting xmlns:xm="http://schemas.microsoft.com/office/excel/2006/main">
          <x14:cfRule type="dataBar" id="{406D2980-583C-4FEF-8F7D-5EAD6626D93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T6:T7</xm:sqref>
        </x14:conditionalFormatting>
        <x14:conditionalFormatting xmlns:xm="http://schemas.microsoft.com/office/excel/2006/main">
          <x14:cfRule type="dataBar" id="{0A3BFE64-6879-4B90-B82D-5C9F4717744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T6:T7</xm:sqref>
        </x14:conditionalFormatting>
        <x14:conditionalFormatting xmlns:xm="http://schemas.microsoft.com/office/excel/2006/main">
          <x14:cfRule type="dataBar" id="{6B24EF0A-CC9D-4032-9B71-A522BA412DF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T6:T7</xm:sqref>
        </x14:conditionalFormatting>
        <x14:conditionalFormatting xmlns:xm="http://schemas.microsoft.com/office/excel/2006/main">
          <x14:cfRule type="dataBar" id="{67B3141A-9132-48DB-BB7D-27741D6326F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T6:T7</xm:sqref>
        </x14:conditionalFormatting>
        <x14:conditionalFormatting xmlns:xm="http://schemas.microsoft.com/office/excel/2006/main">
          <x14:cfRule type="dataBar" id="{A52E3227-79DE-499E-B62F-C828A7B3BD3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T7</xm:sqref>
        </x14:conditionalFormatting>
        <x14:conditionalFormatting xmlns:xm="http://schemas.microsoft.com/office/excel/2006/main">
          <x14:cfRule type="dataBar" id="{86D82070-2F0D-4CCE-A7D9-1C5ED6C2CBB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T7</xm:sqref>
        </x14:conditionalFormatting>
        <x14:conditionalFormatting xmlns:xm="http://schemas.microsoft.com/office/excel/2006/main">
          <x14:cfRule type="dataBar" id="{0C712B6B-C22D-4130-B8BE-26C3A5FC495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T7</xm:sqref>
        </x14:conditionalFormatting>
        <x14:conditionalFormatting xmlns:xm="http://schemas.microsoft.com/office/excel/2006/main">
          <x14:cfRule type="dataBar" id="{6B395FEC-0DAA-4863-A597-D57BCC6C056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T7</xm:sqref>
        </x14:conditionalFormatting>
        <x14:conditionalFormatting xmlns:xm="http://schemas.microsoft.com/office/excel/2006/main">
          <x14:cfRule type="dataBar" id="{3EF31FB7-52B1-4A15-AB3C-3142D9BAC8E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T7</xm:sqref>
        </x14:conditionalFormatting>
        <x14:conditionalFormatting xmlns:xm="http://schemas.microsoft.com/office/excel/2006/main">
          <x14:cfRule type="dataBar" id="{3E74452D-E47C-43FB-933C-EACEAECC1BD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T7</xm:sqref>
        </x14:conditionalFormatting>
        <x14:conditionalFormatting xmlns:xm="http://schemas.microsoft.com/office/excel/2006/main">
          <x14:cfRule type="dataBar" id="{CE79F5BB-E113-4DE8-9473-64B35D2EAFE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T7</xm:sqref>
        </x14:conditionalFormatting>
        <x14:conditionalFormatting xmlns:xm="http://schemas.microsoft.com/office/excel/2006/main">
          <x14:cfRule type="dataBar" id="{FD2E8503-CB90-46B5-8309-E1C9EA4073C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T6:T7</xm:sqref>
        </x14:conditionalFormatting>
        <x14:conditionalFormatting xmlns:xm="http://schemas.microsoft.com/office/excel/2006/main">
          <x14:cfRule type="dataBar" id="{0944C016-4A5D-455B-AD65-39015425A90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T6:T7</xm:sqref>
        </x14:conditionalFormatting>
        <x14:conditionalFormatting xmlns:xm="http://schemas.microsoft.com/office/excel/2006/main">
          <x14:cfRule type="dataBar" id="{16B4D297-1673-472C-941F-5B8732296F1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V7:V16</xm:sqref>
        </x14:conditionalFormatting>
        <x14:conditionalFormatting xmlns:xm="http://schemas.microsoft.com/office/excel/2006/main">
          <x14:cfRule type="dataBar" id="{4C563C84-570C-4898-9E3E-1FC22C07EA6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V5:V16</xm:sqref>
        </x14:conditionalFormatting>
        <x14:conditionalFormatting xmlns:xm="http://schemas.microsoft.com/office/excel/2006/main">
          <x14:cfRule type="dataBar" id="{DBE16B35-F3B5-453A-9486-67E38563D13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V5:V16</xm:sqref>
        </x14:conditionalFormatting>
        <x14:conditionalFormatting xmlns:xm="http://schemas.microsoft.com/office/excel/2006/main">
          <x14:cfRule type="dataBar" id="{C01897CD-1013-42B8-92EF-194ABE22BE9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V5:V16</xm:sqref>
        </x14:conditionalFormatting>
        <x14:conditionalFormatting xmlns:xm="http://schemas.microsoft.com/office/excel/2006/main">
          <x14:cfRule type="dataBar" id="{4C08E776-4DBD-4B20-B7EB-CCA0D110A93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V5:V16</xm:sqref>
        </x14:conditionalFormatting>
        <x14:conditionalFormatting xmlns:xm="http://schemas.microsoft.com/office/excel/2006/main">
          <x14:cfRule type="dataBar" id="{9825B120-D183-4386-9A53-B2623125DA7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V5:V16</xm:sqref>
        </x14:conditionalFormatting>
        <x14:conditionalFormatting xmlns:xm="http://schemas.microsoft.com/office/excel/2006/main">
          <x14:cfRule type="dataBar" id="{8C1CA697-C917-4726-9E8B-0B53CD829C8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V7:V16</xm:sqref>
        </x14:conditionalFormatting>
        <x14:conditionalFormatting xmlns:xm="http://schemas.microsoft.com/office/excel/2006/main">
          <x14:cfRule type="dataBar" id="{8DA0F71F-7F9A-4540-A5C1-7C08B988D9B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V5:V16</xm:sqref>
        </x14:conditionalFormatting>
        <x14:conditionalFormatting xmlns:xm="http://schemas.microsoft.com/office/excel/2006/main">
          <x14:cfRule type="dataBar" id="{E1603542-AF10-41C4-B1C3-09D7997F93C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X5</xm:sqref>
        </x14:conditionalFormatting>
        <x14:conditionalFormatting xmlns:xm="http://schemas.microsoft.com/office/excel/2006/main">
          <x14:cfRule type="dataBar" id="{EC8D06D1-BEE0-4E65-BB9B-71DD08FE280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X5</xm:sqref>
        </x14:conditionalFormatting>
        <x14:conditionalFormatting xmlns:xm="http://schemas.microsoft.com/office/excel/2006/main">
          <x14:cfRule type="dataBar" id="{55ED4830-9302-4D3A-A453-CAD19FDA097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X5</xm:sqref>
        </x14:conditionalFormatting>
        <x14:conditionalFormatting xmlns:xm="http://schemas.microsoft.com/office/excel/2006/main">
          <x14:cfRule type="dataBar" id="{14974C8E-ADC9-4194-ADEF-8E8B4467E04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X5</xm:sqref>
        </x14:conditionalFormatting>
        <x14:conditionalFormatting xmlns:xm="http://schemas.microsoft.com/office/excel/2006/main">
          <x14:cfRule type="dataBar" id="{51339EA9-D6C5-4007-9265-F591668B6C7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X5</xm:sqref>
        </x14:conditionalFormatting>
        <x14:conditionalFormatting xmlns:xm="http://schemas.microsoft.com/office/excel/2006/main">
          <x14:cfRule type="dataBar" id="{9E1454CC-252F-407F-8247-A0664B90D34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X5</xm:sqref>
        </x14:conditionalFormatting>
        <x14:conditionalFormatting xmlns:xm="http://schemas.microsoft.com/office/excel/2006/main">
          <x14:cfRule type="dataBar" id="{4B30CE31-DC63-4B87-9924-E01E9CFDBAD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X5</xm:sqref>
        </x14:conditionalFormatting>
        <x14:conditionalFormatting xmlns:xm="http://schemas.microsoft.com/office/excel/2006/main">
          <x14:cfRule type="dataBar" id="{0ABB1037-258F-4056-B9F8-D5AD3E3A207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X8:X16</xm:sqref>
        </x14:conditionalFormatting>
        <x14:conditionalFormatting xmlns:xm="http://schemas.microsoft.com/office/excel/2006/main">
          <x14:cfRule type="dataBar" id="{1E4D5D2E-472E-4993-BB7E-D97FFB60E22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X8:X16</xm:sqref>
        </x14:conditionalFormatting>
        <x14:conditionalFormatting xmlns:xm="http://schemas.microsoft.com/office/excel/2006/main">
          <x14:cfRule type="dataBar" id="{2B4F0C6F-F177-4AB5-9891-1DE970C423E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X8:X16</xm:sqref>
        </x14:conditionalFormatting>
        <x14:conditionalFormatting xmlns:xm="http://schemas.microsoft.com/office/excel/2006/main">
          <x14:cfRule type="dataBar" id="{D5ED7F11-EE0E-498B-8F13-12191B63A1F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X8:X16</xm:sqref>
        </x14:conditionalFormatting>
        <x14:conditionalFormatting xmlns:xm="http://schemas.microsoft.com/office/excel/2006/main">
          <x14:cfRule type="dataBar" id="{C8D11541-DCA2-470E-BCF8-D5B28CA3DE5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X8:X16</xm:sqref>
        </x14:conditionalFormatting>
        <x14:conditionalFormatting xmlns:xm="http://schemas.microsoft.com/office/excel/2006/main">
          <x14:cfRule type="dataBar" id="{C4C4D47B-B8E3-4F62-A040-5EB9001AB3E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X8:X16</xm:sqref>
        </x14:conditionalFormatting>
        <x14:conditionalFormatting xmlns:xm="http://schemas.microsoft.com/office/excel/2006/main">
          <x14:cfRule type="dataBar" id="{EBEC9ADC-8BE7-4202-9C6B-5620CEFA9BD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X8:X16</xm:sqref>
        </x14:conditionalFormatting>
        <x14:conditionalFormatting xmlns:xm="http://schemas.microsoft.com/office/excel/2006/main">
          <x14:cfRule type="dataBar" id="{3C01B89B-4349-41C8-9DFE-659B19F9AAF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X8:X16 X5</xm:sqref>
        </x14:conditionalFormatting>
        <x14:conditionalFormatting xmlns:xm="http://schemas.microsoft.com/office/excel/2006/main">
          <x14:cfRule type="dataBar" id="{DD602398-01A0-4E5F-A8D4-2118A73A6FC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X6:X7</xm:sqref>
        </x14:conditionalFormatting>
        <x14:conditionalFormatting xmlns:xm="http://schemas.microsoft.com/office/excel/2006/main">
          <x14:cfRule type="dataBar" id="{13FD8186-5FB6-45FF-B670-C6BBFAC8A7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X6:X7</xm:sqref>
        </x14:conditionalFormatting>
        <x14:conditionalFormatting xmlns:xm="http://schemas.microsoft.com/office/excel/2006/main">
          <x14:cfRule type="dataBar" id="{DF6879CB-F4C6-44F4-BE07-5AF2C27A364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X6:X7</xm:sqref>
        </x14:conditionalFormatting>
        <x14:conditionalFormatting xmlns:xm="http://schemas.microsoft.com/office/excel/2006/main">
          <x14:cfRule type="dataBar" id="{719EA736-A0AD-45ED-A726-D258EC02886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X6:X7</xm:sqref>
        </x14:conditionalFormatting>
        <x14:conditionalFormatting xmlns:xm="http://schemas.microsoft.com/office/excel/2006/main">
          <x14:cfRule type="dataBar" id="{20A584A7-240C-4C89-AECA-77E05713757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X6:X7</xm:sqref>
        </x14:conditionalFormatting>
        <x14:conditionalFormatting xmlns:xm="http://schemas.microsoft.com/office/excel/2006/main">
          <x14:cfRule type="dataBar" id="{7E1CFB27-1D2E-4C3B-8CB5-640A5A7D8E3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X6:X7</xm:sqref>
        </x14:conditionalFormatting>
        <x14:conditionalFormatting xmlns:xm="http://schemas.microsoft.com/office/excel/2006/main">
          <x14:cfRule type="dataBar" id="{15C63654-E359-43BD-8977-0A4758B1C17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X6:X7</xm:sqref>
        </x14:conditionalFormatting>
        <x14:conditionalFormatting xmlns:xm="http://schemas.microsoft.com/office/excel/2006/main">
          <x14:cfRule type="dataBar" id="{71AD8C46-035A-47BD-93E4-5487ECAF8E4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X7</xm:sqref>
        </x14:conditionalFormatting>
        <x14:conditionalFormatting xmlns:xm="http://schemas.microsoft.com/office/excel/2006/main">
          <x14:cfRule type="dataBar" id="{CF498254-72F2-4902-8EB8-7CBC16D2A66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X7</xm:sqref>
        </x14:conditionalFormatting>
        <x14:conditionalFormatting xmlns:xm="http://schemas.microsoft.com/office/excel/2006/main">
          <x14:cfRule type="dataBar" id="{6C27BD94-AC23-40D8-9FF1-22842E4424B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X7</xm:sqref>
        </x14:conditionalFormatting>
        <x14:conditionalFormatting xmlns:xm="http://schemas.microsoft.com/office/excel/2006/main">
          <x14:cfRule type="dataBar" id="{A45A36E1-50E5-4B52-A6A1-D5C2F2A540B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X7</xm:sqref>
        </x14:conditionalFormatting>
        <x14:conditionalFormatting xmlns:xm="http://schemas.microsoft.com/office/excel/2006/main">
          <x14:cfRule type="dataBar" id="{647FAED0-0AE2-4FD7-8B9E-032F960A9C3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X7</xm:sqref>
        </x14:conditionalFormatting>
        <x14:conditionalFormatting xmlns:xm="http://schemas.microsoft.com/office/excel/2006/main">
          <x14:cfRule type="dataBar" id="{7D6EDC7B-F05F-4576-8084-A5CE508FA7F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X7</xm:sqref>
        </x14:conditionalFormatting>
        <x14:conditionalFormatting xmlns:xm="http://schemas.microsoft.com/office/excel/2006/main">
          <x14:cfRule type="dataBar" id="{46327038-2C8C-4DDA-A825-9B731B4A3F6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X7</xm:sqref>
        </x14:conditionalFormatting>
        <x14:conditionalFormatting xmlns:xm="http://schemas.microsoft.com/office/excel/2006/main">
          <x14:cfRule type="dataBar" id="{1B96E2ED-4349-45FA-9A67-1E40AD96452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X6:X7</xm:sqref>
        </x14:conditionalFormatting>
        <x14:conditionalFormatting xmlns:xm="http://schemas.microsoft.com/office/excel/2006/main">
          <x14:cfRule type="dataBar" id="{00FD86CD-22B7-464C-BAD4-83B10B297BF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X6:X7</xm:sqref>
        </x14:conditionalFormatting>
        <x14:conditionalFormatting xmlns:xm="http://schemas.microsoft.com/office/excel/2006/main">
          <x14:cfRule type="dataBar" id="{9AF0535E-6D0F-4328-A1D9-93A93619051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N7:N16</xm:sqref>
        </x14:conditionalFormatting>
        <x14:conditionalFormatting xmlns:xm="http://schemas.microsoft.com/office/excel/2006/main">
          <x14:cfRule type="dataBar" id="{B10B9F56-6552-4172-B8C7-EC21F2A3540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N5:N16</xm:sqref>
        </x14:conditionalFormatting>
        <x14:conditionalFormatting xmlns:xm="http://schemas.microsoft.com/office/excel/2006/main">
          <x14:cfRule type="dataBar" id="{85F92DEA-4A19-40C0-A26C-5C065C04935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N5:N16</xm:sqref>
        </x14:conditionalFormatting>
        <x14:conditionalFormatting xmlns:xm="http://schemas.microsoft.com/office/excel/2006/main">
          <x14:cfRule type="dataBar" id="{19C1DDB0-3A91-4D84-A327-3FE99EDD673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N5:N16</xm:sqref>
        </x14:conditionalFormatting>
        <x14:conditionalFormatting xmlns:xm="http://schemas.microsoft.com/office/excel/2006/main">
          <x14:cfRule type="dataBar" id="{864CC47D-263E-43EE-9B2F-2B17BD4768B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N5:N16</xm:sqref>
        </x14:conditionalFormatting>
        <x14:conditionalFormatting xmlns:xm="http://schemas.microsoft.com/office/excel/2006/main">
          <x14:cfRule type="dataBar" id="{DD68E02A-A4BE-45E2-B4FA-9DF921ABB87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N5:N16</xm:sqref>
        </x14:conditionalFormatting>
        <x14:conditionalFormatting xmlns:xm="http://schemas.microsoft.com/office/excel/2006/main">
          <x14:cfRule type="dataBar" id="{71A6159F-C19E-47FE-8EC4-1AC0C118932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N7:N16</xm:sqref>
        </x14:conditionalFormatting>
        <x14:conditionalFormatting xmlns:xm="http://schemas.microsoft.com/office/excel/2006/main">
          <x14:cfRule type="dataBar" id="{64F010A0-19F7-4050-A7DA-DE4681BE73F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N5:N16</xm:sqref>
        </x14:conditionalFormatting>
        <x14:conditionalFormatting xmlns:xm="http://schemas.microsoft.com/office/excel/2006/main">
          <x14:cfRule type="dataBar" id="{6D7BF315-DA62-4FF9-B3B8-52274A6002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P5</xm:sqref>
        </x14:conditionalFormatting>
        <x14:conditionalFormatting xmlns:xm="http://schemas.microsoft.com/office/excel/2006/main">
          <x14:cfRule type="dataBar" id="{47D35963-0B78-45EA-8721-44BFCB97CA6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P5</xm:sqref>
        </x14:conditionalFormatting>
        <x14:conditionalFormatting xmlns:xm="http://schemas.microsoft.com/office/excel/2006/main">
          <x14:cfRule type="dataBar" id="{20C5F9AB-B252-4C6E-9B4E-5CB35971A01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P5</xm:sqref>
        </x14:conditionalFormatting>
        <x14:conditionalFormatting xmlns:xm="http://schemas.microsoft.com/office/excel/2006/main">
          <x14:cfRule type="dataBar" id="{6DD177EC-D12D-470B-B001-3DEF171B6F2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P5</xm:sqref>
        </x14:conditionalFormatting>
        <x14:conditionalFormatting xmlns:xm="http://schemas.microsoft.com/office/excel/2006/main">
          <x14:cfRule type="dataBar" id="{8E0B489D-80D0-4313-B378-F4EA0314A5F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P5</xm:sqref>
        </x14:conditionalFormatting>
        <x14:conditionalFormatting xmlns:xm="http://schemas.microsoft.com/office/excel/2006/main">
          <x14:cfRule type="dataBar" id="{F6329D42-57D0-4304-921D-1377D664F3B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P5</xm:sqref>
        </x14:conditionalFormatting>
        <x14:conditionalFormatting xmlns:xm="http://schemas.microsoft.com/office/excel/2006/main">
          <x14:cfRule type="dataBar" id="{0A71DC17-A6EF-44AB-9F92-B978DCFA201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P5</xm:sqref>
        </x14:conditionalFormatting>
        <x14:conditionalFormatting xmlns:xm="http://schemas.microsoft.com/office/excel/2006/main">
          <x14:cfRule type="dataBar" id="{CCB27F1B-26B1-4BC3-B806-1490BC10DE5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P8:P16</xm:sqref>
        </x14:conditionalFormatting>
        <x14:conditionalFormatting xmlns:xm="http://schemas.microsoft.com/office/excel/2006/main">
          <x14:cfRule type="dataBar" id="{EA853AD2-3326-4650-93DE-3C0A21B37B1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P8:P16</xm:sqref>
        </x14:conditionalFormatting>
        <x14:conditionalFormatting xmlns:xm="http://schemas.microsoft.com/office/excel/2006/main">
          <x14:cfRule type="dataBar" id="{716CE4ED-10B8-4C9F-976A-635AC59E3AE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P8:P16</xm:sqref>
        </x14:conditionalFormatting>
        <x14:conditionalFormatting xmlns:xm="http://schemas.microsoft.com/office/excel/2006/main">
          <x14:cfRule type="dataBar" id="{C003CBB4-929B-4EDF-BCBA-55347CCBF8F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P8:P16</xm:sqref>
        </x14:conditionalFormatting>
        <x14:conditionalFormatting xmlns:xm="http://schemas.microsoft.com/office/excel/2006/main">
          <x14:cfRule type="dataBar" id="{C88651E2-A17B-4D52-B917-0FFECB3D223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P8:P16</xm:sqref>
        </x14:conditionalFormatting>
        <x14:conditionalFormatting xmlns:xm="http://schemas.microsoft.com/office/excel/2006/main">
          <x14:cfRule type="dataBar" id="{7F9BB091-6BBD-4821-97F5-35D9899B32E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P8:P16</xm:sqref>
        </x14:conditionalFormatting>
        <x14:conditionalFormatting xmlns:xm="http://schemas.microsoft.com/office/excel/2006/main">
          <x14:cfRule type="dataBar" id="{F540D87F-050E-4952-978C-2A7C4DC27A3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P8:P16</xm:sqref>
        </x14:conditionalFormatting>
        <x14:conditionalFormatting xmlns:xm="http://schemas.microsoft.com/office/excel/2006/main">
          <x14:cfRule type="dataBar" id="{8800798D-464B-454C-960B-5ADCB408895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P8:P16 P5</xm:sqref>
        </x14:conditionalFormatting>
        <x14:conditionalFormatting xmlns:xm="http://schemas.microsoft.com/office/excel/2006/main">
          <x14:cfRule type="dataBar" id="{5EA3B8D5-642F-4B3D-911A-2BF444FD5DC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P6:P7</xm:sqref>
        </x14:conditionalFormatting>
        <x14:conditionalFormatting xmlns:xm="http://schemas.microsoft.com/office/excel/2006/main">
          <x14:cfRule type="dataBar" id="{8CE25654-5741-46E1-B6DB-32C0AE7B1A2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P6:P7</xm:sqref>
        </x14:conditionalFormatting>
        <x14:conditionalFormatting xmlns:xm="http://schemas.microsoft.com/office/excel/2006/main">
          <x14:cfRule type="dataBar" id="{BDA6AAB9-5647-456B-B7D0-8B3A3179474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P6:P7</xm:sqref>
        </x14:conditionalFormatting>
        <x14:conditionalFormatting xmlns:xm="http://schemas.microsoft.com/office/excel/2006/main">
          <x14:cfRule type="dataBar" id="{9070EB57-904E-4CE8-A2FC-866A9137B42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P6:P7</xm:sqref>
        </x14:conditionalFormatting>
        <x14:conditionalFormatting xmlns:xm="http://schemas.microsoft.com/office/excel/2006/main">
          <x14:cfRule type="dataBar" id="{69A0199E-2725-48F9-AF60-9EF4835DB9C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P6:P7</xm:sqref>
        </x14:conditionalFormatting>
        <x14:conditionalFormatting xmlns:xm="http://schemas.microsoft.com/office/excel/2006/main">
          <x14:cfRule type="dataBar" id="{CC492B89-72C0-4501-A77F-869C38550BF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P6:P7</xm:sqref>
        </x14:conditionalFormatting>
        <x14:conditionalFormatting xmlns:xm="http://schemas.microsoft.com/office/excel/2006/main">
          <x14:cfRule type="dataBar" id="{EB78FEE3-E7BF-4B86-A1A8-065A9F5557F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P6:P7</xm:sqref>
        </x14:conditionalFormatting>
        <x14:conditionalFormatting xmlns:xm="http://schemas.microsoft.com/office/excel/2006/main">
          <x14:cfRule type="dataBar" id="{8A9DCF92-7463-48B3-98E7-06BB102A167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P7</xm:sqref>
        </x14:conditionalFormatting>
        <x14:conditionalFormatting xmlns:xm="http://schemas.microsoft.com/office/excel/2006/main">
          <x14:cfRule type="dataBar" id="{B8B7C052-3180-4A62-914A-A9E2E2C9BA0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P7</xm:sqref>
        </x14:conditionalFormatting>
        <x14:conditionalFormatting xmlns:xm="http://schemas.microsoft.com/office/excel/2006/main">
          <x14:cfRule type="dataBar" id="{E03D7E21-6968-458A-AE1A-E7E4028266E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P7</xm:sqref>
        </x14:conditionalFormatting>
        <x14:conditionalFormatting xmlns:xm="http://schemas.microsoft.com/office/excel/2006/main">
          <x14:cfRule type="dataBar" id="{E3A0556E-9193-41AE-A715-920A4B49F41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P7</xm:sqref>
        </x14:conditionalFormatting>
        <x14:conditionalFormatting xmlns:xm="http://schemas.microsoft.com/office/excel/2006/main">
          <x14:cfRule type="dataBar" id="{9E4DF78E-B4CA-4115-826E-6D5F7560966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P7</xm:sqref>
        </x14:conditionalFormatting>
        <x14:conditionalFormatting xmlns:xm="http://schemas.microsoft.com/office/excel/2006/main">
          <x14:cfRule type="dataBar" id="{6A095DD4-E25B-4E16-9605-E08EB91606A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P7</xm:sqref>
        </x14:conditionalFormatting>
        <x14:conditionalFormatting xmlns:xm="http://schemas.microsoft.com/office/excel/2006/main">
          <x14:cfRule type="dataBar" id="{FA61668B-E09F-40BC-BB52-38B4A457D3E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P7</xm:sqref>
        </x14:conditionalFormatting>
        <x14:conditionalFormatting xmlns:xm="http://schemas.microsoft.com/office/excel/2006/main">
          <x14:cfRule type="dataBar" id="{FF0E7776-43B6-4049-A8DB-89FC9A99C27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P6:P7</xm:sqref>
        </x14:conditionalFormatting>
        <x14:conditionalFormatting xmlns:xm="http://schemas.microsoft.com/office/excel/2006/main">
          <x14:cfRule type="dataBar" id="{EB9DFB23-C10B-4DE0-9F83-97C2A75F727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P6:P7</xm:sqref>
        </x14:conditionalFormatting>
        <x14:conditionalFormatting xmlns:xm="http://schemas.microsoft.com/office/excel/2006/main">
          <x14:cfRule type="dataBar" id="{BEA912F8-74FF-49F1-88E3-4815A5AE0AC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B7:B16</xm:sqref>
        </x14:conditionalFormatting>
        <x14:conditionalFormatting xmlns:xm="http://schemas.microsoft.com/office/excel/2006/main">
          <x14:cfRule type="dataBar" id="{2FD51960-B260-4661-87D1-D2A85B99C6D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B5:B16</xm:sqref>
        </x14:conditionalFormatting>
        <x14:conditionalFormatting xmlns:xm="http://schemas.microsoft.com/office/excel/2006/main">
          <x14:cfRule type="dataBar" id="{D4B07C25-2BD0-4D3F-BB84-32846B94CBD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B5:B16</xm:sqref>
        </x14:conditionalFormatting>
        <x14:conditionalFormatting xmlns:xm="http://schemas.microsoft.com/office/excel/2006/main">
          <x14:cfRule type="dataBar" id="{A6835066-1508-4C2D-A876-E401EB1F3C6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B5:B16</xm:sqref>
        </x14:conditionalFormatting>
        <x14:conditionalFormatting xmlns:xm="http://schemas.microsoft.com/office/excel/2006/main">
          <x14:cfRule type="dataBar" id="{45688CA5-794C-4EA2-BF8F-CD8B2E1A0D1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B5:B16</xm:sqref>
        </x14:conditionalFormatting>
        <x14:conditionalFormatting xmlns:xm="http://schemas.microsoft.com/office/excel/2006/main">
          <x14:cfRule type="dataBar" id="{49D35585-A7D9-4F30-BDE5-3C206C58BF6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B5:B16</xm:sqref>
        </x14:conditionalFormatting>
        <x14:conditionalFormatting xmlns:xm="http://schemas.microsoft.com/office/excel/2006/main">
          <x14:cfRule type="dataBar" id="{C65586EA-0EB7-43AA-8CA7-CE9184BE66F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B7:B16</xm:sqref>
        </x14:conditionalFormatting>
        <x14:conditionalFormatting xmlns:xm="http://schemas.microsoft.com/office/excel/2006/main">
          <x14:cfRule type="dataBar" id="{9EDFFF10-1D2A-4F44-8221-D264E73EEE5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B5:B16</xm:sqref>
        </x14:conditionalFormatting>
        <x14:conditionalFormatting xmlns:xm="http://schemas.microsoft.com/office/excel/2006/main">
          <x14:cfRule type="dataBar" id="{B2A62ADF-82FF-4351-834A-043F444253D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F7:F16</xm:sqref>
        </x14:conditionalFormatting>
        <x14:conditionalFormatting xmlns:xm="http://schemas.microsoft.com/office/excel/2006/main">
          <x14:cfRule type="dataBar" id="{F0A64A54-1795-4943-AB7F-D040A103313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F5:F16</xm:sqref>
        </x14:conditionalFormatting>
        <x14:conditionalFormatting xmlns:xm="http://schemas.microsoft.com/office/excel/2006/main">
          <x14:cfRule type="dataBar" id="{98712C66-5DB8-49E3-964F-E13C1B461F5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F5:F16</xm:sqref>
        </x14:conditionalFormatting>
        <x14:conditionalFormatting xmlns:xm="http://schemas.microsoft.com/office/excel/2006/main">
          <x14:cfRule type="dataBar" id="{26C9A5E6-7C93-4F2E-A389-A58E452EEA3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F5:F16</xm:sqref>
        </x14:conditionalFormatting>
        <x14:conditionalFormatting xmlns:xm="http://schemas.microsoft.com/office/excel/2006/main">
          <x14:cfRule type="dataBar" id="{75F33D7B-5E00-46FD-8BD4-5679D2456DF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F5:F16</xm:sqref>
        </x14:conditionalFormatting>
        <x14:conditionalFormatting xmlns:xm="http://schemas.microsoft.com/office/excel/2006/main">
          <x14:cfRule type="dataBar" id="{3942C166-EC29-4F49-972F-42E48628C7E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F5:F16</xm:sqref>
        </x14:conditionalFormatting>
        <x14:conditionalFormatting xmlns:xm="http://schemas.microsoft.com/office/excel/2006/main">
          <x14:cfRule type="dataBar" id="{C45CAA49-F50A-49B9-B2A3-FE1718D7ADD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F7:F16</xm:sqref>
        </x14:conditionalFormatting>
        <x14:conditionalFormatting xmlns:xm="http://schemas.microsoft.com/office/excel/2006/main">
          <x14:cfRule type="dataBar" id="{DE20B230-75A9-41B7-A1D0-8964B36C50F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F5:F16</xm:sqref>
        </x14:conditionalFormatting>
        <x14:conditionalFormatting xmlns:xm="http://schemas.microsoft.com/office/excel/2006/main">
          <x14:cfRule type="dataBar" id="{7215BB7A-1BFC-4384-B59C-3FC48446697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H5</xm:sqref>
        </x14:conditionalFormatting>
        <x14:conditionalFormatting xmlns:xm="http://schemas.microsoft.com/office/excel/2006/main">
          <x14:cfRule type="dataBar" id="{DBAE72F4-8C5A-422F-AE53-29B47A1ABB5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H8:H16</xm:sqref>
        </x14:conditionalFormatting>
        <x14:conditionalFormatting xmlns:xm="http://schemas.microsoft.com/office/excel/2006/main">
          <x14:cfRule type="dataBar" id="{448CD074-3966-43CC-974D-3753763DB6D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H8:H16 H5</xm:sqref>
        </x14:conditionalFormatting>
        <x14:conditionalFormatting xmlns:xm="http://schemas.microsoft.com/office/excel/2006/main">
          <x14:cfRule type="dataBar" id="{88ED2F15-2845-48FD-B5FD-FF216D0E9B6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H6:H7</xm:sqref>
        </x14:conditionalFormatting>
        <x14:conditionalFormatting xmlns:xm="http://schemas.microsoft.com/office/excel/2006/main">
          <x14:cfRule type="dataBar" id="{724303AB-AC8B-493E-BCE5-4F655973F2B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H7</xm:sqref>
        </x14:conditionalFormatting>
        <x14:conditionalFormatting xmlns:xm="http://schemas.microsoft.com/office/excel/2006/main">
          <x14:cfRule type="dataBar" id="{72055C9F-91E8-4BCD-979D-B0CCAC5D065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D5</xm:sqref>
        </x14:conditionalFormatting>
        <x14:conditionalFormatting xmlns:xm="http://schemas.microsoft.com/office/excel/2006/main">
          <x14:cfRule type="dataBar" id="{EF249DE4-3029-455A-8D4E-31209FCB6C0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D8:D16</xm:sqref>
        </x14:conditionalFormatting>
        <x14:conditionalFormatting xmlns:xm="http://schemas.microsoft.com/office/excel/2006/main">
          <x14:cfRule type="dataBar" id="{364312D0-1BA0-4124-9894-F1B2E36B752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D8:D16 D5</xm:sqref>
        </x14:conditionalFormatting>
        <x14:conditionalFormatting xmlns:xm="http://schemas.microsoft.com/office/excel/2006/main">
          <x14:cfRule type="dataBar" id="{DD2E35FF-8DA3-4DE8-8984-46FF7EDA25C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D6:D7</xm:sqref>
        </x14:conditionalFormatting>
        <x14:conditionalFormatting xmlns:xm="http://schemas.microsoft.com/office/excel/2006/main">
          <x14:cfRule type="dataBar" id="{FD89B7B2-2BC3-49B1-BD36-B3F7CD21D31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D7</xm:sqref>
        </x14:conditionalFormatting>
        <x14:conditionalFormatting xmlns:xm="http://schemas.microsoft.com/office/excel/2006/main">
          <x14:cfRule type="dataBar" id="{41C30220-5CCC-477E-8F79-17D8B01936A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B5:D16</xm:sqref>
        </x14:conditionalFormatting>
        <x14:conditionalFormatting xmlns:xm="http://schemas.microsoft.com/office/excel/2006/main">
          <x14:cfRule type="dataBar" id="{005F1F33-DC15-4526-B08A-9565425934F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Z27:Z36</xm:sqref>
        </x14:conditionalFormatting>
        <x14:conditionalFormatting xmlns:xm="http://schemas.microsoft.com/office/excel/2006/main">
          <x14:cfRule type="dataBar" id="{719BF152-352E-4D1F-B62A-79A87A85BEB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Z26:Z36</xm:sqref>
        </x14:conditionalFormatting>
        <x14:conditionalFormatting xmlns:xm="http://schemas.microsoft.com/office/excel/2006/main">
          <x14:cfRule type="dataBar" id="{D3201A95-3A17-401F-B19C-ABF48F91F14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Z26:Z36</xm:sqref>
        </x14:conditionalFormatting>
        <x14:conditionalFormatting xmlns:xm="http://schemas.microsoft.com/office/excel/2006/main">
          <x14:cfRule type="dataBar" id="{F9B1E80A-E858-458A-B221-00F07B8FDE0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Z26:Z36</xm:sqref>
        </x14:conditionalFormatting>
        <x14:conditionalFormatting xmlns:xm="http://schemas.microsoft.com/office/excel/2006/main">
          <x14:cfRule type="dataBar" id="{7828CC4B-DF95-4D52-8AAD-F36A0164214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Z26:Z36</xm:sqref>
        </x14:conditionalFormatting>
        <x14:conditionalFormatting xmlns:xm="http://schemas.microsoft.com/office/excel/2006/main">
          <x14:cfRule type="dataBar" id="{D5784F8A-AB0E-4EF1-9379-2721864C6EB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Z26:Z36</xm:sqref>
        </x14:conditionalFormatting>
        <x14:conditionalFormatting xmlns:xm="http://schemas.microsoft.com/office/excel/2006/main">
          <x14:cfRule type="dataBar" id="{21300A92-0FDA-4B8D-840B-CAE65EC15FA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Z27:Z36</xm:sqref>
        </x14:conditionalFormatting>
        <x14:conditionalFormatting xmlns:xm="http://schemas.microsoft.com/office/excel/2006/main">
          <x14:cfRule type="dataBar" id="{8678C72F-31C6-4B59-83B9-D50C80CF62A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Z26:Z36</xm:sqref>
        </x14:conditionalFormatting>
        <x14:conditionalFormatting xmlns:xm="http://schemas.microsoft.com/office/excel/2006/main">
          <x14:cfRule type="dataBar" id="{FB0A7162-AE29-4306-9645-3CD1555D5D5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AB25</xm:sqref>
        </x14:conditionalFormatting>
        <x14:conditionalFormatting xmlns:xm="http://schemas.microsoft.com/office/excel/2006/main">
          <x14:cfRule type="dataBar" id="{7353AB5C-EC49-48E2-A16E-DBF68431809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AB25</xm:sqref>
        </x14:conditionalFormatting>
        <x14:conditionalFormatting xmlns:xm="http://schemas.microsoft.com/office/excel/2006/main">
          <x14:cfRule type="dataBar" id="{82B06014-3BC6-4B90-BAFA-7FA53601BF1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AB25</xm:sqref>
        </x14:conditionalFormatting>
        <x14:conditionalFormatting xmlns:xm="http://schemas.microsoft.com/office/excel/2006/main">
          <x14:cfRule type="dataBar" id="{3501E138-3C89-4032-8C18-70AD5B589E8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AB25</xm:sqref>
        </x14:conditionalFormatting>
        <x14:conditionalFormatting xmlns:xm="http://schemas.microsoft.com/office/excel/2006/main">
          <x14:cfRule type="dataBar" id="{2E395125-48F0-4FBE-A80D-CB7BC38B74D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AB25</xm:sqref>
        </x14:conditionalFormatting>
        <x14:conditionalFormatting xmlns:xm="http://schemas.microsoft.com/office/excel/2006/main">
          <x14:cfRule type="dataBar" id="{FA9DD9D4-8DA0-4C51-B21F-35DC480AA2E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AB25</xm:sqref>
        </x14:conditionalFormatting>
        <x14:conditionalFormatting xmlns:xm="http://schemas.microsoft.com/office/excel/2006/main">
          <x14:cfRule type="dataBar" id="{0F425298-DC38-49D4-B54C-62999B2A3BA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AB25</xm:sqref>
        </x14:conditionalFormatting>
        <x14:conditionalFormatting xmlns:xm="http://schemas.microsoft.com/office/excel/2006/main">
          <x14:cfRule type="dataBar" id="{3FC1AC2C-65FD-4ECE-887B-17FA4C59DBF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AB28:AB36</xm:sqref>
        </x14:conditionalFormatting>
        <x14:conditionalFormatting xmlns:xm="http://schemas.microsoft.com/office/excel/2006/main">
          <x14:cfRule type="dataBar" id="{0AE421DC-4C6B-419B-8423-B3A27CA9BC8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AB28:AB36</xm:sqref>
        </x14:conditionalFormatting>
        <x14:conditionalFormatting xmlns:xm="http://schemas.microsoft.com/office/excel/2006/main">
          <x14:cfRule type="dataBar" id="{B2C43FA3-4212-47A8-99CA-4344B5FDD9B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AB28:AB36</xm:sqref>
        </x14:conditionalFormatting>
        <x14:conditionalFormatting xmlns:xm="http://schemas.microsoft.com/office/excel/2006/main">
          <x14:cfRule type="dataBar" id="{9E1D2447-8132-43F8-9F28-1F0AEE01373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AB28:AB36</xm:sqref>
        </x14:conditionalFormatting>
        <x14:conditionalFormatting xmlns:xm="http://schemas.microsoft.com/office/excel/2006/main">
          <x14:cfRule type="dataBar" id="{B1CA609E-3866-41CE-9B5F-128A74225E8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AB28:AB36</xm:sqref>
        </x14:conditionalFormatting>
        <x14:conditionalFormatting xmlns:xm="http://schemas.microsoft.com/office/excel/2006/main">
          <x14:cfRule type="dataBar" id="{FAC56835-99A5-40AD-99C2-02DBB987AF9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AB28:AB36</xm:sqref>
        </x14:conditionalFormatting>
        <x14:conditionalFormatting xmlns:xm="http://schemas.microsoft.com/office/excel/2006/main">
          <x14:cfRule type="dataBar" id="{AD0F5F25-15CB-4AFF-AC65-1E0DCCA1B63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AB28:AB36</xm:sqref>
        </x14:conditionalFormatting>
        <x14:conditionalFormatting xmlns:xm="http://schemas.microsoft.com/office/excel/2006/main">
          <x14:cfRule type="dataBar" id="{D6C92CE5-D9A7-4398-ADC5-6275ACE6B0F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AB28:AB36 AB25</xm:sqref>
        </x14:conditionalFormatting>
        <x14:conditionalFormatting xmlns:xm="http://schemas.microsoft.com/office/excel/2006/main">
          <x14:cfRule type="dataBar" id="{897D5D82-0C89-4953-A8AB-8C22D73641B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AB26:AB27</xm:sqref>
        </x14:conditionalFormatting>
        <x14:conditionalFormatting xmlns:xm="http://schemas.microsoft.com/office/excel/2006/main">
          <x14:cfRule type="dataBar" id="{C93BC6B4-01A3-4BB6-88D1-C68BC0EDA40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AB26:AB27</xm:sqref>
        </x14:conditionalFormatting>
        <x14:conditionalFormatting xmlns:xm="http://schemas.microsoft.com/office/excel/2006/main">
          <x14:cfRule type="dataBar" id="{72DDF4ED-1416-455E-93CE-D15E7A8EFE7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AB26:AB27</xm:sqref>
        </x14:conditionalFormatting>
        <x14:conditionalFormatting xmlns:xm="http://schemas.microsoft.com/office/excel/2006/main">
          <x14:cfRule type="dataBar" id="{E3C67309-D311-4808-858F-566D81064DC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AB26:AB27</xm:sqref>
        </x14:conditionalFormatting>
        <x14:conditionalFormatting xmlns:xm="http://schemas.microsoft.com/office/excel/2006/main">
          <x14:cfRule type="dataBar" id="{3C20D332-894E-4AA8-8E7C-7EDB8168B4B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AB26:AB27</xm:sqref>
        </x14:conditionalFormatting>
        <x14:conditionalFormatting xmlns:xm="http://schemas.microsoft.com/office/excel/2006/main">
          <x14:cfRule type="dataBar" id="{BC3EE871-24C9-4520-98C1-9E6422FBE4B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AB26:AB27</xm:sqref>
        </x14:conditionalFormatting>
        <x14:conditionalFormatting xmlns:xm="http://schemas.microsoft.com/office/excel/2006/main">
          <x14:cfRule type="dataBar" id="{D3FCB523-3A43-407F-971C-48EA4B2DA4E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AB26:AB27</xm:sqref>
        </x14:conditionalFormatting>
        <x14:conditionalFormatting xmlns:xm="http://schemas.microsoft.com/office/excel/2006/main">
          <x14:cfRule type="dataBar" id="{255146C0-BA49-457B-8F27-00A4DAFBB6B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AB27</xm:sqref>
        </x14:conditionalFormatting>
        <x14:conditionalFormatting xmlns:xm="http://schemas.microsoft.com/office/excel/2006/main">
          <x14:cfRule type="dataBar" id="{170F1408-5D10-4BB3-84BC-06617BB4DC1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AB27</xm:sqref>
        </x14:conditionalFormatting>
        <x14:conditionalFormatting xmlns:xm="http://schemas.microsoft.com/office/excel/2006/main">
          <x14:cfRule type="dataBar" id="{C017D003-1667-46E3-B4E4-1A710CD0826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AB27</xm:sqref>
        </x14:conditionalFormatting>
        <x14:conditionalFormatting xmlns:xm="http://schemas.microsoft.com/office/excel/2006/main">
          <x14:cfRule type="dataBar" id="{23638C75-9228-45D7-ADD2-FD68D204B9A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AB27</xm:sqref>
        </x14:conditionalFormatting>
        <x14:conditionalFormatting xmlns:xm="http://schemas.microsoft.com/office/excel/2006/main">
          <x14:cfRule type="dataBar" id="{04D135F3-3E8D-417B-B1A1-D1EA8B83AB0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AB27</xm:sqref>
        </x14:conditionalFormatting>
        <x14:conditionalFormatting xmlns:xm="http://schemas.microsoft.com/office/excel/2006/main">
          <x14:cfRule type="dataBar" id="{74D2D0AA-3AC6-4F8E-8286-787324F6375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AB27</xm:sqref>
        </x14:conditionalFormatting>
        <x14:conditionalFormatting xmlns:xm="http://schemas.microsoft.com/office/excel/2006/main">
          <x14:cfRule type="dataBar" id="{9FDE0E86-23CA-4612-A407-CCF030AB3E9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AB27</xm:sqref>
        </x14:conditionalFormatting>
        <x14:conditionalFormatting xmlns:xm="http://schemas.microsoft.com/office/excel/2006/main">
          <x14:cfRule type="dataBar" id="{DE6C126D-9D6B-4234-85CD-027A68B8F93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AB26:AB27</xm:sqref>
        </x14:conditionalFormatting>
        <x14:conditionalFormatting xmlns:xm="http://schemas.microsoft.com/office/excel/2006/main">
          <x14:cfRule type="dataBar" id="{0778A7C8-A8F3-45E3-A59A-4B0633C51B1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AB26:AB27</xm:sqref>
        </x14:conditionalFormatting>
        <x14:conditionalFormatting xmlns:xm="http://schemas.microsoft.com/office/excel/2006/main">
          <x14:cfRule type="dataBar" id="{65A89458-2974-4AF8-8454-ACF0968290F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Z25</xm:sqref>
        </x14:conditionalFormatting>
        <x14:conditionalFormatting xmlns:xm="http://schemas.microsoft.com/office/excel/2006/main">
          <x14:cfRule type="dataBar" id="{B68F39AA-A7ED-4546-A75E-264DDD3BD12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Z25</xm:sqref>
        </x14:conditionalFormatting>
        <x14:conditionalFormatting xmlns:xm="http://schemas.microsoft.com/office/excel/2006/main">
          <x14:cfRule type="dataBar" id="{D00F31D1-90E1-4E0E-B4B2-FED2D15AA8C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Z25</xm:sqref>
        </x14:conditionalFormatting>
        <x14:conditionalFormatting xmlns:xm="http://schemas.microsoft.com/office/excel/2006/main">
          <x14:cfRule type="dataBar" id="{BD3B9061-0C0B-4360-83E9-D8B522B726B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Z25:Z32</xm:sqref>
        </x14:conditionalFormatting>
        <x14:conditionalFormatting xmlns:xm="http://schemas.microsoft.com/office/excel/2006/main">
          <x14:cfRule type="dataBar" id="{0862CB1D-CD44-4C84-94B3-C3521CE8530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V27:V36</xm:sqref>
        </x14:conditionalFormatting>
        <x14:conditionalFormatting xmlns:xm="http://schemas.microsoft.com/office/excel/2006/main">
          <x14:cfRule type="dataBar" id="{165995A4-1A13-4034-AE1C-40B5A28C469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V26:V36</xm:sqref>
        </x14:conditionalFormatting>
        <x14:conditionalFormatting xmlns:xm="http://schemas.microsoft.com/office/excel/2006/main">
          <x14:cfRule type="dataBar" id="{08EA3919-338E-4E49-8FB0-65B6B1C213B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V26:V36</xm:sqref>
        </x14:conditionalFormatting>
        <x14:conditionalFormatting xmlns:xm="http://schemas.microsoft.com/office/excel/2006/main">
          <x14:cfRule type="dataBar" id="{E677A215-842A-491E-A05D-2E0B80F097F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V26:V36</xm:sqref>
        </x14:conditionalFormatting>
        <x14:conditionalFormatting xmlns:xm="http://schemas.microsoft.com/office/excel/2006/main">
          <x14:cfRule type="dataBar" id="{D6C61CCD-7A91-4339-B6C3-B47B38E13E4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V26:V36</xm:sqref>
        </x14:conditionalFormatting>
        <x14:conditionalFormatting xmlns:xm="http://schemas.microsoft.com/office/excel/2006/main">
          <x14:cfRule type="dataBar" id="{1E8347EA-B89B-4C8A-B6DB-908FBE1D26C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V26:V36</xm:sqref>
        </x14:conditionalFormatting>
        <x14:conditionalFormatting xmlns:xm="http://schemas.microsoft.com/office/excel/2006/main">
          <x14:cfRule type="dataBar" id="{FD2CED5A-20B5-4BB8-BCAA-4D8A5329A13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V27:V36</xm:sqref>
        </x14:conditionalFormatting>
        <x14:conditionalFormatting xmlns:xm="http://schemas.microsoft.com/office/excel/2006/main">
          <x14:cfRule type="dataBar" id="{02B61B29-D278-4BB0-8D51-BD655BB6401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V26:V36</xm:sqref>
        </x14:conditionalFormatting>
        <x14:conditionalFormatting xmlns:xm="http://schemas.microsoft.com/office/excel/2006/main">
          <x14:cfRule type="dataBar" id="{32E3F4C9-726E-4B6B-BACD-8256540744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V25</xm:sqref>
        </x14:conditionalFormatting>
        <x14:conditionalFormatting xmlns:xm="http://schemas.microsoft.com/office/excel/2006/main">
          <x14:cfRule type="dataBar" id="{710C8C23-8070-4DAB-88D6-9541FFE78EB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V25</xm:sqref>
        </x14:conditionalFormatting>
        <x14:conditionalFormatting xmlns:xm="http://schemas.microsoft.com/office/excel/2006/main">
          <x14:cfRule type="dataBar" id="{88AC810E-1C18-440C-BAF0-445E0619B5B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V25</xm:sqref>
        </x14:conditionalFormatting>
        <x14:conditionalFormatting xmlns:xm="http://schemas.microsoft.com/office/excel/2006/main">
          <x14:cfRule type="dataBar" id="{2C001B41-8CD9-43A2-B6CA-F9049C61ACE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V25:V32</xm:sqref>
        </x14:conditionalFormatting>
        <x14:conditionalFormatting xmlns:xm="http://schemas.microsoft.com/office/excel/2006/main">
          <x14:cfRule type="dataBar" id="{5433B258-20EE-40C3-8026-3B0B01985E1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X25</xm:sqref>
        </x14:conditionalFormatting>
        <x14:conditionalFormatting xmlns:xm="http://schemas.microsoft.com/office/excel/2006/main">
          <x14:cfRule type="dataBar" id="{AD4D3D56-0544-4266-B492-75CC61F6493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X25</xm:sqref>
        </x14:conditionalFormatting>
        <x14:conditionalFormatting xmlns:xm="http://schemas.microsoft.com/office/excel/2006/main">
          <x14:cfRule type="dataBar" id="{CCB31E1F-19A9-48DA-8920-AC3F9135D88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X25</xm:sqref>
        </x14:conditionalFormatting>
        <x14:conditionalFormatting xmlns:xm="http://schemas.microsoft.com/office/excel/2006/main">
          <x14:cfRule type="dataBar" id="{4342D8EA-EC4C-47B4-BC2D-65222E7A441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X25</xm:sqref>
        </x14:conditionalFormatting>
        <x14:conditionalFormatting xmlns:xm="http://schemas.microsoft.com/office/excel/2006/main">
          <x14:cfRule type="dataBar" id="{D36714F9-8F51-4013-A597-BB636F5D86E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X25</xm:sqref>
        </x14:conditionalFormatting>
        <x14:conditionalFormatting xmlns:xm="http://schemas.microsoft.com/office/excel/2006/main">
          <x14:cfRule type="dataBar" id="{B8876908-2B91-41D2-9F62-B04D0454EC1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X25</xm:sqref>
        </x14:conditionalFormatting>
        <x14:conditionalFormatting xmlns:xm="http://schemas.microsoft.com/office/excel/2006/main">
          <x14:cfRule type="dataBar" id="{9693A70E-5638-4B7B-8C40-047C543B55C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X25</xm:sqref>
        </x14:conditionalFormatting>
        <x14:conditionalFormatting xmlns:xm="http://schemas.microsoft.com/office/excel/2006/main">
          <x14:cfRule type="dataBar" id="{9B287C7F-A130-4777-B7BF-ADE27A06AFD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X28:X36</xm:sqref>
        </x14:conditionalFormatting>
        <x14:conditionalFormatting xmlns:xm="http://schemas.microsoft.com/office/excel/2006/main">
          <x14:cfRule type="dataBar" id="{D9979342-C98C-419E-8038-6EF36F0BAC8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X28:X36</xm:sqref>
        </x14:conditionalFormatting>
        <x14:conditionalFormatting xmlns:xm="http://schemas.microsoft.com/office/excel/2006/main">
          <x14:cfRule type="dataBar" id="{0FD4EE79-CB38-4668-B08C-785A0B7C935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X28:X36</xm:sqref>
        </x14:conditionalFormatting>
        <x14:conditionalFormatting xmlns:xm="http://schemas.microsoft.com/office/excel/2006/main">
          <x14:cfRule type="dataBar" id="{BFD65774-2729-4868-86DB-2AB42A2191D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X28:X36</xm:sqref>
        </x14:conditionalFormatting>
        <x14:conditionalFormatting xmlns:xm="http://schemas.microsoft.com/office/excel/2006/main">
          <x14:cfRule type="dataBar" id="{2A1EAE04-7132-43A4-B3B0-5D81725F2E7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X28:X36</xm:sqref>
        </x14:conditionalFormatting>
        <x14:conditionalFormatting xmlns:xm="http://schemas.microsoft.com/office/excel/2006/main">
          <x14:cfRule type="dataBar" id="{55AD0EA0-844A-4C65-9EDC-4B0DD8A165B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X28:X36</xm:sqref>
        </x14:conditionalFormatting>
        <x14:conditionalFormatting xmlns:xm="http://schemas.microsoft.com/office/excel/2006/main">
          <x14:cfRule type="dataBar" id="{6EB180A3-5E3B-46B1-A8EE-37645A7EB2D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X28:X36</xm:sqref>
        </x14:conditionalFormatting>
        <x14:conditionalFormatting xmlns:xm="http://schemas.microsoft.com/office/excel/2006/main">
          <x14:cfRule type="dataBar" id="{ED3743F5-CD84-4BE5-9DD6-5A9A614F5B1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X28:X36 X25</xm:sqref>
        </x14:conditionalFormatting>
        <x14:conditionalFormatting xmlns:xm="http://schemas.microsoft.com/office/excel/2006/main">
          <x14:cfRule type="dataBar" id="{56DC33AE-DF7E-41DB-A98A-666BF2D7EDD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X26:X27</xm:sqref>
        </x14:conditionalFormatting>
        <x14:conditionalFormatting xmlns:xm="http://schemas.microsoft.com/office/excel/2006/main">
          <x14:cfRule type="dataBar" id="{5A986EC6-E0A6-4237-B4B3-41719D83D4C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X26:X27</xm:sqref>
        </x14:conditionalFormatting>
        <x14:conditionalFormatting xmlns:xm="http://schemas.microsoft.com/office/excel/2006/main">
          <x14:cfRule type="dataBar" id="{D64EB235-F09D-44F3-8261-B976232B2C6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X26:X27</xm:sqref>
        </x14:conditionalFormatting>
        <x14:conditionalFormatting xmlns:xm="http://schemas.microsoft.com/office/excel/2006/main">
          <x14:cfRule type="dataBar" id="{CC2DD2F6-DDC2-4D17-A670-5717A0DA850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X26:X27</xm:sqref>
        </x14:conditionalFormatting>
        <x14:conditionalFormatting xmlns:xm="http://schemas.microsoft.com/office/excel/2006/main">
          <x14:cfRule type="dataBar" id="{9D1AE19D-CEE0-49DE-A33E-1E2EE04F5A9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X26:X27</xm:sqref>
        </x14:conditionalFormatting>
        <x14:conditionalFormatting xmlns:xm="http://schemas.microsoft.com/office/excel/2006/main">
          <x14:cfRule type="dataBar" id="{12D914C9-6942-49AB-B35A-C3437F9BD5A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X26:X27</xm:sqref>
        </x14:conditionalFormatting>
        <x14:conditionalFormatting xmlns:xm="http://schemas.microsoft.com/office/excel/2006/main">
          <x14:cfRule type="dataBar" id="{DCF86946-C8B2-4F40-9EAE-89E9C3A38B3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X26:X27</xm:sqref>
        </x14:conditionalFormatting>
        <x14:conditionalFormatting xmlns:xm="http://schemas.microsoft.com/office/excel/2006/main">
          <x14:cfRule type="dataBar" id="{3A66E77E-BBDA-4796-9EB5-D29C3A5F1A7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X27</xm:sqref>
        </x14:conditionalFormatting>
        <x14:conditionalFormatting xmlns:xm="http://schemas.microsoft.com/office/excel/2006/main">
          <x14:cfRule type="dataBar" id="{4D5DE4C7-BA4B-4985-B484-C30BC6F93A9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X27</xm:sqref>
        </x14:conditionalFormatting>
        <x14:conditionalFormatting xmlns:xm="http://schemas.microsoft.com/office/excel/2006/main">
          <x14:cfRule type="dataBar" id="{9EA72391-E3E8-48E1-8D10-6A90748D0B1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X27</xm:sqref>
        </x14:conditionalFormatting>
        <x14:conditionalFormatting xmlns:xm="http://schemas.microsoft.com/office/excel/2006/main">
          <x14:cfRule type="dataBar" id="{107BAEBB-CB3F-429F-BDD1-D6CDD854BBE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X27</xm:sqref>
        </x14:conditionalFormatting>
        <x14:conditionalFormatting xmlns:xm="http://schemas.microsoft.com/office/excel/2006/main">
          <x14:cfRule type="dataBar" id="{093BC0E3-AEF5-4AD8-80F4-909C94593EC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X27</xm:sqref>
        </x14:conditionalFormatting>
        <x14:conditionalFormatting xmlns:xm="http://schemas.microsoft.com/office/excel/2006/main">
          <x14:cfRule type="dataBar" id="{31CCB730-ACF7-4A27-90F8-D0E3E6875FC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X27</xm:sqref>
        </x14:conditionalFormatting>
        <x14:conditionalFormatting xmlns:xm="http://schemas.microsoft.com/office/excel/2006/main">
          <x14:cfRule type="dataBar" id="{AA66A324-4D62-44DB-AA51-9503B6085DC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X27</xm:sqref>
        </x14:conditionalFormatting>
        <x14:conditionalFormatting xmlns:xm="http://schemas.microsoft.com/office/excel/2006/main">
          <x14:cfRule type="dataBar" id="{083AABF2-15D8-49BC-8460-164431104E9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X26:X27</xm:sqref>
        </x14:conditionalFormatting>
        <x14:conditionalFormatting xmlns:xm="http://schemas.microsoft.com/office/excel/2006/main">
          <x14:cfRule type="dataBar" id="{43D62727-7ACA-4B95-B40F-DB783F4795A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X26:X27</xm:sqref>
        </x14:conditionalFormatting>
        <x14:conditionalFormatting xmlns:xm="http://schemas.microsoft.com/office/excel/2006/main">
          <x14:cfRule type="dataBar" id="{BF918653-68F5-4C05-8FE1-EAD475335A5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AD27:AD36</xm:sqref>
        </x14:conditionalFormatting>
        <x14:conditionalFormatting xmlns:xm="http://schemas.microsoft.com/office/excel/2006/main">
          <x14:cfRule type="dataBar" id="{4AA39954-D923-4020-AE17-ECB987C441B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AD26:AD36</xm:sqref>
        </x14:conditionalFormatting>
        <x14:conditionalFormatting xmlns:xm="http://schemas.microsoft.com/office/excel/2006/main">
          <x14:cfRule type="dataBar" id="{27269E16-7CBB-4CFD-BA4C-804FD0E0B4E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AD26:AD36</xm:sqref>
        </x14:conditionalFormatting>
        <x14:conditionalFormatting xmlns:xm="http://schemas.microsoft.com/office/excel/2006/main">
          <x14:cfRule type="dataBar" id="{A21529AE-D879-47EC-A82E-C81D0E1E7EB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AD26:AD36</xm:sqref>
        </x14:conditionalFormatting>
        <x14:conditionalFormatting xmlns:xm="http://schemas.microsoft.com/office/excel/2006/main">
          <x14:cfRule type="dataBar" id="{68C22F56-3502-49B2-8322-75D454FEBBF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AD26:AD36</xm:sqref>
        </x14:conditionalFormatting>
        <x14:conditionalFormatting xmlns:xm="http://schemas.microsoft.com/office/excel/2006/main">
          <x14:cfRule type="dataBar" id="{4D4E732C-F550-445B-9182-5D019FC9FEC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AD26:AD36</xm:sqref>
        </x14:conditionalFormatting>
        <x14:conditionalFormatting xmlns:xm="http://schemas.microsoft.com/office/excel/2006/main">
          <x14:cfRule type="dataBar" id="{100CA1CF-BFFC-4618-BF66-7935A77465D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AD27:AD36</xm:sqref>
        </x14:conditionalFormatting>
        <x14:conditionalFormatting xmlns:xm="http://schemas.microsoft.com/office/excel/2006/main">
          <x14:cfRule type="dataBar" id="{2F945831-F604-449E-A40D-CBBE766E328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AD26:AD36</xm:sqref>
        </x14:conditionalFormatting>
        <x14:conditionalFormatting xmlns:xm="http://schemas.microsoft.com/office/excel/2006/main">
          <x14:cfRule type="dataBar" id="{6E097AC0-7B9B-48BC-91E2-59E774D2CB6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AF25</xm:sqref>
        </x14:conditionalFormatting>
        <x14:conditionalFormatting xmlns:xm="http://schemas.microsoft.com/office/excel/2006/main">
          <x14:cfRule type="dataBar" id="{998E57EB-B3E2-407C-A169-816A02FB0DF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AF25</xm:sqref>
        </x14:conditionalFormatting>
        <x14:conditionalFormatting xmlns:xm="http://schemas.microsoft.com/office/excel/2006/main">
          <x14:cfRule type="dataBar" id="{5E2273CC-0275-40AA-A4C6-CA2B88880E1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AF25</xm:sqref>
        </x14:conditionalFormatting>
        <x14:conditionalFormatting xmlns:xm="http://schemas.microsoft.com/office/excel/2006/main">
          <x14:cfRule type="dataBar" id="{814A2AC1-BEFF-4A00-A95C-E98B8DE4EC6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AF25</xm:sqref>
        </x14:conditionalFormatting>
        <x14:conditionalFormatting xmlns:xm="http://schemas.microsoft.com/office/excel/2006/main">
          <x14:cfRule type="dataBar" id="{58F47C0A-C7E3-446F-AED4-66793A0DE33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AF25</xm:sqref>
        </x14:conditionalFormatting>
        <x14:conditionalFormatting xmlns:xm="http://schemas.microsoft.com/office/excel/2006/main">
          <x14:cfRule type="dataBar" id="{8E9D50A4-0B38-4292-8724-377F38428FC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AF25</xm:sqref>
        </x14:conditionalFormatting>
        <x14:conditionalFormatting xmlns:xm="http://schemas.microsoft.com/office/excel/2006/main">
          <x14:cfRule type="dataBar" id="{401CC6CC-3B11-4A92-B3A3-FE25273967B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AF25</xm:sqref>
        </x14:conditionalFormatting>
        <x14:conditionalFormatting xmlns:xm="http://schemas.microsoft.com/office/excel/2006/main">
          <x14:cfRule type="dataBar" id="{68BFBA7A-7771-4D6D-8C0E-275B07AA9E4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AF28:AF36</xm:sqref>
        </x14:conditionalFormatting>
        <x14:conditionalFormatting xmlns:xm="http://schemas.microsoft.com/office/excel/2006/main">
          <x14:cfRule type="dataBar" id="{27FD6AF6-7BCB-4458-87EA-BC0F2FB932B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AF28:AF36</xm:sqref>
        </x14:conditionalFormatting>
        <x14:conditionalFormatting xmlns:xm="http://schemas.microsoft.com/office/excel/2006/main">
          <x14:cfRule type="dataBar" id="{AE14B889-97B1-4FF2-9DF6-8331D61E703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AF28:AF36</xm:sqref>
        </x14:conditionalFormatting>
        <x14:conditionalFormatting xmlns:xm="http://schemas.microsoft.com/office/excel/2006/main">
          <x14:cfRule type="dataBar" id="{79B55947-2A04-4554-96D4-84B73B00C72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AF28:AF36</xm:sqref>
        </x14:conditionalFormatting>
        <x14:conditionalFormatting xmlns:xm="http://schemas.microsoft.com/office/excel/2006/main">
          <x14:cfRule type="dataBar" id="{82D41F8E-3DC3-45B9-8109-1632B1BC8AF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AF28:AF36</xm:sqref>
        </x14:conditionalFormatting>
        <x14:conditionalFormatting xmlns:xm="http://schemas.microsoft.com/office/excel/2006/main">
          <x14:cfRule type="dataBar" id="{20196CE7-34F2-4862-AF40-264305979B2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AF28:AF36</xm:sqref>
        </x14:conditionalFormatting>
        <x14:conditionalFormatting xmlns:xm="http://schemas.microsoft.com/office/excel/2006/main">
          <x14:cfRule type="dataBar" id="{86BA391C-4BBB-401D-B048-C671FB4FD43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AF28:AF36</xm:sqref>
        </x14:conditionalFormatting>
        <x14:conditionalFormatting xmlns:xm="http://schemas.microsoft.com/office/excel/2006/main">
          <x14:cfRule type="dataBar" id="{B29DC788-EFEC-4E91-BAF5-9DE04815661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AF28:AF36 AF25</xm:sqref>
        </x14:conditionalFormatting>
        <x14:conditionalFormatting xmlns:xm="http://schemas.microsoft.com/office/excel/2006/main">
          <x14:cfRule type="dataBar" id="{BF0E0169-FA88-4883-85CE-C13587D2F33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AF26:AF27</xm:sqref>
        </x14:conditionalFormatting>
        <x14:conditionalFormatting xmlns:xm="http://schemas.microsoft.com/office/excel/2006/main">
          <x14:cfRule type="dataBar" id="{F1765FAB-F02D-4A3B-A05E-DD49810DFBF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AF26:AF27</xm:sqref>
        </x14:conditionalFormatting>
        <x14:conditionalFormatting xmlns:xm="http://schemas.microsoft.com/office/excel/2006/main">
          <x14:cfRule type="dataBar" id="{EB4EC32D-76F8-4671-8C54-DF71F1F49A0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AF26:AF27</xm:sqref>
        </x14:conditionalFormatting>
        <x14:conditionalFormatting xmlns:xm="http://schemas.microsoft.com/office/excel/2006/main">
          <x14:cfRule type="dataBar" id="{B9440A30-9446-4E53-A1D8-3AB916E7319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AF26:AF27</xm:sqref>
        </x14:conditionalFormatting>
        <x14:conditionalFormatting xmlns:xm="http://schemas.microsoft.com/office/excel/2006/main">
          <x14:cfRule type="dataBar" id="{AA1ECF5F-EA32-4BAF-9951-83D83FE7918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AF26:AF27</xm:sqref>
        </x14:conditionalFormatting>
        <x14:conditionalFormatting xmlns:xm="http://schemas.microsoft.com/office/excel/2006/main">
          <x14:cfRule type="dataBar" id="{7ECE0261-E23E-4F45-8A45-4743AF6AB1A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AF26:AF27</xm:sqref>
        </x14:conditionalFormatting>
        <x14:conditionalFormatting xmlns:xm="http://schemas.microsoft.com/office/excel/2006/main">
          <x14:cfRule type="dataBar" id="{1FA22BE0-EF17-4C7B-A758-65FABEEE6D8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AF26:AF27</xm:sqref>
        </x14:conditionalFormatting>
        <x14:conditionalFormatting xmlns:xm="http://schemas.microsoft.com/office/excel/2006/main">
          <x14:cfRule type="dataBar" id="{30AF2272-3F34-4F80-B4D3-BEEFBCFE121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AF27</xm:sqref>
        </x14:conditionalFormatting>
        <x14:conditionalFormatting xmlns:xm="http://schemas.microsoft.com/office/excel/2006/main">
          <x14:cfRule type="dataBar" id="{20BE0296-4DC1-48E2-8E52-6C57AE6C602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AF27</xm:sqref>
        </x14:conditionalFormatting>
        <x14:conditionalFormatting xmlns:xm="http://schemas.microsoft.com/office/excel/2006/main">
          <x14:cfRule type="dataBar" id="{14A66F6D-50DB-439A-A7A8-332728F0277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AF27</xm:sqref>
        </x14:conditionalFormatting>
        <x14:conditionalFormatting xmlns:xm="http://schemas.microsoft.com/office/excel/2006/main">
          <x14:cfRule type="dataBar" id="{D40ACBA8-81C4-4AA0-BEEE-20072E2F7C6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AF27</xm:sqref>
        </x14:conditionalFormatting>
        <x14:conditionalFormatting xmlns:xm="http://schemas.microsoft.com/office/excel/2006/main">
          <x14:cfRule type="dataBar" id="{1005137D-1286-42B7-AE43-0690DBCD338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AF27</xm:sqref>
        </x14:conditionalFormatting>
        <x14:conditionalFormatting xmlns:xm="http://schemas.microsoft.com/office/excel/2006/main">
          <x14:cfRule type="dataBar" id="{00A11F2F-FC5B-406F-9A5D-167A02FD532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AF27</xm:sqref>
        </x14:conditionalFormatting>
        <x14:conditionalFormatting xmlns:xm="http://schemas.microsoft.com/office/excel/2006/main">
          <x14:cfRule type="dataBar" id="{5675CC34-7794-452E-AC6C-253762C1436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AF27</xm:sqref>
        </x14:conditionalFormatting>
        <x14:conditionalFormatting xmlns:xm="http://schemas.microsoft.com/office/excel/2006/main">
          <x14:cfRule type="dataBar" id="{E3005C46-A7DA-41B7-8D63-34E01B8ED80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AF26:AF27</xm:sqref>
        </x14:conditionalFormatting>
        <x14:conditionalFormatting xmlns:xm="http://schemas.microsoft.com/office/excel/2006/main">
          <x14:cfRule type="dataBar" id="{3FF81A01-CF69-4E54-B375-89238F8A780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AF26:AF27</xm:sqref>
        </x14:conditionalFormatting>
        <x14:conditionalFormatting xmlns:xm="http://schemas.microsoft.com/office/excel/2006/main">
          <x14:cfRule type="dataBar" id="{DDBEAE2B-AE07-4CC3-BEA4-7D3A4A96A5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AD25</xm:sqref>
        </x14:conditionalFormatting>
        <x14:conditionalFormatting xmlns:xm="http://schemas.microsoft.com/office/excel/2006/main">
          <x14:cfRule type="dataBar" id="{E97DC197-B434-4421-9EF3-48B4AACC778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AD25</xm:sqref>
        </x14:conditionalFormatting>
        <x14:conditionalFormatting xmlns:xm="http://schemas.microsoft.com/office/excel/2006/main">
          <x14:cfRule type="dataBar" id="{C55220DA-5D0F-41EC-B8D7-B2230167F6B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AD25</xm:sqref>
        </x14:conditionalFormatting>
        <x14:conditionalFormatting xmlns:xm="http://schemas.microsoft.com/office/excel/2006/main">
          <x14:cfRule type="dataBar" id="{EA8A898F-645F-4EDB-9113-1A1B6F80084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AD25:AD32</xm:sqref>
        </x14:conditionalFormatting>
        <x14:conditionalFormatting xmlns:xm="http://schemas.microsoft.com/office/excel/2006/main">
          <x14:cfRule type="dataBar" id="{A8E1DDBA-A319-44D5-8155-AAAD515838A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F5:H16</xm:sqref>
        </x14:conditionalFormatting>
        <x14:conditionalFormatting xmlns:xm="http://schemas.microsoft.com/office/excel/2006/main">
          <x14:cfRule type="dataBar" id="{81BA551E-3918-420D-B501-2AB3092E109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AD8:AD19</xm:sqref>
        </x14:conditionalFormatting>
        <x14:conditionalFormatting xmlns:xm="http://schemas.microsoft.com/office/excel/2006/main">
          <x14:cfRule type="dataBar" id="{AD44EDCE-3C07-428E-A5EF-F8563F9DE7D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AD8:AE19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zoomScale="70" zoomScaleNormal="70" workbookViewId="0">
      <selection sqref="A1:D20"/>
    </sheetView>
  </sheetViews>
  <sheetFormatPr defaultRowHeight="14.4"/>
  <cols>
    <col min="10" max="10" width="11.88671875" customWidth="1"/>
    <col min="12" max="12" width="8" bestFit="1" customWidth="1"/>
    <col min="14" max="14" width="13.33203125" customWidth="1"/>
    <col min="16" max="16" width="8" bestFit="1" customWidth="1"/>
  </cols>
  <sheetData>
    <row r="1" spans="1:24" ht="15" thickBot="1">
      <c r="A1" s="73" t="s">
        <v>45</v>
      </c>
      <c r="E1" s="73" t="s">
        <v>46</v>
      </c>
      <c r="F1" s="75"/>
      <c r="I1" s="73" t="s">
        <v>46</v>
      </c>
      <c r="J1" s="75"/>
      <c r="M1" s="73" t="s">
        <v>46</v>
      </c>
      <c r="N1" s="75"/>
      <c r="Q1" s="73" t="s">
        <v>46</v>
      </c>
      <c r="R1" s="75"/>
      <c r="U1" s="73" t="s">
        <v>46</v>
      </c>
    </row>
    <row r="2" spans="1:24">
      <c r="A2" s="39" t="s">
        <v>5</v>
      </c>
      <c r="B2" s="109">
        <f>380000000/1.55/0.75</f>
        <v>326881720.43010753</v>
      </c>
      <c r="C2" s="109"/>
      <c r="D2" s="110"/>
      <c r="E2" s="39" t="s">
        <v>5</v>
      </c>
      <c r="F2" s="109">
        <v>31571651.038600899</v>
      </c>
      <c r="G2" s="109"/>
      <c r="H2" s="110"/>
      <c r="I2" s="39" t="s">
        <v>5</v>
      </c>
      <c r="J2" s="109">
        <v>60950000</v>
      </c>
      <c r="K2" s="109"/>
      <c r="L2" s="110"/>
      <c r="M2" s="39" t="s">
        <v>5</v>
      </c>
      <c r="N2" s="108">
        <v>250000000</v>
      </c>
      <c r="O2" s="109"/>
      <c r="P2" s="110"/>
      <c r="Q2" s="39" t="s">
        <v>5</v>
      </c>
      <c r="R2" s="109">
        <v>249017156.93373749</v>
      </c>
      <c r="S2" s="109"/>
      <c r="T2" s="110"/>
      <c r="U2" s="39" t="s">
        <v>5</v>
      </c>
      <c r="V2" s="109">
        <f>300000000/(1-0.25)</f>
        <v>400000000</v>
      </c>
      <c r="W2" s="109"/>
      <c r="X2" s="110"/>
    </row>
    <row r="3" spans="1:24">
      <c r="A3" s="40" t="s">
        <v>34</v>
      </c>
      <c r="B3" s="116">
        <v>1.1000000000000001</v>
      </c>
      <c r="C3" s="116"/>
      <c r="D3" s="117"/>
      <c r="E3" s="40" t="s">
        <v>34</v>
      </c>
      <c r="F3" s="116">
        <v>1.01</v>
      </c>
      <c r="G3" s="116"/>
      <c r="H3" s="117"/>
      <c r="I3" s="40" t="s">
        <v>34</v>
      </c>
      <c r="J3" s="116">
        <v>1.02</v>
      </c>
      <c r="K3" s="116"/>
      <c r="L3" s="117"/>
      <c r="M3" s="40" t="s">
        <v>34</v>
      </c>
      <c r="N3" s="115">
        <v>1.05</v>
      </c>
      <c r="O3" s="116"/>
      <c r="P3" s="117"/>
      <c r="Q3" s="40" t="s">
        <v>34</v>
      </c>
      <c r="R3" s="116">
        <v>1.1000000000000001</v>
      </c>
      <c r="S3" s="116"/>
      <c r="T3" s="117"/>
      <c r="U3" s="40" t="s">
        <v>34</v>
      </c>
      <c r="V3" s="116">
        <v>1.2</v>
      </c>
      <c r="W3" s="116"/>
      <c r="X3" s="117"/>
    </row>
    <row r="4" spans="1:24">
      <c r="A4" s="41" t="s">
        <v>39</v>
      </c>
      <c r="B4" s="140">
        <v>0.1</v>
      </c>
      <c r="C4" s="141"/>
      <c r="D4" s="142"/>
      <c r="E4" s="41" t="s">
        <v>39</v>
      </c>
      <c r="F4" s="140">
        <v>0.1</v>
      </c>
      <c r="G4" s="141"/>
      <c r="H4" s="142"/>
      <c r="I4" s="41" t="s">
        <v>39</v>
      </c>
      <c r="J4" s="140">
        <v>0.1</v>
      </c>
      <c r="K4" s="141"/>
      <c r="L4" s="142"/>
      <c r="M4" s="41" t="s">
        <v>39</v>
      </c>
      <c r="N4" s="140">
        <v>0.1</v>
      </c>
      <c r="O4" s="141"/>
      <c r="P4" s="142"/>
      <c r="Q4" s="41" t="s">
        <v>39</v>
      </c>
      <c r="R4" s="140">
        <v>0.1</v>
      </c>
      <c r="S4" s="141"/>
      <c r="T4" s="142"/>
      <c r="U4" s="41" t="s">
        <v>39</v>
      </c>
      <c r="V4" s="140">
        <v>0.1</v>
      </c>
      <c r="W4" s="141"/>
      <c r="X4" s="142"/>
    </row>
    <row r="5" spans="1:24" ht="15" thickBot="1">
      <c r="A5" s="41" t="s">
        <v>0</v>
      </c>
      <c r="B5" s="119">
        <v>0.1</v>
      </c>
      <c r="C5" s="119"/>
      <c r="D5" s="120"/>
      <c r="E5" s="41" t="s">
        <v>0</v>
      </c>
      <c r="F5" s="119">
        <v>0.1</v>
      </c>
      <c r="G5" s="119"/>
      <c r="H5" s="120"/>
      <c r="I5" s="41" t="s">
        <v>0</v>
      </c>
      <c r="J5" s="119">
        <v>0.1</v>
      </c>
      <c r="K5" s="119"/>
      <c r="L5" s="120"/>
      <c r="M5" s="41" t="s">
        <v>0</v>
      </c>
      <c r="N5" s="131">
        <v>0.1</v>
      </c>
      <c r="O5" s="132"/>
      <c r="P5" s="133"/>
      <c r="Q5" s="41" t="s">
        <v>0</v>
      </c>
      <c r="R5" s="119">
        <v>0.1</v>
      </c>
      <c r="S5" s="119"/>
      <c r="T5" s="120"/>
      <c r="U5" s="41" t="s">
        <v>0</v>
      </c>
      <c r="V5" s="119">
        <v>0.1</v>
      </c>
      <c r="W5" s="119"/>
      <c r="X5" s="120"/>
    </row>
    <row r="6" spans="1:24">
      <c r="A6" s="1" t="s">
        <v>10</v>
      </c>
      <c r="B6" s="8">
        <v>-0.38947094292754264</v>
      </c>
      <c r="C6" s="2" t="s">
        <v>22</v>
      </c>
      <c r="D6" s="6">
        <v>-0.33906661157024787</v>
      </c>
      <c r="E6" s="1" t="s">
        <v>10</v>
      </c>
      <c r="F6" s="9">
        <v>-0.83646838585672523</v>
      </c>
      <c r="G6" s="1" t="s">
        <v>22</v>
      </c>
      <c r="H6" s="9">
        <v>-0.35707274331780869</v>
      </c>
      <c r="I6" s="1" t="s">
        <v>10</v>
      </c>
      <c r="J6" s="9">
        <v>-0.89492752172346135</v>
      </c>
      <c r="K6" s="1" t="s">
        <v>22</v>
      </c>
      <c r="L6" s="9">
        <v>-0.34248300206330606</v>
      </c>
      <c r="M6" s="1" t="s">
        <v>10</v>
      </c>
      <c r="N6" s="9">
        <v>-0.79647118888399482</v>
      </c>
      <c r="O6" s="1" t="s">
        <v>22</v>
      </c>
      <c r="P6" s="9">
        <v>-0.32371727995326938</v>
      </c>
      <c r="Q6" s="1" t="s">
        <v>10</v>
      </c>
      <c r="R6" s="8">
        <v>-0.78930444880470918</v>
      </c>
      <c r="S6" s="2" t="s">
        <v>22</v>
      </c>
      <c r="T6" s="6">
        <v>-0.31831119806796671</v>
      </c>
      <c r="U6" s="1" t="s">
        <v>10</v>
      </c>
      <c r="V6" s="8">
        <v>-0.7422816641973331</v>
      </c>
      <c r="W6" s="2" t="s">
        <v>22</v>
      </c>
      <c r="X6" s="8">
        <v>-0.30335967162969774</v>
      </c>
    </row>
    <row r="7" spans="1:24">
      <c r="A7" s="2" t="s">
        <v>11</v>
      </c>
      <c r="B7" s="8">
        <v>-8.5118761663121961E-2</v>
      </c>
      <c r="C7" s="2"/>
      <c r="D7" s="31"/>
      <c r="E7" s="2" t="s">
        <v>11</v>
      </c>
      <c r="F7" s="6">
        <v>-0.46600442193783209</v>
      </c>
      <c r="G7" s="2"/>
      <c r="H7" s="6"/>
      <c r="I7" s="2" t="s">
        <v>11</v>
      </c>
      <c r="J7" s="6">
        <v>-0.48229438713196776</v>
      </c>
      <c r="K7" s="2"/>
      <c r="L7" s="6"/>
      <c r="M7" s="2" t="s">
        <v>11</v>
      </c>
      <c r="N7" s="6">
        <v>-0.50866236380576313</v>
      </c>
      <c r="O7" s="2"/>
      <c r="P7" s="6"/>
      <c r="Q7" s="2" t="s">
        <v>11</v>
      </c>
      <c r="R7" s="8">
        <v>-0.50264374918536914</v>
      </c>
      <c r="S7" s="2"/>
      <c r="T7" s="31"/>
      <c r="U7" s="2" t="s">
        <v>11</v>
      </c>
      <c r="V7" s="8">
        <v>-0.59729952835881417</v>
      </c>
      <c r="W7" s="2" t="s">
        <v>23</v>
      </c>
      <c r="X7" s="8"/>
    </row>
    <row r="8" spans="1:24">
      <c r="A8" s="2" t="s">
        <v>20</v>
      </c>
      <c r="B8" s="8">
        <v>-0.41520000000000001</v>
      </c>
      <c r="C8" s="2"/>
      <c r="D8" s="31"/>
      <c r="E8" s="2" t="s">
        <v>20</v>
      </c>
      <c r="F8" s="6">
        <v>-0.67406708000000004</v>
      </c>
      <c r="G8" s="2"/>
      <c r="H8" s="6"/>
      <c r="I8" s="2" t="s">
        <v>20</v>
      </c>
      <c r="J8" s="6">
        <v>-0.6538163199999999</v>
      </c>
      <c r="K8" s="2"/>
      <c r="L8" s="6"/>
      <c r="M8" s="2" t="s">
        <v>20</v>
      </c>
      <c r="N8" s="6">
        <v>-0.65680243999999999</v>
      </c>
      <c r="O8" s="2"/>
      <c r="P8" s="6"/>
      <c r="Q8" s="2" t="s">
        <v>20</v>
      </c>
      <c r="R8" s="8">
        <v>-0.65007375999999994</v>
      </c>
      <c r="S8" s="2"/>
      <c r="T8" s="31"/>
      <c r="U8" s="2" t="s">
        <v>20</v>
      </c>
      <c r="V8" s="8">
        <v>-0.66575111999999992</v>
      </c>
      <c r="W8" s="2" t="s">
        <v>24</v>
      </c>
      <c r="X8" s="8"/>
    </row>
    <row r="9" spans="1:24">
      <c r="A9" s="2" t="s">
        <v>12</v>
      </c>
      <c r="B9" s="8">
        <v>1E-4</v>
      </c>
      <c r="C9" s="2" t="s">
        <v>25</v>
      </c>
      <c r="D9" s="6">
        <v>4.8683852216748785E-2</v>
      </c>
      <c r="E9" s="2" t="s">
        <v>12</v>
      </c>
      <c r="F9" s="6">
        <v>-0.23701061296194675</v>
      </c>
      <c r="G9" s="2" t="s">
        <v>25</v>
      </c>
      <c r="H9" s="6">
        <v>0.29295575433279575</v>
      </c>
      <c r="I9" s="2" t="s">
        <v>12</v>
      </c>
      <c r="J9" s="6">
        <v>-0.22979468063312866</v>
      </c>
      <c r="K9" s="2" t="s">
        <v>25</v>
      </c>
      <c r="L9" s="6">
        <v>0.29596119881582256</v>
      </c>
      <c r="M9" s="2" t="s">
        <v>12</v>
      </c>
      <c r="N9" s="6">
        <v>-0.24349989269871372</v>
      </c>
      <c r="O9" s="2" t="s">
        <v>25</v>
      </c>
      <c r="P9" s="6">
        <v>0.26889999999999997</v>
      </c>
      <c r="Q9" s="2" t="s">
        <v>12</v>
      </c>
      <c r="R9" s="8">
        <v>-0.23863067969092364</v>
      </c>
      <c r="S9" s="2" t="s">
        <v>25</v>
      </c>
      <c r="T9" s="6">
        <v>0.27174065279510606</v>
      </c>
      <c r="U9" s="2" t="s">
        <v>12</v>
      </c>
      <c r="V9" s="8">
        <v>-0.2646</v>
      </c>
      <c r="W9" s="2" t="s">
        <v>25</v>
      </c>
      <c r="X9" s="8">
        <v>0.23102345423760856</v>
      </c>
    </row>
    <row r="10" spans="1:24">
      <c r="A10" s="2" t="s">
        <v>13</v>
      </c>
      <c r="B10" s="8">
        <v>-7.5399999999999995E-2</v>
      </c>
      <c r="C10" s="2" t="s">
        <v>26</v>
      </c>
      <c r="D10" s="6">
        <v>0.14950685022026428</v>
      </c>
      <c r="E10" s="2" t="s">
        <v>13</v>
      </c>
      <c r="F10" s="6">
        <v>-0.24753826797026771</v>
      </c>
      <c r="G10" s="2" t="s">
        <v>26</v>
      </c>
      <c r="H10" s="6">
        <v>0.369093904197142</v>
      </c>
      <c r="I10" s="2" t="s">
        <v>13</v>
      </c>
      <c r="J10" s="6">
        <v>-0.23681574112195417</v>
      </c>
      <c r="K10" s="2" t="s">
        <v>26</v>
      </c>
      <c r="L10" s="6">
        <v>0.37182502455771016</v>
      </c>
      <c r="M10" s="2" t="s">
        <v>13</v>
      </c>
      <c r="N10" s="6">
        <v>-0.23685581147175586</v>
      </c>
      <c r="O10" s="2" t="s">
        <v>26</v>
      </c>
      <c r="P10" s="6">
        <v>0.34794882856207326</v>
      </c>
      <c r="Q10" s="2" t="s">
        <v>13</v>
      </c>
      <c r="R10" s="8">
        <v>-0.23187136395644523</v>
      </c>
      <c r="S10" s="2" t="s">
        <v>26</v>
      </c>
      <c r="T10" s="6">
        <v>0.35058627975634465</v>
      </c>
      <c r="U10" s="2" t="s">
        <v>13</v>
      </c>
      <c r="V10" s="8">
        <v>-0.23665648179183918</v>
      </c>
      <c r="W10" s="2" t="s">
        <v>26</v>
      </c>
      <c r="X10" s="8">
        <v>0.31459999999999999</v>
      </c>
    </row>
    <row r="11" spans="1:24">
      <c r="A11" s="2" t="s">
        <v>14</v>
      </c>
      <c r="B11" s="8">
        <v>-0.74609999999999999</v>
      </c>
      <c r="C11" s="2" t="s">
        <v>27</v>
      </c>
      <c r="D11" s="6">
        <v>0.30511317179023512</v>
      </c>
      <c r="E11" s="2" t="s">
        <v>14</v>
      </c>
      <c r="F11" s="6">
        <v>-1.0317590073724225</v>
      </c>
      <c r="G11" s="2" t="s">
        <v>27</v>
      </c>
      <c r="H11" s="6">
        <v>0.45716435344724188</v>
      </c>
      <c r="I11" s="2" t="s">
        <v>14</v>
      </c>
      <c r="J11" s="6">
        <v>-1.0145373225452738</v>
      </c>
      <c r="K11" s="2" t="s">
        <v>27</v>
      </c>
      <c r="L11" s="6">
        <v>0.45927021367077137</v>
      </c>
      <c r="M11" s="2" t="s">
        <v>14</v>
      </c>
      <c r="N11" s="6">
        <v>-1.0189999999999999</v>
      </c>
      <c r="O11" s="2" t="s">
        <v>27</v>
      </c>
      <c r="P11" s="6">
        <v>0.44029791413012387</v>
      </c>
      <c r="Q11" s="2" t="s">
        <v>14</v>
      </c>
      <c r="R11" s="8">
        <v>-1.0107714802393664</v>
      </c>
      <c r="S11" s="2" t="s">
        <v>27</v>
      </c>
      <c r="T11" s="6">
        <v>0.26790043912007555</v>
      </c>
      <c r="U11" s="2" t="s">
        <v>14</v>
      </c>
      <c r="V11" s="8">
        <v>-1.0232255160716781</v>
      </c>
      <c r="W11" s="2" t="s">
        <v>27</v>
      </c>
      <c r="X11" s="8">
        <v>0.41450109338030466</v>
      </c>
    </row>
    <row r="12" spans="1:24">
      <c r="A12" s="2" t="s">
        <v>15</v>
      </c>
      <c r="B12" s="8">
        <v>0.20369999999999999</v>
      </c>
      <c r="C12" s="2" t="s">
        <v>28</v>
      </c>
      <c r="D12" s="6">
        <v>0.30511317179023512</v>
      </c>
      <c r="E12" s="2" t="s">
        <v>15</v>
      </c>
      <c r="F12" s="6">
        <v>7.2870702253732988E-2</v>
      </c>
      <c r="G12" s="2" t="s">
        <v>28</v>
      </c>
      <c r="H12" s="6">
        <v>0.49248023261223345</v>
      </c>
      <c r="I12" s="2" t="s">
        <v>15</v>
      </c>
      <c r="J12" s="6">
        <v>8.0973183947624316E-2</v>
      </c>
      <c r="K12" s="2" t="s">
        <v>28</v>
      </c>
      <c r="L12" s="6">
        <v>0.49453922799251904</v>
      </c>
      <c r="M12" s="2" t="s">
        <v>15</v>
      </c>
      <c r="N12" s="6">
        <v>8.1468809736148798E-2</v>
      </c>
      <c r="O12" s="2" t="s">
        <v>28</v>
      </c>
      <c r="P12" s="6">
        <v>0.47696354013236508</v>
      </c>
      <c r="Q12" s="2" t="s">
        <v>15</v>
      </c>
      <c r="R12" s="8">
        <v>8.5174965520875154E-2</v>
      </c>
      <c r="S12" s="2" t="s">
        <v>28</v>
      </c>
      <c r="T12" s="6">
        <v>0.47907976227803756</v>
      </c>
      <c r="U12" s="2" t="s">
        <v>15</v>
      </c>
      <c r="V12" s="8">
        <v>8.2319696360403011E-2</v>
      </c>
      <c r="W12" s="2" t="s">
        <v>28</v>
      </c>
      <c r="X12" s="8">
        <v>0.45287600572020281</v>
      </c>
    </row>
    <row r="13" spans="1:24">
      <c r="A13" s="2" t="s">
        <v>16</v>
      </c>
      <c r="B13" s="8">
        <v>0.23180000000000001</v>
      </c>
      <c r="C13" s="2" t="s">
        <v>29</v>
      </c>
      <c r="D13" s="6">
        <v>0.36696619607843134</v>
      </c>
      <c r="E13" s="2" t="s">
        <v>16</v>
      </c>
      <c r="F13" s="6">
        <v>9.0462618130319125E-2</v>
      </c>
      <c r="G13" s="2" t="s">
        <v>29</v>
      </c>
      <c r="H13" s="6">
        <v>0.52971855225214259</v>
      </c>
      <c r="I13" s="2" t="s">
        <v>16</v>
      </c>
      <c r="J13" s="6">
        <v>9.8661069157871817E-2</v>
      </c>
      <c r="K13" s="2" t="s">
        <v>29</v>
      </c>
      <c r="L13" s="6">
        <v>0.53167246011443592</v>
      </c>
      <c r="M13" s="2" t="s">
        <v>16</v>
      </c>
      <c r="N13" s="6">
        <v>9.8848252897113978E-2</v>
      </c>
      <c r="O13" s="2" t="s">
        <v>29</v>
      </c>
      <c r="P13" s="6">
        <v>0.51360096385883292</v>
      </c>
      <c r="Q13" s="2" t="s">
        <v>16</v>
      </c>
      <c r="R13" s="8">
        <v>0.10250487489803181</v>
      </c>
      <c r="S13" s="2" t="s">
        <v>29</v>
      </c>
      <c r="T13" s="6">
        <v>0.51555267989103937</v>
      </c>
      <c r="U13" s="2" t="s">
        <v>16</v>
      </c>
      <c r="V13" s="8">
        <v>9.9092166580411215E-2</v>
      </c>
      <c r="W13" s="2" t="s">
        <v>29</v>
      </c>
      <c r="X13" s="8">
        <v>0.48830000000000001</v>
      </c>
    </row>
    <row r="14" spans="1:24">
      <c r="A14" s="2" t="s">
        <v>17</v>
      </c>
      <c r="B14" s="8">
        <v>0.28170000000000001</v>
      </c>
      <c r="C14" s="2" t="s">
        <v>30</v>
      </c>
      <c r="D14" s="6">
        <v>0.33945290909090908</v>
      </c>
      <c r="E14" s="2" t="s">
        <v>17</v>
      </c>
      <c r="F14" s="6">
        <v>0.43874690170883412</v>
      </c>
      <c r="G14" s="2" t="s">
        <v>30</v>
      </c>
      <c r="H14" s="6">
        <v>0.33109421220971491</v>
      </c>
      <c r="I14" s="2" t="s">
        <v>17</v>
      </c>
      <c r="J14" s="6">
        <v>0.44103658979303795</v>
      </c>
      <c r="K14" s="2" t="s">
        <v>30</v>
      </c>
      <c r="L14" s="6">
        <v>0.33782931391978993</v>
      </c>
      <c r="M14" s="2" t="s">
        <v>17</v>
      </c>
      <c r="N14" s="6">
        <v>0.41895665727513298</v>
      </c>
      <c r="O14" s="2" t="s">
        <v>30</v>
      </c>
      <c r="P14" s="6">
        <v>0.34431642433531912</v>
      </c>
      <c r="Q14" s="2" t="s">
        <v>17</v>
      </c>
      <c r="R14" s="8">
        <v>0.42129683739660312</v>
      </c>
      <c r="S14" s="2" t="s">
        <v>30</v>
      </c>
      <c r="T14" s="6">
        <v>0.34689369537969583</v>
      </c>
      <c r="U14" s="2" t="s">
        <v>17</v>
      </c>
      <c r="V14" s="8">
        <v>0.38824595842342652</v>
      </c>
      <c r="W14" s="2" t="s">
        <v>30</v>
      </c>
      <c r="X14" s="8">
        <v>0.35103802327912947</v>
      </c>
    </row>
    <row r="15" spans="1:24">
      <c r="A15" s="2" t="s">
        <v>18</v>
      </c>
      <c r="B15" s="8">
        <v>4.3999999999999997E-2</v>
      </c>
      <c r="C15" s="2" t="s">
        <v>31</v>
      </c>
      <c r="D15" s="6">
        <v>0.12956851020408161</v>
      </c>
      <c r="E15" s="2" t="s">
        <v>18</v>
      </c>
      <c r="F15" s="6">
        <v>0.25425126725064273</v>
      </c>
      <c r="G15" s="2" t="s">
        <v>31</v>
      </c>
      <c r="H15" s="6">
        <v>0.11754331951309586</v>
      </c>
      <c r="I15" s="2" t="s">
        <v>18</v>
      </c>
      <c r="J15" s="6">
        <v>0.25725838983242399</v>
      </c>
      <c r="K15" s="2" t="s">
        <v>31</v>
      </c>
      <c r="L15" s="6">
        <v>0.12599797010214434</v>
      </c>
      <c r="M15" s="2" t="s">
        <v>18</v>
      </c>
      <c r="N15" s="6">
        <v>0.22815739777580574</v>
      </c>
      <c r="O15" s="2" t="s">
        <v>31</v>
      </c>
      <c r="P15" s="6">
        <v>0.13086960862910163</v>
      </c>
      <c r="Q15" s="2" t="s">
        <v>18</v>
      </c>
      <c r="R15" s="8">
        <v>0.23127912243491366</v>
      </c>
      <c r="S15" s="2" t="s">
        <v>31</v>
      </c>
      <c r="T15" s="6">
        <v>0.13426231049682097</v>
      </c>
      <c r="U15" s="2" t="s">
        <v>18</v>
      </c>
      <c r="V15" s="8">
        <v>0.18770000000000001</v>
      </c>
      <c r="W15" s="2" t="s">
        <v>31</v>
      </c>
      <c r="X15" s="8">
        <v>0.13576175939991031</v>
      </c>
    </row>
    <row r="16" spans="1:24">
      <c r="A16" s="2" t="s">
        <v>19</v>
      </c>
      <c r="B16" s="8">
        <v>0.1323</v>
      </c>
      <c r="C16" s="2" t="s">
        <v>32</v>
      </c>
      <c r="D16" s="6">
        <v>6.4154786516853968E-2</v>
      </c>
      <c r="E16" s="2" t="s">
        <v>19</v>
      </c>
      <c r="F16" s="6">
        <v>0.38149714619110503</v>
      </c>
      <c r="G16" s="2" t="s">
        <v>32</v>
      </c>
      <c r="H16" s="6">
        <v>5.1990826203174877E-2</v>
      </c>
      <c r="I16" s="2" t="s">
        <v>19</v>
      </c>
      <c r="J16" s="6">
        <v>0.38381444707984791</v>
      </c>
      <c r="K16" s="2" t="s">
        <v>32</v>
      </c>
      <c r="L16" s="6">
        <v>6.1396038735232035E-2</v>
      </c>
      <c r="M16" s="2" t="s">
        <v>19</v>
      </c>
      <c r="N16" s="6">
        <v>0.3642513395223741</v>
      </c>
      <c r="O16" s="2" t="s">
        <v>32</v>
      </c>
      <c r="P16" s="6">
        <v>7.0727492847781626E-2</v>
      </c>
      <c r="Q16" s="2" t="s">
        <v>19</v>
      </c>
      <c r="R16" s="8">
        <v>0.16844095593299632</v>
      </c>
      <c r="S16" s="2" t="s">
        <v>32</v>
      </c>
      <c r="T16" s="6">
        <v>7.4512719431297988E-2</v>
      </c>
      <c r="U16" s="2" t="s">
        <v>19</v>
      </c>
      <c r="V16" s="8">
        <v>0.33762345854661652</v>
      </c>
      <c r="W16" s="2" t="s">
        <v>32</v>
      </c>
      <c r="X16" s="8">
        <v>8.06493558893909E-2</v>
      </c>
    </row>
    <row r="17" spans="1:24" ht="15" thickBot="1">
      <c r="A17" s="2" t="s">
        <v>21</v>
      </c>
      <c r="B17" s="8">
        <v>9.9199999999999997E-2</v>
      </c>
      <c r="C17" s="2" t="s">
        <v>33</v>
      </c>
      <c r="D17" s="6">
        <v>-0.36156378861788624</v>
      </c>
      <c r="E17" s="2" t="s">
        <v>21</v>
      </c>
      <c r="F17" s="7">
        <v>0.29961331980818268</v>
      </c>
      <c r="G17" s="74" t="s">
        <v>33</v>
      </c>
      <c r="H17" s="7">
        <v>-0.37978369039946958</v>
      </c>
      <c r="I17" s="2" t="s">
        <v>21</v>
      </c>
      <c r="J17" s="7">
        <v>0.30240482393736118</v>
      </c>
      <c r="K17" s="74" t="s">
        <v>33</v>
      </c>
      <c r="L17" s="7">
        <v>-0.36623560865806853</v>
      </c>
      <c r="M17" s="2" t="s">
        <v>21</v>
      </c>
      <c r="N17" s="7">
        <v>0.27554856111932952</v>
      </c>
      <c r="O17" s="74" t="s">
        <v>33</v>
      </c>
      <c r="P17" s="7">
        <v>-0.35400279037407439</v>
      </c>
      <c r="Q17" s="2" t="s">
        <v>21</v>
      </c>
      <c r="R17" s="8">
        <v>0.27846772294897087</v>
      </c>
      <c r="S17" s="2" t="s">
        <v>33</v>
      </c>
      <c r="T17" s="6">
        <v>-0.3484483641771825</v>
      </c>
      <c r="U17" s="2" t="s">
        <v>21</v>
      </c>
      <c r="V17" s="8">
        <v>0.23824076539617833</v>
      </c>
      <c r="W17" s="2" t="s">
        <v>33</v>
      </c>
      <c r="X17" s="8">
        <v>-0.34132731841714847</v>
      </c>
    </row>
    <row r="18" spans="1:24" ht="15" thickBot="1">
      <c r="A18" s="3" t="s">
        <v>35</v>
      </c>
      <c r="B18" s="128">
        <f>STDEVP(B8:B17,D6,D9:D17)</f>
        <v>0.28607826761105132</v>
      </c>
      <c r="C18" s="129"/>
      <c r="D18" s="130"/>
      <c r="E18" s="3" t="s">
        <v>35</v>
      </c>
      <c r="F18" s="128">
        <f>STDEVP(F8:F17,H6,H9:H17)</f>
        <v>0.41327657686195945</v>
      </c>
      <c r="G18" s="129"/>
      <c r="H18" s="130"/>
      <c r="I18" s="3" t="s">
        <v>35</v>
      </c>
      <c r="J18" s="128">
        <f>STDEVP(J8:J17,L6,L9:L17)</f>
        <v>0.40821320390726284</v>
      </c>
      <c r="K18" s="129"/>
      <c r="L18" s="130"/>
      <c r="M18" s="3" t="s">
        <v>35</v>
      </c>
      <c r="N18" s="128">
        <f>STDEVP(N8:N17,P6,P9:P17)</f>
        <v>0.40073533631196018</v>
      </c>
      <c r="O18" s="129"/>
      <c r="P18" s="130"/>
      <c r="Q18" s="3" t="s">
        <v>35</v>
      </c>
      <c r="R18" s="128">
        <f>STDEVP(R8:R17,T6,T9:T17)</f>
        <v>0.38709852616467688</v>
      </c>
      <c r="S18" s="129"/>
      <c r="T18" s="130"/>
      <c r="U18" s="3" t="s">
        <v>35</v>
      </c>
      <c r="V18" s="128">
        <f>STDEVP(V8:V17,X6,X9:X17)</f>
        <v>0.39161011862187162</v>
      </c>
      <c r="W18" s="129"/>
      <c r="X18" s="130"/>
    </row>
    <row r="19" spans="1:24" ht="15" thickBot="1">
      <c r="A19" s="46" t="s">
        <v>41</v>
      </c>
      <c r="B19" s="104">
        <f>AVERAGE(B6:B17,D6,D9:D17)</f>
        <v>1.3156333778589114E-2</v>
      </c>
      <c r="C19" s="105"/>
      <c r="D19" s="106"/>
      <c r="E19" s="46" t="s">
        <v>41</v>
      </c>
      <c r="F19" s="104">
        <f>AVERAGE(F6:F17,H6,H9:H17)</f>
        <v>-2.2827772593688304E-3</v>
      </c>
      <c r="G19" s="105"/>
      <c r="H19" s="106"/>
      <c r="I19" s="46" t="s">
        <v>41</v>
      </c>
      <c r="J19" s="104">
        <f>AVERAGE(J6:J17,L6,L9:L17)</f>
        <v>9.8797126270147584E-4</v>
      </c>
      <c r="K19" s="105"/>
      <c r="L19" s="106"/>
      <c r="M19" s="46" t="s">
        <v>41</v>
      </c>
      <c r="N19" s="104">
        <f>AVERAGE(N6:N17,P6,P9:P17)</f>
        <v>-3.552544380275842E-3</v>
      </c>
      <c r="O19" s="104"/>
      <c r="P19" s="107"/>
      <c r="Q19" s="46" t="s">
        <v>41</v>
      </c>
      <c r="R19" s="104">
        <f>AVERAGE(R6:R17,T6,T9:T17)</f>
        <v>-1.6471001174597891E-2</v>
      </c>
      <c r="S19" s="105"/>
      <c r="T19" s="106"/>
      <c r="U19" s="46" t="s">
        <v>41</v>
      </c>
      <c r="V19" s="104">
        <f>AVERAGE(V6:V17,X6,X9:X17)</f>
        <v>-1.6933161966042231E-2</v>
      </c>
      <c r="W19" s="105"/>
      <c r="X19" s="106"/>
    </row>
    <row r="20" spans="1:24" ht="15" thickBot="1">
      <c r="A20" s="46" t="s">
        <v>37</v>
      </c>
      <c r="B20" s="42">
        <f t="shared" ref="B20" si="0">MAX(B6:B17)-MIN(B6:B17)</f>
        <v>1.0278</v>
      </c>
      <c r="C20" s="42"/>
      <c r="D20" s="72"/>
      <c r="E20" s="46" t="s">
        <v>37</v>
      </c>
      <c r="F20" s="42">
        <f>MAX(F6:F17)-MIN(F6:F17)</f>
        <v>1.4705059090812567</v>
      </c>
      <c r="G20" s="42"/>
      <c r="H20" s="72"/>
      <c r="I20" s="46" t="s">
        <v>37</v>
      </c>
      <c r="J20" s="42">
        <f t="shared" ref="J20" si="1">MAX(J6:J17)-MIN(J6:J17)</f>
        <v>1.4555739123383118</v>
      </c>
      <c r="K20" s="42"/>
      <c r="L20" s="72"/>
      <c r="M20" s="46" t="s">
        <v>37</v>
      </c>
      <c r="N20" s="42">
        <f t="shared" ref="N20" si="2">MAX(N6:N17)-MIN(N6:N17)</f>
        <v>1.4379566572751328</v>
      </c>
      <c r="O20" s="42"/>
      <c r="P20" s="72"/>
      <c r="Q20" s="46" t="s">
        <v>37</v>
      </c>
      <c r="R20" s="42">
        <f t="shared" ref="R20" si="3">MAX(R6:R17)-MIN(R6:R17)</f>
        <v>1.4320683176359694</v>
      </c>
      <c r="S20" s="42"/>
      <c r="T20" s="72"/>
      <c r="U20" s="46" t="s">
        <v>37</v>
      </c>
      <c r="V20" s="42">
        <f t="shared" ref="V20" si="4">MAX(V6:V17)-MIN(V6:V17)</f>
        <v>1.4114714744951047</v>
      </c>
      <c r="W20" s="42"/>
      <c r="X20" s="72"/>
    </row>
    <row r="21" spans="1:24" ht="15" thickBot="1">
      <c r="A21" s="73" t="s">
        <v>46</v>
      </c>
      <c r="E21" s="73" t="s">
        <v>46</v>
      </c>
      <c r="I21" s="73" t="s">
        <v>46</v>
      </c>
      <c r="M21" s="73" t="s">
        <v>46</v>
      </c>
      <c r="Q21" s="73" t="s">
        <v>46</v>
      </c>
    </row>
    <row r="22" spans="1:24">
      <c r="A22" s="39" t="s">
        <v>5</v>
      </c>
      <c r="B22" s="109">
        <v>600000000</v>
      </c>
      <c r="C22" s="109"/>
      <c r="D22" s="110"/>
      <c r="E22" s="39" t="s">
        <v>5</v>
      </c>
      <c r="F22" s="108">
        <v>572142584.08330357</v>
      </c>
      <c r="G22" s="109"/>
      <c r="H22" s="110"/>
      <c r="I22" s="39" t="s">
        <v>5</v>
      </c>
      <c r="J22" s="108">
        <v>508631844.60253853</v>
      </c>
      <c r="K22" s="109"/>
      <c r="L22" s="110"/>
      <c r="M22" s="39" t="s">
        <v>5</v>
      </c>
      <c r="N22" s="108">
        <v>450000000</v>
      </c>
      <c r="O22" s="109"/>
      <c r="P22" s="110"/>
      <c r="Q22" s="39" t="s">
        <v>5</v>
      </c>
      <c r="R22" s="108">
        <v>600000000</v>
      </c>
      <c r="S22" s="109"/>
      <c r="T22" s="110"/>
    </row>
    <row r="23" spans="1:24">
      <c r="A23" s="40" t="s">
        <v>34</v>
      </c>
      <c r="B23" s="116">
        <v>1.5</v>
      </c>
      <c r="C23" s="116"/>
      <c r="D23" s="117"/>
      <c r="E23" s="40" t="s">
        <v>34</v>
      </c>
      <c r="F23" s="115">
        <v>1.7</v>
      </c>
      <c r="G23" s="116"/>
      <c r="H23" s="117"/>
      <c r="I23" s="40" t="s">
        <v>34</v>
      </c>
      <c r="J23" s="115">
        <v>1.8</v>
      </c>
      <c r="K23" s="116"/>
      <c r="L23" s="117"/>
      <c r="M23" s="40" t="s">
        <v>34</v>
      </c>
      <c r="N23" s="115">
        <v>1.9</v>
      </c>
      <c r="O23" s="116"/>
      <c r="P23" s="117"/>
      <c r="Q23" s="40" t="s">
        <v>34</v>
      </c>
      <c r="R23" s="115">
        <v>2.5</v>
      </c>
      <c r="S23" s="116"/>
      <c r="T23" s="117"/>
    </row>
    <row r="24" spans="1:24">
      <c r="A24" s="41" t="s">
        <v>39</v>
      </c>
      <c r="B24" s="140">
        <v>0.1</v>
      </c>
      <c r="C24" s="141"/>
      <c r="D24" s="142"/>
      <c r="E24" s="41" t="s">
        <v>39</v>
      </c>
      <c r="F24" s="140">
        <v>0.1</v>
      </c>
      <c r="G24" s="141"/>
      <c r="H24" s="142"/>
      <c r="I24" s="41" t="s">
        <v>39</v>
      </c>
      <c r="J24" s="140">
        <v>0.1</v>
      </c>
      <c r="K24" s="141"/>
      <c r="L24" s="142"/>
      <c r="M24" s="41" t="s">
        <v>39</v>
      </c>
      <c r="N24" s="140">
        <v>0.1</v>
      </c>
      <c r="O24" s="141"/>
      <c r="P24" s="142"/>
      <c r="Q24" s="41" t="s">
        <v>39</v>
      </c>
      <c r="R24" s="140">
        <v>0.1</v>
      </c>
      <c r="S24" s="141"/>
      <c r="T24" s="142"/>
    </row>
    <row r="25" spans="1:24" ht="15" thickBot="1">
      <c r="A25" s="41" t="s">
        <v>0</v>
      </c>
      <c r="B25" s="119">
        <v>0.1</v>
      </c>
      <c r="C25" s="119"/>
      <c r="D25" s="120"/>
      <c r="E25" s="41" t="s">
        <v>0</v>
      </c>
      <c r="F25" s="131">
        <v>0.1</v>
      </c>
      <c r="G25" s="132"/>
      <c r="H25" s="133"/>
      <c r="I25" s="88" t="s">
        <v>0</v>
      </c>
      <c r="J25" s="131">
        <v>0.1</v>
      </c>
      <c r="K25" s="132"/>
      <c r="L25" s="133"/>
      <c r="M25" s="88" t="s">
        <v>0</v>
      </c>
      <c r="N25" s="131">
        <v>0.1</v>
      </c>
      <c r="O25" s="132"/>
      <c r="P25" s="133"/>
      <c r="Q25" s="88" t="s">
        <v>0</v>
      </c>
      <c r="R25" s="131">
        <v>0.1</v>
      </c>
      <c r="S25" s="132"/>
      <c r="T25" s="133"/>
    </row>
    <row r="26" spans="1:24">
      <c r="A26" s="1" t="s">
        <v>10</v>
      </c>
      <c r="B26" s="8"/>
      <c r="C26" s="2" t="s">
        <v>22</v>
      </c>
      <c r="D26" s="8">
        <v>-0.30841502287851624</v>
      </c>
      <c r="E26" s="1" t="s">
        <v>10</v>
      </c>
      <c r="F26" s="8">
        <v>-0.61737076042125494</v>
      </c>
      <c r="G26" s="2" t="s">
        <v>22</v>
      </c>
      <c r="H26" s="8">
        <v>-0.18026279673765239</v>
      </c>
      <c r="I26" s="2" t="s">
        <v>10</v>
      </c>
      <c r="J26" s="8">
        <v>-0.45019999999999999</v>
      </c>
      <c r="K26" s="2" t="s">
        <v>22</v>
      </c>
      <c r="L26" s="6">
        <v>2.9516866035845597E-2</v>
      </c>
      <c r="M26" s="2" t="s">
        <v>10</v>
      </c>
      <c r="N26" s="8" t="s">
        <v>47</v>
      </c>
      <c r="O26" s="2" t="s">
        <v>22</v>
      </c>
      <c r="P26" s="6"/>
      <c r="Q26" s="2" t="s">
        <v>10</v>
      </c>
      <c r="R26" s="8">
        <v>0.98643935450286302</v>
      </c>
      <c r="S26" s="2" t="s">
        <v>22</v>
      </c>
      <c r="T26" s="6">
        <v>0.99509837604931839</v>
      </c>
    </row>
    <row r="27" spans="1:24">
      <c r="A27" s="2" t="s">
        <v>11</v>
      </c>
      <c r="B27" s="8"/>
      <c r="C27" s="2" t="s">
        <v>23</v>
      </c>
      <c r="D27" s="8"/>
      <c r="E27" s="2" t="s">
        <v>11</v>
      </c>
      <c r="F27" s="8">
        <v>-1.3175523415512507</v>
      </c>
      <c r="G27" s="2" t="s">
        <v>23</v>
      </c>
      <c r="H27" s="8"/>
      <c r="I27" s="2" t="s">
        <v>11</v>
      </c>
      <c r="J27" s="8">
        <v>-1.2772077103920365</v>
      </c>
      <c r="K27" s="2" t="s">
        <v>23</v>
      </c>
      <c r="L27" s="6"/>
      <c r="M27" s="2" t="s">
        <v>11</v>
      </c>
      <c r="N27" s="8"/>
      <c r="O27" s="2" t="s">
        <v>23</v>
      </c>
      <c r="P27" s="6"/>
      <c r="Q27" s="2" t="s">
        <v>11</v>
      </c>
      <c r="R27" s="8">
        <v>0.99934684695557308</v>
      </c>
      <c r="S27" s="2" t="s">
        <v>23</v>
      </c>
      <c r="T27" s="6"/>
    </row>
    <row r="28" spans="1:24">
      <c r="A28" s="2" t="s">
        <v>20</v>
      </c>
      <c r="B28" s="8">
        <v>-0.79042116000000018</v>
      </c>
      <c r="C28" s="2" t="s">
        <v>24</v>
      </c>
      <c r="D28" s="8"/>
      <c r="E28" s="2" t="s">
        <v>20</v>
      </c>
      <c r="F28" s="8">
        <v>-0.68933880000000003</v>
      </c>
      <c r="G28" s="2" t="s">
        <v>24</v>
      </c>
      <c r="H28" s="8"/>
      <c r="I28" s="2" t="s">
        <v>20</v>
      </c>
      <c r="J28" s="8">
        <v>-0.52462284000000003</v>
      </c>
      <c r="K28" s="2" t="s">
        <v>24</v>
      </c>
      <c r="L28" s="6"/>
      <c r="M28" s="2" t="s">
        <v>20</v>
      </c>
      <c r="N28" s="8"/>
      <c r="O28" s="2" t="s">
        <v>24</v>
      </c>
      <c r="P28" s="6"/>
      <c r="Q28" s="2" t="s">
        <v>20</v>
      </c>
      <c r="R28" s="8">
        <v>0.99851336000000002</v>
      </c>
      <c r="S28" s="2" t="s">
        <v>24</v>
      </c>
      <c r="T28" s="6"/>
    </row>
    <row r="29" spans="1:24">
      <c r="A29" s="2" t="s">
        <v>12</v>
      </c>
      <c r="B29" s="8">
        <v>-0.39410000000000001</v>
      </c>
      <c r="C29" s="2" t="s">
        <v>25</v>
      </c>
      <c r="D29" s="8">
        <v>6.4219235675824493E-2</v>
      </c>
      <c r="E29" s="2" t="s">
        <v>12</v>
      </c>
      <c r="F29" s="8">
        <v>-0.33245183073532686</v>
      </c>
      <c r="G29" s="2" t="s">
        <v>25</v>
      </c>
      <c r="H29" s="8">
        <v>4.6408110660498061E-2</v>
      </c>
      <c r="I29" s="2" t="s">
        <v>12</v>
      </c>
      <c r="J29" s="8">
        <v>-0.20899311444845317</v>
      </c>
      <c r="K29" s="2" t="s">
        <v>25</v>
      </c>
      <c r="L29" s="6">
        <v>0.10654219638138891</v>
      </c>
      <c r="M29" s="2" t="s">
        <v>12</v>
      </c>
      <c r="N29" s="8"/>
      <c r="O29" s="2" t="s">
        <v>25</v>
      </c>
      <c r="P29" s="6"/>
      <c r="Q29" s="2" t="s">
        <v>12</v>
      </c>
      <c r="R29" s="8">
        <v>0.99592998061269156</v>
      </c>
      <c r="S29" s="2" t="s">
        <v>25</v>
      </c>
      <c r="T29" s="6">
        <v>2.0753972450934674E-2</v>
      </c>
    </row>
    <row r="30" spans="1:24">
      <c r="A30" s="2" t="s">
        <v>13</v>
      </c>
      <c r="B30" s="8">
        <v>-0.30017836416007276</v>
      </c>
      <c r="C30" s="2" t="s">
        <v>26</v>
      </c>
      <c r="D30" s="8">
        <v>0.16765065745024341</v>
      </c>
      <c r="E30" s="2" t="s">
        <v>13</v>
      </c>
      <c r="F30" s="8">
        <v>-0.20482306542631148</v>
      </c>
      <c r="G30" s="2" t="s">
        <v>26</v>
      </c>
      <c r="H30" s="8">
        <v>0.15426696490808681</v>
      </c>
      <c r="I30" s="2" t="s">
        <v>13</v>
      </c>
      <c r="J30" s="8">
        <v>-7.5899999999999995E-2</v>
      </c>
      <c r="K30" s="2" t="s">
        <v>26</v>
      </c>
      <c r="L30" s="6">
        <v>0.16068469641179542</v>
      </c>
      <c r="M30" s="2" t="s">
        <v>13</v>
      </c>
      <c r="N30" s="8"/>
      <c r="O30" s="2" t="s">
        <v>26</v>
      </c>
      <c r="P30" s="6"/>
      <c r="Q30" s="2" t="s">
        <v>13</v>
      </c>
      <c r="R30" s="8">
        <v>0.99756414728382514</v>
      </c>
      <c r="S30" s="2" t="s">
        <v>26</v>
      </c>
      <c r="T30" s="6">
        <v>0.99988150528216768</v>
      </c>
    </row>
    <row r="31" spans="1:24">
      <c r="A31" s="2" t="s">
        <v>14</v>
      </c>
      <c r="B31" s="8">
        <v>-1.1423183631626301</v>
      </c>
      <c r="C31" s="2" t="s">
        <v>27</v>
      </c>
      <c r="D31" s="8">
        <v>0.29765930271174018</v>
      </c>
      <c r="E31" s="2" t="s">
        <v>14</v>
      </c>
      <c r="F31" s="8">
        <v>-0.99408643986858758</v>
      </c>
      <c r="G31" s="2" t="s">
        <v>27</v>
      </c>
      <c r="H31" s="8">
        <v>0.29106898034336304</v>
      </c>
      <c r="I31" s="2" t="s">
        <v>14</v>
      </c>
      <c r="J31" s="8">
        <v>-0.78395690631015347</v>
      </c>
      <c r="K31" s="2" t="s">
        <v>27</v>
      </c>
      <c r="L31" s="6">
        <v>0.33883281606628263</v>
      </c>
      <c r="M31" s="2" t="s">
        <v>14</v>
      </c>
      <c r="N31" s="8"/>
      <c r="O31" s="2" t="s">
        <v>27</v>
      </c>
      <c r="P31" s="6"/>
      <c r="Q31" s="2" t="s">
        <v>14</v>
      </c>
      <c r="R31" s="8">
        <v>0.99056345979029903</v>
      </c>
      <c r="S31" s="2" t="s">
        <v>27</v>
      </c>
      <c r="T31" s="6">
        <v>0.99957762780085857</v>
      </c>
    </row>
    <row r="32" spans="1:24">
      <c r="A32" s="2" t="s">
        <v>15</v>
      </c>
      <c r="B32" s="8">
        <v>3.710241764234274E-2</v>
      </c>
      <c r="C32" s="2" t="s">
        <v>28</v>
      </c>
      <c r="D32" s="8">
        <v>0.34365460101338374</v>
      </c>
      <c r="E32" s="2" t="s">
        <v>15</v>
      </c>
      <c r="F32" s="8">
        <v>0.10902907450605377</v>
      </c>
      <c r="G32" s="2" t="s">
        <v>28</v>
      </c>
      <c r="H32" s="8">
        <v>0.33760537871124474</v>
      </c>
      <c r="I32" s="2" t="s">
        <v>15</v>
      </c>
      <c r="J32" s="8">
        <v>0.20440580632182903</v>
      </c>
      <c r="K32" s="2" t="s">
        <v>28</v>
      </c>
      <c r="L32" s="6">
        <v>0.38232319640345447</v>
      </c>
      <c r="M32" s="2" t="s">
        <v>15</v>
      </c>
      <c r="N32" s="8"/>
      <c r="O32" s="2" t="s">
        <v>28</v>
      </c>
      <c r="P32" s="6"/>
      <c r="Q32" s="2" t="s">
        <v>15</v>
      </c>
      <c r="R32" s="8">
        <v>0.99950039792269274</v>
      </c>
      <c r="S32" s="2" t="s">
        <v>28</v>
      </c>
      <c r="T32" s="6">
        <v>0.99928642456474015</v>
      </c>
    </row>
    <row r="33" spans="1:20">
      <c r="A33" s="2" t="s">
        <v>16</v>
      </c>
      <c r="B33" s="8">
        <v>5.3055845913679088E-2</v>
      </c>
      <c r="C33" s="2" t="s">
        <v>29</v>
      </c>
      <c r="D33" s="8">
        <v>0.37691295075404851</v>
      </c>
      <c r="E33" s="2" t="s">
        <v>16</v>
      </c>
      <c r="F33" s="8">
        <v>0.1135272079010673</v>
      </c>
      <c r="G33" s="2" t="s">
        <v>29</v>
      </c>
      <c r="H33" s="8">
        <v>0.36465687024173404</v>
      </c>
      <c r="I33" s="2" t="s">
        <v>16</v>
      </c>
      <c r="J33" s="8">
        <v>0.14905695389327328</v>
      </c>
      <c r="K33" s="2" t="s">
        <v>29</v>
      </c>
      <c r="L33" s="6">
        <v>0.40454765625373523</v>
      </c>
      <c r="M33" s="2" t="s">
        <v>16</v>
      </c>
      <c r="N33" s="8"/>
      <c r="O33" s="2" t="s">
        <v>29</v>
      </c>
      <c r="P33" s="6"/>
      <c r="Q33" s="2" t="s">
        <v>16</v>
      </c>
      <c r="R33" s="8">
        <v>0.99959266704229432</v>
      </c>
      <c r="S33" s="2" t="s">
        <v>29</v>
      </c>
      <c r="T33" s="6">
        <v>0.99873356305947936</v>
      </c>
    </row>
    <row r="34" spans="1:20">
      <c r="A34" s="2" t="s">
        <v>17</v>
      </c>
      <c r="B34" s="8">
        <v>0.25345043678600587</v>
      </c>
      <c r="C34" s="2" t="s">
        <v>30</v>
      </c>
      <c r="D34" s="8">
        <v>0.33882344194373754</v>
      </c>
      <c r="E34" s="2" t="s">
        <v>17</v>
      </c>
      <c r="F34" s="8">
        <v>0.23777053047703206</v>
      </c>
      <c r="G34" s="2" t="s">
        <v>30</v>
      </c>
      <c r="H34" s="8">
        <v>0.39929851702377406</v>
      </c>
      <c r="I34" s="2" t="s">
        <v>17</v>
      </c>
      <c r="J34" s="8">
        <v>0.28535282297932985</v>
      </c>
      <c r="K34" s="2" t="s">
        <v>30</v>
      </c>
      <c r="L34" s="6">
        <v>0.46816936884706051</v>
      </c>
      <c r="M34" s="2" t="s">
        <v>17</v>
      </c>
      <c r="N34" s="8"/>
      <c r="O34" s="2" t="s">
        <v>30</v>
      </c>
      <c r="P34" s="6"/>
      <c r="Q34" s="2" t="s">
        <v>17</v>
      </c>
      <c r="R34" s="8">
        <v>0.99982795961699544</v>
      </c>
      <c r="S34" s="2" t="s">
        <v>30</v>
      </c>
      <c r="T34" s="6">
        <v>0.99759841511468716</v>
      </c>
    </row>
    <row r="35" spans="1:20">
      <c r="A35" s="2" t="s">
        <v>18</v>
      </c>
      <c r="B35" s="8">
        <v>9.5369142361718742E-3</v>
      </c>
      <c r="C35" s="2" t="s">
        <v>31</v>
      </c>
      <c r="D35" s="8">
        <v>0.1059771088787189</v>
      </c>
      <c r="E35" s="2" t="s">
        <v>18</v>
      </c>
      <c r="F35" s="8">
        <v>-1.0944473709379432E-2</v>
      </c>
      <c r="G35" s="2" t="s">
        <v>31</v>
      </c>
      <c r="H35" s="8">
        <v>0.11754331951309586</v>
      </c>
      <c r="I35" s="2" t="s">
        <v>18</v>
      </c>
      <c r="J35" s="8">
        <v>5.2122211157806769E-2</v>
      </c>
      <c r="K35" s="2" t="s">
        <v>31</v>
      </c>
      <c r="L35" s="6">
        <v>0.27073061781986646</v>
      </c>
      <c r="M35" s="2" t="s">
        <v>18</v>
      </c>
      <c r="N35" s="8"/>
      <c r="O35" s="2" t="s">
        <v>31</v>
      </c>
      <c r="P35" s="6"/>
      <c r="Q35" s="2" t="s">
        <v>18</v>
      </c>
      <c r="R35" s="8">
        <v>-0.17741507024719452</v>
      </c>
      <c r="S35" s="2" t="s">
        <v>31</v>
      </c>
      <c r="T35" s="6">
        <v>0.18709828331131204</v>
      </c>
    </row>
    <row r="36" spans="1:20">
      <c r="A36" s="2" t="s">
        <v>19</v>
      </c>
      <c r="B36" s="8">
        <v>0.21358721335879208</v>
      </c>
      <c r="C36" s="2" t="s">
        <v>32</v>
      </c>
      <c r="D36" s="8">
        <v>6.3925578928874127E-2</v>
      </c>
      <c r="E36" s="2" t="s">
        <v>19</v>
      </c>
      <c r="F36" s="8">
        <v>0.21175604359065928</v>
      </c>
      <c r="G36" s="2" t="s">
        <v>32</v>
      </c>
      <c r="H36" s="8">
        <v>0.15069699037895604</v>
      </c>
      <c r="I36" s="2" t="s">
        <v>19</v>
      </c>
      <c r="J36" s="8">
        <v>0.26760432859423755</v>
      </c>
      <c r="K36" s="2" t="s">
        <v>32</v>
      </c>
      <c r="L36" s="6">
        <v>0.23912620503218154</v>
      </c>
      <c r="M36" s="2" t="s">
        <v>19</v>
      </c>
      <c r="N36" s="8"/>
      <c r="O36" s="2" t="s">
        <v>32</v>
      </c>
      <c r="P36" s="6"/>
      <c r="Q36" s="2" t="s">
        <v>19</v>
      </c>
      <c r="R36" s="8">
        <v>0.10671455503031717</v>
      </c>
      <c r="S36" s="2" t="s">
        <v>32</v>
      </c>
      <c r="T36" s="6">
        <v>0.99887007651875637</v>
      </c>
    </row>
    <row r="37" spans="1:20" ht="15" thickBot="1">
      <c r="A37" s="2" t="s">
        <v>21</v>
      </c>
      <c r="B37" s="8">
        <v>7.3600211016134787E-2</v>
      </c>
      <c r="C37" s="2" t="s">
        <v>33</v>
      </c>
      <c r="D37" s="8">
        <v>-0.37147621045451085</v>
      </c>
      <c r="E37" s="2" t="s">
        <v>21</v>
      </c>
      <c r="F37" s="8">
        <v>5.6292995048479302E-2</v>
      </c>
      <c r="G37" s="2" t="s">
        <v>33</v>
      </c>
      <c r="H37" s="8">
        <v>-0.24849019507285186</v>
      </c>
      <c r="I37" s="2" t="s">
        <v>21</v>
      </c>
      <c r="J37" s="8">
        <v>0.11592268737483917</v>
      </c>
      <c r="K37" s="2" t="s">
        <v>33</v>
      </c>
      <c r="L37" s="7">
        <v>-0.10669643436411169</v>
      </c>
      <c r="M37" s="2" t="s">
        <v>21</v>
      </c>
      <c r="N37" s="8"/>
      <c r="O37" s="2" t="s">
        <v>33</v>
      </c>
      <c r="P37" s="7"/>
      <c r="Q37" s="2" t="s">
        <v>21</v>
      </c>
      <c r="R37" s="8">
        <v>-0.12568541686371232</v>
      </c>
      <c r="S37" s="2" t="s">
        <v>33</v>
      </c>
      <c r="T37" s="7">
        <v>-0.20174568298359941</v>
      </c>
    </row>
    <row r="38" spans="1:20" ht="15" thickBot="1">
      <c r="A38" s="3" t="s">
        <v>35</v>
      </c>
      <c r="B38" s="128">
        <f>STDEVP(B28:B37,D26,D29:D37)</f>
        <v>0.38714733120188061</v>
      </c>
      <c r="C38" s="129"/>
      <c r="D38" s="130"/>
      <c r="E38" s="3" t="s">
        <v>35</v>
      </c>
      <c r="F38" s="128">
        <f>STDEVP(F28:F37,H26,H29:H37)</f>
        <v>0.3458971412187799</v>
      </c>
      <c r="G38" s="129"/>
      <c r="H38" s="130"/>
      <c r="I38" s="3" t="s">
        <v>35</v>
      </c>
      <c r="J38" s="79">
        <f>STDEVP(J28:J37,L26,L29:L37)</f>
        <v>0.3032063397921495</v>
      </c>
      <c r="K38" s="80"/>
      <c r="L38" s="81"/>
      <c r="M38" s="3" t="s">
        <v>35</v>
      </c>
      <c r="N38" s="79" t="e">
        <f>STDEVP(N28:N37,P26,P29:P37)</f>
        <v>#DIV/0!</v>
      </c>
      <c r="O38" s="80"/>
      <c r="P38" s="81"/>
      <c r="Q38" s="3" t="s">
        <v>35</v>
      </c>
      <c r="R38" s="85">
        <f>STDEVP(R28:R37,T26,T29:T37)</f>
        <v>0.47860452808178455</v>
      </c>
      <c r="S38" s="86"/>
      <c r="T38" s="87"/>
    </row>
    <row r="39" spans="1:20" ht="15" thickBot="1">
      <c r="A39" s="46" t="s">
        <v>41</v>
      </c>
      <c r="B39" s="104">
        <f>AVERAGE(B26:B37,D26,D29:D37)</f>
        <v>-4.5387660217301617E-2</v>
      </c>
      <c r="C39" s="105"/>
      <c r="D39" s="106"/>
      <c r="E39" s="46" t="s">
        <v>41</v>
      </c>
      <c r="F39" s="104">
        <f>AVERAGE(F26:F37,H26,H29:H37)</f>
        <v>-9.1154532737207777E-2</v>
      </c>
      <c r="G39" s="105"/>
      <c r="H39" s="106"/>
      <c r="I39" s="46" t="s">
        <v>41</v>
      </c>
      <c r="J39" s="76">
        <f>AVERAGE(J26:J37,L26,L29:L37)</f>
        <v>2.1527920026441858E-3</v>
      </c>
      <c r="K39" s="77"/>
      <c r="L39" s="78"/>
      <c r="M39" s="46" t="s">
        <v>41</v>
      </c>
      <c r="N39" s="76" t="e">
        <f>AVERAGE(N26:N37,P26,P29:P37)</f>
        <v>#DIV/0!</v>
      </c>
      <c r="O39" s="77"/>
      <c r="P39" s="78"/>
      <c r="Q39" s="46" t="s">
        <v>41</v>
      </c>
      <c r="R39" s="82">
        <f>AVERAGE(R26:R37,T26,T29:T37)</f>
        <v>0.7166384001279682</v>
      </c>
      <c r="S39" s="83"/>
      <c r="T39" s="84"/>
    </row>
    <row r="40" spans="1:20" ht="15" thickBot="1">
      <c r="A40" s="46" t="s">
        <v>37</v>
      </c>
      <c r="B40" s="42">
        <f t="shared" ref="B40" si="5">MAX(B26:B37)-MIN(B26:B37)</f>
        <v>1.3957687999486361</v>
      </c>
      <c r="C40" s="42"/>
      <c r="D40" s="72"/>
      <c r="E40" s="46" t="s">
        <v>37</v>
      </c>
      <c r="F40" s="42">
        <f t="shared" ref="F40" si="6">MAX(F26:F37)-MIN(F26:F37)</f>
        <v>1.5553228720282828</v>
      </c>
      <c r="G40" s="42"/>
      <c r="H40" s="72"/>
      <c r="I40" s="46" t="s">
        <v>37</v>
      </c>
      <c r="J40" s="42">
        <f t="shared" ref="J40" si="7">MAX(J26:J37)-MIN(J26:J37)</f>
        <v>1.5625605333713664</v>
      </c>
      <c r="K40" s="42"/>
      <c r="L40" s="72"/>
      <c r="M40" s="46" t="s">
        <v>37</v>
      </c>
      <c r="N40" s="42">
        <f t="shared" ref="N40" si="8">MAX(N26:N37)-MIN(N26:N37)</f>
        <v>0</v>
      </c>
      <c r="O40" s="42"/>
      <c r="P40" s="72"/>
      <c r="Q40" s="46" t="s">
        <v>37</v>
      </c>
      <c r="R40" s="42">
        <f t="shared" ref="R40" si="9">MAX(R26:R37)-MIN(R26:R37)</f>
        <v>1.17724302986419</v>
      </c>
      <c r="S40" s="42"/>
      <c r="T40" s="72"/>
    </row>
  </sheetData>
  <mergeCells count="60">
    <mergeCell ref="R22:T22"/>
    <mergeCell ref="R23:T23"/>
    <mergeCell ref="R24:T24"/>
    <mergeCell ref="R25:T25"/>
    <mergeCell ref="J2:L2"/>
    <mergeCell ref="J3:L3"/>
    <mergeCell ref="J4:L4"/>
    <mergeCell ref="J5:L5"/>
    <mergeCell ref="J18:L18"/>
    <mergeCell ref="R5:T5"/>
    <mergeCell ref="R18:T18"/>
    <mergeCell ref="J19:L19"/>
    <mergeCell ref="J25:L25"/>
    <mergeCell ref="J22:L22"/>
    <mergeCell ref="J23:L23"/>
    <mergeCell ref="J24:L24"/>
    <mergeCell ref="B39:D39"/>
    <mergeCell ref="F22:H22"/>
    <mergeCell ref="F23:H23"/>
    <mergeCell ref="F24:H24"/>
    <mergeCell ref="F25:H25"/>
    <mergeCell ref="F38:H38"/>
    <mergeCell ref="F39:H39"/>
    <mergeCell ref="B22:D22"/>
    <mergeCell ref="B23:D23"/>
    <mergeCell ref="B24:D24"/>
    <mergeCell ref="B25:D25"/>
    <mergeCell ref="B38:D38"/>
    <mergeCell ref="F19:H19"/>
    <mergeCell ref="B18:D18"/>
    <mergeCell ref="B19:D19"/>
    <mergeCell ref="B2:D2"/>
    <mergeCell ref="B3:D3"/>
    <mergeCell ref="B4:D4"/>
    <mergeCell ref="B5:D5"/>
    <mergeCell ref="F2:H2"/>
    <mergeCell ref="F3:H3"/>
    <mergeCell ref="F4:H4"/>
    <mergeCell ref="F5:H5"/>
    <mergeCell ref="F18:H18"/>
    <mergeCell ref="N22:P22"/>
    <mergeCell ref="N23:P23"/>
    <mergeCell ref="N24:P24"/>
    <mergeCell ref="N25:P25"/>
    <mergeCell ref="N19:P19"/>
    <mergeCell ref="V19:X19"/>
    <mergeCell ref="N2:P2"/>
    <mergeCell ref="N3:P3"/>
    <mergeCell ref="N4:P4"/>
    <mergeCell ref="N5:P5"/>
    <mergeCell ref="N18:P18"/>
    <mergeCell ref="V2:X2"/>
    <mergeCell ref="V3:X3"/>
    <mergeCell ref="V4:X4"/>
    <mergeCell ref="V5:X5"/>
    <mergeCell ref="V18:X18"/>
    <mergeCell ref="R19:T19"/>
    <mergeCell ref="R2:T2"/>
    <mergeCell ref="R3:T3"/>
    <mergeCell ref="R4:T4"/>
  </mergeCells>
  <conditionalFormatting sqref="B8:B17">
    <cfRule type="dataBar" priority="3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{EB3B0649-7B7A-421E-A9C4-93C55D347805}</x14:id>
        </ext>
      </extLst>
    </cfRule>
  </conditionalFormatting>
  <conditionalFormatting sqref="B6:B17">
    <cfRule type="dataBar" priority="3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{36C68829-FD9D-4BA2-9936-FA5D7206C567}</x14:id>
        </ext>
      </extLst>
    </cfRule>
  </conditionalFormatting>
  <conditionalFormatting sqref="B6:B17">
    <cfRule type="dataBar" priority="30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{4D53546D-4E49-4D24-9F42-8602D0BA719A}</x14:id>
        </ext>
      </extLst>
    </cfRule>
  </conditionalFormatting>
  <conditionalFormatting sqref="B6:B17">
    <cfRule type="dataBar" priority="30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{91F22BDD-705C-406D-8B2E-07BA6FCF42E4}</x14:id>
        </ext>
      </extLst>
    </cfRule>
  </conditionalFormatting>
  <conditionalFormatting sqref="B6:B17">
    <cfRule type="dataBar" priority="30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{617EA0DC-8CAB-49AF-82BD-9192BD326F0B}</x14:id>
        </ext>
      </extLst>
    </cfRule>
  </conditionalFormatting>
  <conditionalFormatting sqref="B6:B17">
    <cfRule type="dataBar" priority="30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{5C78C551-5159-414D-B7C8-86FFB2C04462}</x14:id>
        </ext>
      </extLst>
    </cfRule>
  </conditionalFormatting>
  <conditionalFormatting sqref="B8:B17">
    <cfRule type="dataBar" priority="3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{DA6380AB-80F9-45F4-B66D-285FA13A80A4}</x14:id>
        </ext>
      </extLst>
    </cfRule>
  </conditionalFormatting>
  <conditionalFormatting sqref="B6:B17">
    <cfRule type="dataBar" priority="3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{58A42DD2-CBB3-480C-BBA9-9F30985BA0C3}</x14:id>
        </ext>
      </extLst>
    </cfRule>
  </conditionalFormatting>
  <conditionalFormatting sqref="D6">
    <cfRule type="dataBar" priority="3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{9B103ADD-3D62-44F4-96D5-9F694A1BA814}</x14:id>
        </ext>
      </extLst>
    </cfRule>
  </conditionalFormatting>
  <conditionalFormatting sqref="D9:D17">
    <cfRule type="dataBar" priority="3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{4C902E3A-91EE-4061-9558-A1AA087B0C66}</x14:id>
        </ext>
      </extLst>
    </cfRule>
  </conditionalFormatting>
  <conditionalFormatting sqref="D9:D17 D6">
    <cfRule type="dataBar" priority="3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{51C6F216-83DC-4970-BECC-3DE66C9DA4D2}</x14:id>
        </ext>
      </extLst>
    </cfRule>
  </conditionalFormatting>
  <conditionalFormatting sqref="D7:D8">
    <cfRule type="dataBar" priority="3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{A20E90EF-9113-463F-9BA8-DE3115786129}</x14:id>
        </ext>
      </extLst>
    </cfRule>
  </conditionalFormatting>
  <conditionalFormatting sqref="D8">
    <cfRule type="dataBar" priority="3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{A77C0C7E-10E2-4C2B-8539-940A45470F34}</x14:id>
        </ext>
      </extLst>
    </cfRule>
  </conditionalFormatting>
  <conditionalFormatting sqref="B6:D17">
    <cfRule type="dataBar" priority="30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{97E0F115-514A-44FB-9549-119A4B8825B9}</x14:id>
        </ext>
      </extLst>
    </cfRule>
  </conditionalFormatting>
  <conditionalFormatting sqref="R8:R17">
    <cfRule type="dataBar" priority="25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{AFF7838E-58A2-4B8C-9E4C-83A812DABAC7}</x14:id>
        </ext>
      </extLst>
    </cfRule>
  </conditionalFormatting>
  <conditionalFormatting sqref="R6:R17">
    <cfRule type="dataBar" priority="2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{2935F06A-3D01-47BD-92D0-29C205A525CC}</x14:id>
        </ext>
      </extLst>
    </cfRule>
  </conditionalFormatting>
  <conditionalFormatting sqref="R6:R17">
    <cfRule type="dataBar" priority="2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{38698BF2-422C-46F1-B40D-FACCA104498A}</x14:id>
        </ext>
      </extLst>
    </cfRule>
  </conditionalFormatting>
  <conditionalFormatting sqref="R6:R17">
    <cfRule type="dataBar" priority="2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{D25E8730-78E1-4F4E-9B8B-3A6CA2EA5565}</x14:id>
        </ext>
      </extLst>
    </cfRule>
  </conditionalFormatting>
  <conditionalFormatting sqref="R6:R17">
    <cfRule type="dataBar" priority="2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{61B35C3B-F7C5-459B-91D6-ED1C5887217D}</x14:id>
        </ext>
      </extLst>
    </cfRule>
  </conditionalFormatting>
  <conditionalFormatting sqref="R6:R17">
    <cfRule type="dataBar" priority="2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{F43D414D-8DCF-4826-B358-3E00F825C1CC}</x14:id>
        </ext>
      </extLst>
    </cfRule>
  </conditionalFormatting>
  <conditionalFormatting sqref="R8:R17">
    <cfRule type="dataBar" priority="25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{C41F512F-2104-42D9-AFA9-2CC5BD996928}</x14:id>
        </ext>
      </extLst>
    </cfRule>
  </conditionalFormatting>
  <conditionalFormatting sqref="R6:R17">
    <cfRule type="dataBar" priority="2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{0E850C16-40A4-41ED-9C23-1F2903BF10CA}</x14:id>
        </ext>
      </extLst>
    </cfRule>
  </conditionalFormatting>
  <conditionalFormatting sqref="T6">
    <cfRule type="dataBar" priority="2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{B140C1FA-B52D-491D-A702-62D67D938A61}</x14:id>
        </ext>
      </extLst>
    </cfRule>
  </conditionalFormatting>
  <conditionalFormatting sqref="T9:T17">
    <cfRule type="dataBar" priority="26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{53187091-0D45-492A-B158-236FBF1D1642}</x14:id>
        </ext>
      </extLst>
    </cfRule>
  </conditionalFormatting>
  <conditionalFormatting sqref="T9:T17 T6">
    <cfRule type="dataBar" priority="26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{BDE85AA0-C533-4126-B1A6-1752CF555C86}</x14:id>
        </ext>
      </extLst>
    </cfRule>
  </conditionalFormatting>
  <conditionalFormatting sqref="R6:T6 R9:T17 R7:S8">
    <cfRule type="dataBar" priority="2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{32072C2E-2F75-45C1-8A77-40949A456EB4}</x14:id>
        </ext>
      </extLst>
    </cfRule>
  </conditionalFormatting>
  <conditionalFormatting sqref="T7:T8">
    <cfRule type="dataBar" priority="2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{F47C83BE-2559-414E-80A1-7AA2609436A7}</x14:id>
        </ext>
      </extLst>
    </cfRule>
  </conditionalFormatting>
  <conditionalFormatting sqref="T8">
    <cfRule type="dataBar" priority="2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{0E30F7C2-0B02-473B-85BD-8EFF2518A150}</x14:id>
        </ext>
      </extLst>
    </cfRule>
  </conditionalFormatting>
  <conditionalFormatting sqref="T7:T8">
    <cfRule type="dataBar" priority="2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{BA9712AD-A7A1-4652-9ED9-758A2280B0BF}</x14:id>
        </ext>
      </extLst>
    </cfRule>
  </conditionalFormatting>
  <conditionalFormatting sqref="T7:T8">
    <cfRule type="dataBar" priority="2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{019C552A-C67E-4909-BA3E-7AE6B5470464}</x14:id>
        </ext>
      </extLst>
    </cfRule>
  </conditionalFormatting>
  <conditionalFormatting sqref="X6">
    <cfRule type="dataBar" priority="2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{CD3365EF-8480-407C-ADB2-30FFC42B3080}</x14:id>
        </ext>
      </extLst>
    </cfRule>
  </conditionalFormatting>
  <conditionalFormatting sqref="P6">
    <cfRule type="dataBar" priority="2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{08E978AB-B5CE-4716-B498-216F2D2D1940}</x14:id>
        </ext>
      </extLst>
    </cfRule>
  </conditionalFormatting>
  <conditionalFormatting sqref="N9:P17 N7:O8">
    <cfRule type="dataBar" priority="2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{83F4982B-27E5-4E3E-81F2-ACC5B0DA08BF}</x14:id>
        </ext>
      </extLst>
    </cfRule>
  </conditionalFormatting>
  <conditionalFormatting sqref="B28:B37">
    <cfRule type="dataBar" priority="20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{635C290A-DAD9-486C-8B4C-664D521FB39B}</x14:id>
        </ext>
      </extLst>
    </cfRule>
  </conditionalFormatting>
  <conditionalFormatting sqref="B26:B37">
    <cfRule type="dataBar" priority="20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{CACA68E3-652E-4E63-8F26-2EE4DE5AA4D0}</x14:id>
        </ext>
      </extLst>
    </cfRule>
  </conditionalFormatting>
  <conditionalFormatting sqref="B26:B37">
    <cfRule type="dataBar" priority="20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{ACF96237-3616-48A1-84F4-0CABE2538EBA}</x14:id>
        </ext>
      </extLst>
    </cfRule>
  </conditionalFormatting>
  <conditionalFormatting sqref="B26:B37">
    <cfRule type="dataBar" priority="20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{69F0A23B-E2BA-41BA-AFC2-1D5230971243}</x14:id>
        </ext>
      </extLst>
    </cfRule>
  </conditionalFormatting>
  <conditionalFormatting sqref="B26:B37">
    <cfRule type="dataBar" priority="20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{4ACBC81D-5312-42B6-9E79-BFAEE3BE4B88}</x14:id>
        </ext>
      </extLst>
    </cfRule>
  </conditionalFormatting>
  <conditionalFormatting sqref="B26:B37">
    <cfRule type="dataBar" priority="20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{FA31EC85-ED6C-49BB-AF67-8490B2E5BA21}</x14:id>
        </ext>
      </extLst>
    </cfRule>
  </conditionalFormatting>
  <conditionalFormatting sqref="B28:B37">
    <cfRule type="dataBar" priority="20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{76E902FA-0F66-49F1-9969-12F00EDC2687}</x14:id>
        </ext>
      </extLst>
    </cfRule>
  </conditionalFormatting>
  <conditionalFormatting sqref="B26:B37">
    <cfRule type="dataBar" priority="2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{C3F3175F-4F32-44C8-AFFA-54026FF04E36}</x14:id>
        </ext>
      </extLst>
    </cfRule>
  </conditionalFormatting>
  <conditionalFormatting sqref="D26">
    <cfRule type="dataBar" priority="2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{3A6FE336-2C3E-4F29-9D07-F0C617742C1C}</x14:id>
        </ext>
      </extLst>
    </cfRule>
  </conditionalFormatting>
  <conditionalFormatting sqref="D29:D37">
    <cfRule type="dataBar" priority="2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{4E877451-626B-4C98-B781-D80EA189B80F}</x14:id>
        </ext>
      </extLst>
    </cfRule>
  </conditionalFormatting>
  <conditionalFormatting sqref="D29:D37 D26">
    <cfRule type="dataBar" priority="2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{B8D4CE8F-E8F7-4270-93FD-B5ED074D1659}</x14:id>
        </ext>
      </extLst>
    </cfRule>
  </conditionalFormatting>
  <conditionalFormatting sqref="B27:C28 B26:D26 B29:D37">
    <cfRule type="dataBar" priority="20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{51401D62-EFA6-4FFE-AF6D-96FEB6C53558}</x14:id>
        </ext>
      </extLst>
    </cfRule>
  </conditionalFormatting>
  <conditionalFormatting sqref="D27:D28">
    <cfRule type="dataBar" priority="20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{AB9BC9C1-8A09-4293-8882-EEEAA08B85F8}</x14:id>
        </ext>
      </extLst>
    </cfRule>
  </conditionalFormatting>
  <conditionalFormatting sqref="D28">
    <cfRule type="dataBar" priority="20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{F71693A6-7AA8-4A1E-B9B0-461CDCE286DA}</x14:id>
        </ext>
      </extLst>
    </cfRule>
  </conditionalFormatting>
  <conditionalFormatting sqref="D27:D28">
    <cfRule type="dataBar" priority="19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{D4A16307-444D-44C7-80F2-197BF3B5A1B3}</x14:id>
        </ext>
      </extLst>
    </cfRule>
  </conditionalFormatting>
  <conditionalFormatting sqref="D27:D28">
    <cfRule type="dataBar" priority="19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{55AC6A75-64AE-4AE5-B2AC-B7D921B30F12}</x14:id>
        </ext>
      </extLst>
    </cfRule>
  </conditionalFormatting>
  <conditionalFormatting sqref="F28:F37">
    <cfRule type="dataBar" priority="19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{86FEC9D9-0D7B-4C99-B54F-8AA1181452D5}</x14:id>
        </ext>
      </extLst>
    </cfRule>
  </conditionalFormatting>
  <conditionalFormatting sqref="F26:F37">
    <cfRule type="dataBar" priority="19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{65DB28DA-5543-458A-B352-182341366EB5}</x14:id>
        </ext>
      </extLst>
    </cfRule>
  </conditionalFormatting>
  <conditionalFormatting sqref="F26:F37">
    <cfRule type="dataBar" priority="19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{CC720E04-D8DF-4597-BF38-087CC2A9D405}</x14:id>
        </ext>
      </extLst>
    </cfRule>
  </conditionalFormatting>
  <conditionalFormatting sqref="F26:F37">
    <cfRule type="dataBar" priority="18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{E961B611-F97A-4388-B217-0ED275167385}</x14:id>
        </ext>
      </extLst>
    </cfRule>
  </conditionalFormatting>
  <conditionalFormatting sqref="F26:F37">
    <cfRule type="dataBar" priority="18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{8D435DC0-A018-4128-8A73-1B86A278650B}</x14:id>
        </ext>
      </extLst>
    </cfRule>
  </conditionalFormatting>
  <conditionalFormatting sqref="F26:F37">
    <cfRule type="dataBar" priority="18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{8B1F436C-49E9-4579-BA4D-8F386709DC85}</x14:id>
        </ext>
      </extLst>
    </cfRule>
  </conditionalFormatting>
  <conditionalFormatting sqref="F28:F37">
    <cfRule type="dataBar" priority="19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{7DF4A3F3-4106-4B37-B22D-FE986063C177}</x14:id>
        </ext>
      </extLst>
    </cfRule>
  </conditionalFormatting>
  <conditionalFormatting sqref="F26:F37">
    <cfRule type="dataBar" priority="19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{F0C94094-6569-48A1-88F2-0180CEC3024E}</x14:id>
        </ext>
      </extLst>
    </cfRule>
  </conditionalFormatting>
  <conditionalFormatting sqref="H26">
    <cfRule type="dataBar" priority="19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{D8297594-A43B-4F90-A9E1-04676E38D844}</x14:id>
        </ext>
      </extLst>
    </cfRule>
  </conditionalFormatting>
  <conditionalFormatting sqref="H29:H37">
    <cfRule type="dataBar" priority="19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{EEA9BEA5-FE7E-4CFC-B9D6-8750D4A8FCCA}</x14:id>
        </ext>
      </extLst>
    </cfRule>
  </conditionalFormatting>
  <conditionalFormatting sqref="H29:H37 H26">
    <cfRule type="dataBar" priority="19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{7706C431-A1F4-44DA-A322-98CB309BD4DE}</x14:id>
        </ext>
      </extLst>
    </cfRule>
  </conditionalFormatting>
  <conditionalFormatting sqref="F26:H26 F29:H37 F27:G28">
    <cfRule type="dataBar" priority="18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{F3BFA47B-3D4C-48A8-8727-2E4690500762}</x14:id>
        </ext>
      </extLst>
    </cfRule>
  </conditionalFormatting>
  <conditionalFormatting sqref="H27:H28">
    <cfRule type="dataBar" priority="18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{2E5B1AED-6198-4506-9FB0-7F0381205F11}</x14:id>
        </ext>
      </extLst>
    </cfRule>
  </conditionalFormatting>
  <conditionalFormatting sqref="H28">
    <cfRule type="dataBar" priority="18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{F889361E-D102-43D7-8B92-38DAF020DB41}</x14:id>
        </ext>
      </extLst>
    </cfRule>
  </conditionalFormatting>
  <conditionalFormatting sqref="H27:H28">
    <cfRule type="dataBar" priority="18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{085FEC94-6330-44A4-93D7-690977190032}</x14:id>
        </ext>
      </extLst>
    </cfRule>
  </conditionalFormatting>
  <conditionalFormatting sqref="H27:H28">
    <cfRule type="dataBar" priority="18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{AF75D84F-92B4-4683-82EE-5EB8887EC116}</x14:id>
        </ext>
      </extLst>
    </cfRule>
  </conditionalFormatting>
  <conditionalFormatting sqref="L26">
    <cfRule type="dataBar" priority="16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{05D33357-03F6-479F-99ED-0E5C3EEDB2FC}</x14:id>
        </ext>
      </extLst>
    </cfRule>
  </conditionalFormatting>
  <conditionalFormatting sqref="J29:L37 J27:K28">
    <cfRule type="dataBar" priority="1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{05A10AE4-87D9-4981-9BFD-BDB1FD1746B6}</x14:id>
        </ext>
      </extLst>
    </cfRule>
  </conditionalFormatting>
  <conditionalFormatting sqref="J28:J37">
    <cfRule type="dataBar" priority="1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{D96D2ECB-FCF5-4A88-A89F-99C13798B89D}</x14:id>
        </ext>
      </extLst>
    </cfRule>
  </conditionalFormatting>
  <conditionalFormatting sqref="J26:J37">
    <cfRule type="dataBar" priority="1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{7A5B1770-F60D-41CC-9430-17FC79D4244B}</x14:id>
        </ext>
      </extLst>
    </cfRule>
  </conditionalFormatting>
  <conditionalFormatting sqref="J26:J37">
    <cfRule type="dataBar" priority="1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{5934D327-C5DD-4564-B2AD-DB2F67480A24}</x14:id>
        </ext>
      </extLst>
    </cfRule>
  </conditionalFormatting>
  <conditionalFormatting sqref="J26:J37">
    <cfRule type="dataBar" priority="1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{BB9F356A-473E-471B-9656-273F6640BF95}</x14:id>
        </ext>
      </extLst>
    </cfRule>
  </conditionalFormatting>
  <conditionalFormatting sqref="J26:J37">
    <cfRule type="dataBar" priority="1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{D75B00DA-68A2-4C08-B680-9844DEE7AABC}</x14:id>
        </ext>
      </extLst>
    </cfRule>
  </conditionalFormatting>
  <conditionalFormatting sqref="J26:J37">
    <cfRule type="dataBar" priority="1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{7D55F9A1-4D2A-4CAA-8359-74957D22F924}</x14:id>
        </ext>
      </extLst>
    </cfRule>
  </conditionalFormatting>
  <conditionalFormatting sqref="J28:J37">
    <cfRule type="dataBar" priority="1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{D9CCBAE3-9880-4098-9C0D-078B68122009}</x14:id>
        </ext>
      </extLst>
    </cfRule>
  </conditionalFormatting>
  <conditionalFormatting sqref="J26:J37">
    <cfRule type="dataBar" priority="1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{406AA174-3B5C-456A-B124-1A4ABB13AA6A}</x14:id>
        </ext>
      </extLst>
    </cfRule>
  </conditionalFormatting>
  <conditionalFormatting sqref="L26">
    <cfRule type="dataBar" priority="1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{62554091-130F-422D-9AA5-8BED44BFD9F6}</x14:id>
        </ext>
      </extLst>
    </cfRule>
  </conditionalFormatting>
  <conditionalFormatting sqref="L29:L37">
    <cfRule type="dataBar" priority="1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{880778DD-F5C1-4227-92C6-72A31819CFCE}</x14:id>
        </ext>
      </extLst>
    </cfRule>
  </conditionalFormatting>
  <conditionalFormatting sqref="L29:L37">
    <cfRule type="dataBar" priority="1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{B9A667D0-B45C-4C33-BF73-4CEA2218B68A}</x14:id>
        </ext>
      </extLst>
    </cfRule>
  </conditionalFormatting>
  <conditionalFormatting sqref="J26:L26">
    <cfRule type="dataBar" priority="1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{54B380B6-795A-45FC-9FE6-463DC43EB9F0}</x14:id>
        </ext>
      </extLst>
    </cfRule>
  </conditionalFormatting>
  <conditionalFormatting sqref="L27:L28">
    <cfRule type="dataBar" priority="1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{7D8EAAA3-9D72-495B-BE27-404463C088AA}</x14:id>
        </ext>
      </extLst>
    </cfRule>
  </conditionalFormatting>
  <conditionalFormatting sqref="L28">
    <cfRule type="dataBar" priority="1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{D370CA55-5256-4BDC-80C7-2576BEB93518}</x14:id>
        </ext>
      </extLst>
    </cfRule>
  </conditionalFormatting>
  <conditionalFormatting sqref="L27:L28">
    <cfRule type="dataBar" priority="1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{0517811C-9AE8-4176-84D5-DDD23B8DC78F}</x14:id>
        </ext>
      </extLst>
    </cfRule>
  </conditionalFormatting>
  <conditionalFormatting sqref="L27:L28">
    <cfRule type="dataBar" priority="1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{763EEFD6-B914-4446-AEE5-0456B436BD56}</x14:id>
        </ext>
      </extLst>
    </cfRule>
  </conditionalFormatting>
  <conditionalFormatting sqref="V8:V17">
    <cfRule type="dataBar" priority="1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{74F1CD01-D3AA-4ACA-A47D-AD19ED80AC75}</x14:id>
        </ext>
      </extLst>
    </cfRule>
  </conditionalFormatting>
  <conditionalFormatting sqref="V6:V17">
    <cfRule type="dataBar" priority="1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{A683828E-C2C7-4155-8F47-96E7B179AB70}</x14:id>
        </ext>
      </extLst>
    </cfRule>
  </conditionalFormatting>
  <conditionalFormatting sqref="V6:V17">
    <cfRule type="dataBar" priority="1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{66A20D4D-7E96-4C35-93F5-F44BC31034D9}</x14:id>
        </ext>
      </extLst>
    </cfRule>
  </conditionalFormatting>
  <conditionalFormatting sqref="V6:V17">
    <cfRule type="dataBar" priority="1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{251E609A-8016-4CB5-B16E-AD240F081F7E}</x14:id>
        </ext>
      </extLst>
    </cfRule>
  </conditionalFormatting>
  <conditionalFormatting sqref="V6:V17">
    <cfRule type="dataBar" priority="1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{226EE9D3-C675-4C9E-82BC-80AAED163525}</x14:id>
        </ext>
      </extLst>
    </cfRule>
  </conditionalFormatting>
  <conditionalFormatting sqref="V6:V17">
    <cfRule type="dataBar" priority="1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{E83410C9-1DFE-44E0-A8B2-9D62A32E4835}</x14:id>
        </ext>
      </extLst>
    </cfRule>
  </conditionalFormatting>
  <conditionalFormatting sqref="V8:V17">
    <cfRule type="dataBar" priority="1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{09071D59-0AE6-40F2-BCE4-C4832155D295}</x14:id>
        </ext>
      </extLst>
    </cfRule>
  </conditionalFormatting>
  <conditionalFormatting sqref="V6:V17">
    <cfRule type="dataBar" priority="1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{8311B645-6027-440B-8CDA-AC4929592D61}</x14:id>
        </ext>
      </extLst>
    </cfRule>
  </conditionalFormatting>
  <conditionalFormatting sqref="X6">
    <cfRule type="dataBar" priority="1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{92107EB6-2FB5-490E-A666-189CB9E3DD6B}</x14:id>
        </ext>
      </extLst>
    </cfRule>
  </conditionalFormatting>
  <conditionalFormatting sqref="X9:X17">
    <cfRule type="dataBar" priority="1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{DBBA7DA6-5BD6-49C7-A4AE-4A2586F1E4B6}</x14:id>
        </ext>
      </extLst>
    </cfRule>
  </conditionalFormatting>
  <conditionalFormatting sqref="X9:X17">
    <cfRule type="dataBar" priority="1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{680565A6-C63B-47FD-940D-00777670067D}</x14:id>
        </ext>
      </extLst>
    </cfRule>
  </conditionalFormatting>
  <conditionalFormatting sqref="V6:X6 V9:X17 V7:W8">
    <cfRule type="dataBar" priority="1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{315A5D81-5AE0-40EE-874B-5F7B5E0A6AD7}</x14:id>
        </ext>
      </extLst>
    </cfRule>
  </conditionalFormatting>
  <conditionalFormatting sqref="X7:X8">
    <cfRule type="dataBar" priority="1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{6D9673C7-32B8-46BC-B1F5-BB1B0A978B05}</x14:id>
        </ext>
      </extLst>
    </cfRule>
  </conditionalFormatting>
  <conditionalFormatting sqref="X8">
    <cfRule type="dataBar" priority="1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{F9797F3C-2204-4CAF-A349-C2F23190EEB6}</x14:id>
        </ext>
      </extLst>
    </cfRule>
  </conditionalFormatting>
  <conditionalFormatting sqref="X7:X8">
    <cfRule type="dataBar" priority="1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{8BF7C73A-D888-4F4D-AEBF-9C7068325FCA}</x14:id>
        </ext>
      </extLst>
    </cfRule>
  </conditionalFormatting>
  <conditionalFormatting sqref="X7:X8">
    <cfRule type="dataBar" priority="1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{48174AFE-C884-4283-8915-0593503585A7}</x14:id>
        </ext>
      </extLst>
    </cfRule>
  </conditionalFormatting>
  <conditionalFormatting sqref="N8:N17">
    <cfRule type="dataBar" priority="1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{B9873604-9CBF-4A99-9396-217DC693AA56}</x14:id>
        </ext>
      </extLst>
    </cfRule>
  </conditionalFormatting>
  <conditionalFormatting sqref="N6:N17">
    <cfRule type="dataBar" priority="1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{AA5D3948-4DA1-4827-AB42-9D36B9653EE9}</x14:id>
        </ext>
      </extLst>
    </cfRule>
  </conditionalFormatting>
  <conditionalFormatting sqref="N6:N17">
    <cfRule type="dataBar" priority="1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{B9B96025-F9D7-4928-A98B-AD1AD1DDF43E}</x14:id>
        </ext>
      </extLst>
    </cfRule>
  </conditionalFormatting>
  <conditionalFormatting sqref="N6:N17">
    <cfRule type="dataBar" priority="10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{1DCA482E-8752-4245-B3EC-A20473B612F3}</x14:id>
        </ext>
      </extLst>
    </cfRule>
  </conditionalFormatting>
  <conditionalFormatting sqref="N6:N17">
    <cfRule type="dataBar" priority="10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{CDFB033A-E0C2-4304-9460-59895D90B966}</x14:id>
        </ext>
      </extLst>
    </cfRule>
  </conditionalFormatting>
  <conditionalFormatting sqref="N6:N17">
    <cfRule type="dataBar" priority="10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{6814DBC8-27F0-45B3-A768-AC5137F93EDB}</x14:id>
        </ext>
      </extLst>
    </cfRule>
  </conditionalFormatting>
  <conditionalFormatting sqref="N8:N17">
    <cfRule type="dataBar" priority="1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{CBCD5A1E-F7EB-4C0E-A20A-2D08B53276B1}</x14:id>
        </ext>
      </extLst>
    </cfRule>
  </conditionalFormatting>
  <conditionalFormatting sqref="N6:N17">
    <cfRule type="dataBar" priority="1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{70E02E35-32F2-4749-BD5A-91D8A863EA39}</x14:id>
        </ext>
      </extLst>
    </cfRule>
  </conditionalFormatting>
  <conditionalFormatting sqref="P6">
    <cfRule type="dataBar" priority="1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{BF81E05C-835B-490A-BC08-F01BACCDE429}</x14:id>
        </ext>
      </extLst>
    </cfRule>
  </conditionalFormatting>
  <conditionalFormatting sqref="P9:P17">
    <cfRule type="dataBar" priority="1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{C7DADE6E-6020-4069-AEDE-41C2B0D28F3A}</x14:id>
        </ext>
      </extLst>
    </cfRule>
  </conditionalFormatting>
  <conditionalFormatting sqref="P9:P17">
    <cfRule type="dataBar" priority="1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{EEF00E03-78B3-49DD-A4B0-B090F65E1FDA}</x14:id>
        </ext>
      </extLst>
    </cfRule>
  </conditionalFormatting>
  <conditionalFormatting sqref="N6:P6">
    <cfRule type="dataBar" priority="10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{B6D67A67-CFFC-4357-8D01-2DB735F225EC}</x14:id>
        </ext>
      </extLst>
    </cfRule>
  </conditionalFormatting>
  <conditionalFormatting sqref="P7:P8">
    <cfRule type="dataBar" priority="10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{14CB80D2-126F-4AF0-A5B0-265CEFC914B3}</x14:id>
        </ext>
      </extLst>
    </cfRule>
  </conditionalFormatting>
  <conditionalFormatting sqref="P8">
    <cfRule type="dataBar" priority="10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{C3A26492-FB69-480E-AC64-FEF584705DC8}</x14:id>
        </ext>
      </extLst>
    </cfRule>
  </conditionalFormatting>
  <conditionalFormatting sqref="P7:P8">
    <cfRule type="dataBar" priority="10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{E1800514-3AFF-44B5-85CA-5D543A6CF1DD}</x14:id>
        </ext>
      </extLst>
    </cfRule>
  </conditionalFormatting>
  <conditionalFormatting sqref="P7:P8">
    <cfRule type="dataBar" priority="10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{7366F6EE-6899-420B-AD2B-D8F3C0B5A313}</x14:id>
        </ext>
      </extLst>
    </cfRule>
  </conditionalFormatting>
  <conditionalFormatting sqref="J8:J17">
    <cfRule type="dataBar" priority="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{97830977-09E3-4154-8D79-7E10F7A00BE3}</x14:id>
        </ext>
      </extLst>
    </cfRule>
  </conditionalFormatting>
  <conditionalFormatting sqref="J6:J17">
    <cfRule type="dataBar" priority="7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{29E6A279-6C80-4B43-81D4-294861317C1E}</x14:id>
        </ext>
      </extLst>
    </cfRule>
  </conditionalFormatting>
  <conditionalFormatting sqref="J6:J17">
    <cfRule type="dataBar" priority="6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{C9401B21-433F-4A5F-8BD7-3A2A3FD36EF2}</x14:id>
        </ext>
      </extLst>
    </cfRule>
  </conditionalFormatting>
  <conditionalFormatting sqref="J6:J17">
    <cfRule type="dataBar" priority="6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{C3CDFF20-E617-48B8-B76F-9DB3F40788AE}</x14:id>
        </ext>
      </extLst>
    </cfRule>
  </conditionalFormatting>
  <conditionalFormatting sqref="J6:J17">
    <cfRule type="dataBar" priority="6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{06970A11-BB4E-4284-B7D5-DFCAD34FEF69}</x14:id>
        </ext>
      </extLst>
    </cfRule>
  </conditionalFormatting>
  <conditionalFormatting sqref="J6:J17">
    <cfRule type="dataBar" priority="6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{34E14AF4-314A-4085-B2D4-C78C89C57A8A}</x14:id>
        </ext>
      </extLst>
    </cfRule>
  </conditionalFormatting>
  <conditionalFormatting sqref="J8:J17">
    <cfRule type="dataBar" priority="7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{8BA383CA-5350-4B90-B8CF-660B523CBDB9}</x14:id>
        </ext>
      </extLst>
    </cfRule>
  </conditionalFormatting>
  <conditionalFormatting sqref="J6:J17">
    <cfRule type="dataBar" priority="7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{951E4191-D6FB-4B15-8135-9788C0DC2B06}</x14:id>
        </ext>
      </extLst>
    </cfRule>
  </conditionalFormatting>
  <conditionalFormatting sqref="L6">
    <cfRule type="dataBar" priority="7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{650EC893-493D-44A1-B6BC-8BA06EFC7026}</x14:id>
        </ext>
      </extLst>
    </cfRule>
  </conditionalFormatting>
  <conditionalFormatting sqref="L9:L17">
    <cfRule type="dataBar" priority="7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{B21AA49A-8732-4D8A-AA27-55F20C6DC8B3}</x14:id>
        </ext>
      </extLst>
    </cfRule>
  </conditionalFormatting>
  <conditionalFormatting sqref="L9:L17 L6">
    <cfRule type="dataBar" priority="7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{5C08D2F4-679A-40CA-A8AC-8992EDCFE6CE}</x14:id>
        </ext>
      </extLst>
    </cfRule>
  </conditionalFormatting>
  <conditionalFormatting sqref="J6:L6 J9:L17 J7:K8">
    <cfRule type="dataBar" priority="6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{CAF62D2D-BF9A-4B72-85C9-E6CD3F956471}</x14:id>
        </ext>
      </extLst>
    </cfRule>
  </conditionalFormatting>
  <conditionalFormatting sqref="L7:L8">
    <cfRule type="dataBar" priority="6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{9B1CB0CD-2858-42C2-9BA6-97C205BFBD92}</x14:id>
        </ext>
      </extLst>
    </cfRule>
  </conditionalFormatting>
  <conditionalFormatting sqref="L8">
    <cfRule type="dataBar" priority="6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{C05AC6F1-62BF-4E19-8FD2-BC2A35994F48}</x14:id>
        </ext>
      </extLst>
    </cfRule>
  </conditionalFormatting>
  <conditionalFormatting sqref="L7:L8">
    <cfRule type="dataBar" priority="6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{DB107BBD-644F-4198-9966-CFD73B00E227}</x14:id>
        </ext>
      </extLst>
    </cfRule>
  </conditionalFormatting>
  <conditionalFormatting sqref="L7:L8">
    <cfRule type="dataBar" priority="6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{75E9A593-892B-4B57-9DEE-0D8A92B7250B}</x14:id>
        </ext>
      </extLst>
    </cfRule>
  </conditionalFormatting>
  <conditionalFormatting sqref="F8:F17">
    <cfRule type="dataBar" priority="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{623E853E-A0F9-4ABE-949E-7B398EBD7F05}</x14:id>
        </ext>
      </extLst>
    </cfRule>
  </conditionalFormatting>
  <conditionalFormatting sqref="F6:F17">
    <cfRule type="dataBar" priority="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{BA7EAA2B-1FC4-4072-A231-510B2F58BD3B}</x14:id>
        </ext>
      </extLst>
    </cfRule>
  </conditionalFormatting>
  <conditionalFormatting sqref="F6:F17">
    <cfRule type="dataBar" priority="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{8480BB9F-EFBC-445B-9B48-6097D725C97A}</x14:id>
        </ext>
      </extLst>
    </cfRule>
  </conditionalFormatting>
  <conditionalFormatting sqref="F6:F17">
    <cfRule type="dataBar" priority="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{E66A009C-FE20-4357-84C9-D01DA8238C57}</x14:id>
        </ext>
      </extLst>
    </cfRule>
  </conditionalFormatting>
  <conditionalFormatting sqref="F6:F17">
    <cfRule type="dataBar" priority="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{2D7F8979-50EA-4F2D-AEAD-72FB8502ADC9}</x14:id>
        </ext>
      </extLst>
    </cfRule>
  </conditionalFormatting>
  <conditionalFormatting sqref="F6:F17">
    <cfRule type="dataBar" priority="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{B5FCE5D2-F1C8-4F78-9C3A-AEADE5A1D34F}</x14:id>
        </ext>
      </extLst>
    </cfRule>
  </conditionalFormatting>
  <conditionalFormatting sqref="F8:F17">
    <cfRule type="dataBar" priority="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{BA1E4A6F-DCDA-4A43-B7DA-BBB36E336CCD}</x14:id>
        </ext>
      </extLst>
    </cfRule>
  </conditionalFormatting>
  <conditionalFormatting sqref="F6:F17">
    <cfRule type="dataBar" priority="5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{A52067C5-1101-4076-81CF-6EFE82562227}</x14:id>
        </ext>
      </extLst>
    </cfRule>
  </conditionalFormatting>
  <conditionalFormatting sqref="H6">
    <cfRule type="dataBar" priority="5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{672FFE31-231C-42A8-A36D-612C84156324}</x14:id>
        </ext>
      </extLst>
    </cfRule>
  </conditionalFormatting>
  <conditionalFormatting sqref="H9:H17">
    <cfRule type="dataBar" priority="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{020D4D98-E7A3-48B7-94EB-18BF85A0895E}</x14:id>
        </ext>
      </extLst>
    </cfRule>
  </conditionalFormatting>
  <conditionalFormatting sqref="H9:H17 H6">
    <cfRule type="dataBar" priority="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{D31AF910-756F-4BBD-9E45-62B8EE90A86B}</x14:id>
        </ext>
      </extLst>
    </cfRule>
  </conditionalFormatting>
  <conditionalFormatting sqref="F7:G8 F6:H6 F9:H17">
    <cfRule type="dataBar" priority="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{8AE1EFDC-B4B7-4E04-9CCD-ED83DBEAEE11}</x14:id>
        </ext>
      </extLst>
    </cfRule>
  </conditionalFormatting>
  <conditionalFormatting sqref="H7:H8">
    <cfRule type="dataBar" priority="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{644858B6-5CA7-4BAB-A086-168686613B13}</x14:id>
        </ext>
      </extLst>
    </cfRule>
  </conditionalFormatting>
  <conditionalFormatting sqref="H8">
    <cfRule type="dataBar" priority="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{4A6AA65B-8427-4A06-9DBC-9850514F2E54}</x14:id>
        </ext>
      </extLst>
    </cfRule>
  </conditionalFormatting>
  <conditionalFormatting sqref="H7:H8">
    <cfRule type="dataBar" priority="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{99FAAB83-0BFC-419A-8FFB-5560F192BCCE}</x14:id>
        </ext>
      </extLst>
    </cfRule>
  </conditionalFormatting>
  <conditionalFormatting sqref="H7:H8">
    <cfRule type="dataBar" priority="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{76C31433-CE3C-4FC0-87A7-A6EE61B18911}</x14:id>
        </ext>
      </extLst>
    </cfRule>
  </conditionalFormatting>
  <conditionalFormatting sqref="N6:P17">
    <cfRule type="dataBar" priority="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{C6C370FA-C19B-4370-9271-C0A98FAD6BAE}</x14:id>
        </ext>
      </extLst>
    </cfRule>
  </conditionalFormatting>
  <conditionalFormatting sqref="O27:O37">
    <cfRule type="dataBar" priority="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{28A95F46-58EF-4313-873B-45FEEDDA3C97}</x14:id>
        </ext>
      </extLst>
    </cfRule>
  </conditionalFormatting>
  <conditionalFormatting sqref="O26">
    <cfRule type="dataBar" priority="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{114AFE11-263A-4E6F-B4BE-C05DC5E23FA8}</x14:id>
        </ext>
      </extLst>
    </cfRule>
  </conditionalFormatting>
  <conditionalFormatting sqref="J26:L37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{CF2CC219-FCE3-472D-8A60-B16CDF0C728E}</x14:id>
        </ext>
      </extLst>
    </cfRule>
  </conditionalFormatting>
  <conditionalFormatting sqref="O26:O37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{96A4B0AC-FC7C-4D30-ADCD-183D6E7517C7}</x14:id>
        </ext>
      </extLst>
    </cfRule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26">
    <cfRule type="dataBar" priority="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{ADAA9CFA-7B3A-4399-9B3A-2313B9901DAF}</x14:id>
        </ext>
      </extLst>
    </cfRule>
  </conditionalFormatting>
  <conditionalFormatting sqref="R29:T37 R27:S28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{48E13070-6FD3-4011-B337-708E6810E6F2}</x14:id>
        </ext>
      </extLst>
    </cfRule>
  </conditionalFormatting>
  <conditionalFormatting sqref="R28:R37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{3D6E1539-F2BC-4CA4-BD49-4FC2FD5606A1}</x14:id>
        </ext>
      </extLst>
    </cfRule>
  </conditionalFormatting>
  <conditionalFormatting sqref="R26:R37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{D18BD66C-E96F-4946-9768-44375456D8DA}</x14:id>
        </ext>
      </extLst>
    </cfRule>
  </conditionalFormatting>
  <conditionalFormatting sqref="R26:R37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{3C2C1E84-1947-4B4E-8BFD-D650C7979704}</x14:id>
        </ext>
      </extLst>
    </cfRule>
  </conditionalFormatting>
  <conditionalFormatting sqref="R26:R37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{F4B81575-586C-45B8-B38E-830DA531C495}</x14:id>
        </ext>
      </extLst>
    </cfRule>
  </conditionalFormatting>
  <conditionalFormatting sqref="R26:R37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{97739CCD-5945-4F95-A0D9-3E1056DB24BB}</x14:id>
        </ext>
      </extLst>
    </cfRule>
  </conditionalFormatting>
  <conditionalFormatting sqref="R26:R37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{CF05B40A-3A25-4652-9FFF-EA94932A2315}</x14:id>
        </ext>
      </extLst>
    </cfRule>
  </conditionalFormatting>
  <conditionalFormatting sqref="R28:R37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{5FBD391A-393E-4982-9A30-F33769C66136}</x14:id>
        </ext>
      </extLst>
    </cfRule>
  </conditionalFormatting>
  <conditionalFormatting sqref="R26:R37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{6C1EEAAF-F255-4CEB-8C81-32E575DCF868}</x14:id>
        </ext>
      </extLst>
    </cfRule>
  </conditionalFormatting>
  <conditionalFormatting sqref="T26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{0AF77610-55EF-4BB3-B85F-BD93997C3B57}</x14:id>
        </ext>
      </extLst>
    </cfRule>
  </conditionalFormatting>
  <conditionalFormatting sqref="T29:T37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{3D89A237-8AEA-44AF-9892-12DB79F84F26}</x14:id>
        </ext>
      </extLst>
    </cfRule>
  </conditionalFormatting>
  <conditionalFormatting sqref="T29:T37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{6F605D1A-F662-4B5C-A320-41DCAB890551}</x14:id>
        </ext>
      </extLst>
    </cfRule>
  </conditionalFormatting>
  <conditionalFormatting sqref="R26:T26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{25290B06-63E3-4451-B970-45698B73768B}</x14:id>
        </ext>
      </extLst>
    </cfRule>
  </conditionalFormatting>
  <conditionalFormatting sqref="T27:T28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{7C5BC9AD-92E8-4E34-9071-89C89011BCB1}</x14:id>
        </ext>
      </extLst>
    </cfRule>
  </conditionalFormatting>
  <conditionalFormatting sqref="T28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{85780771-2F0F-4868-9A53-0BB8AF4E2669}</x14:id>
        </ext>
      </extLst>
    </cfRule>
  </conditionalFormatting>
  <conditionalFormatting sqref="T27:T28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{498B07CC-9587-415C-AC2A-472BD04F80C5}</x14:id>
        </ext>
      </extLst>
    </cfRule>
  </conditionalFormatting>
  <conditionalFormatting sqref="T27:T28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{9DA72CB9-647C-4A9C-BF46-DBBF2841E3A4}</x14:id>
        </ext>
      </extLst>
    </cfRule>
  </conditionalFormatting>
  <conditionalFormatting sqref="R26:T37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{BAE876FE-810A-4BB3-9231-F363C38D65C5}</x14:id>
        </ext>
      </extLst>
    </cfRule>
  </conditionalFormatting>
  <conditionalFormatting sqref="N26:N37 P26:P37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{2B5A1885-1BC8-4A9D-A6B2-4C16AE5A2B5F}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B3B0649-7B7A-421E-A9C4-93C55D34780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B8:B17</xm:sqref>
        </x14:conditionalFormatting>
        <x14:conditionalFormatting xmlns:xm="http://schemas.microsoft.com/office/excel/2006/main">
          <x14:cfRule type="dataBar" id="{36C68829-FD9D-4BA2-9936-FA5D7206C56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B6:B17</xm:sqref>
        </x14:conditionalFormatting>
        <x14:conditionalFormatting xmlns:xm="http://schemas.microsoft.com/office/excel/2006/main">
          <x14:cfRule type="dataBar" id="{4D53546D-4E49-4D24-9F42-8602D0BA719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B6:B17</xm:sqref>
        </x14:conditionalFormatting>
        <x14:conditionalFormatting xmlns:xm="http://schemas.microsoft.com/office/excel/2006/main">
          <x14:cfRule type="dataBar" id="{91F22BDD-705C-406D-8B2E-07BA6FCF42E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B6:B17</xm:sqref>
        </x14:conditionalFormatting>
        <x14:conditionalFormatting xmlns:xm="http://schemas.microsoft.com/office/excel/2006/main">
          <x14:cfRule type="dataBar" id="{617EA0DC-8CAB-49AF-82BD-9192BD326F0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B6:B17</xm:sqref>
        </x14:conditionalFormatting>
        <x14:conditionalFormatting xmlns:xm="http://schemas.microsoft.com/office/excel/2006/main">
          <x14:cfRule type="dataBar" id="{5C78C551-5159-414D-B7C8-86FFB2C0446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B6:B17</xm:sqref>
        </x14:conditionalFormatting>
        <x14:conditionalFormatting xmlns:xm="http://schemas.microsoft.com/office/excel/2006/main">
          <x14:cfRule type="dataBar" id="{DA6380AB-80F9-45F4-B66D-285FA13A80A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B8:B17</xm:sqref>
        </x14:conditionalFormatting>
        <x14:conditionalFormatting xmlns:xm="http://schemas.microsoft.com/office/excel/2006/main">
          <x14:cfRule type="dataBar" id="{58A42DD2-CBB3-480C-BBA9-9F30985BA0C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B6:B17</xm:sqref>
        </x14:conditionalFormatting>
        <x14:conditionalFormatting xmlns:xm="http://schemas.microsoft.com/office/excel/2006/main">
          <x14:cfRule type="dataBar" id="{9B103ADD-3D62-44F4-96D5-9F694A1BA81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D6</xm:sqref>
        </x14:conditionalFormatting>
        <x14:conditionalFormatting xmlns:xm="http://schemas.microsoft.com/office/excel/2006/main">
          <x14:cfRule type="dataBar" id="{4C902E3A-91EE-4061-9558-A1AA087B0C6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D9:D17</xm:sqref>
        </x14:conditionalFormatting>
        <x14:conditionalFormatting xmlns:xm="http://schemas.microsoft.com/office/excel/2006/main">
          <x14:cfRule type="dataBar" id="{51C6F216-83DC-4970-BECC-3DE66C9DA4D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D9:D17 D6</xm:sqref>
        </x14:conditionalFormatting>
        <x14:conditionalFormatting xmlns:xm="http://schemas.microsoft.com/office/excel/2006/main">
          <x14:cfRule type="dataBar" id="{A20E90EF-9113-463F-9BA8-DE311578612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D7:D8</xm:sqref>
        </x14:conditionalFormatting>
        <x14:conditionalFormatting xmlns:xm="http://schemas.microsoft.com/office/excel/2006/main">
          <x14:cfRule type="dataBar" id="{A77C0C7E-10E2-4C2B-8539-940A45470F3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D8</xm:sqref>
        </x14:conditionalFormatting>
        <x14:conditionalFormatting xmlns:xm="http://schemas.microsoft.com/office/excel/2006/main">
          <x14:cfRule type="dataBar" id="{97E0F115-514A-44FB-9549-119A4B8825B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B6:D17</xm:sqref>
        </x14:conditionalFormatting>
        <x14:conditionalFormatting xmlns:xm="http://schemas.microsoft.com/office/excel/2006/main">
          <x14:cfRule type="dataBar" id="{AFF7838E-58A2-4B8C-9E4C-83A812DABAC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R8:R17</xm:sqref>
        </x14:conditionalFormatting>
        <x14:conditionalFormatting xmlns:xm="http://schemas.microsoft.com/office/excel/2006/main">
          <x14:cfRule type="dataBar" id="{2935F06A-3D01-47BD-92D0-29C205A525C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R6:R17</xm:sqref>
        </x14:conditionalFormatting>
        <x14:conditionalFormatting xmlns:xm="http://schemas.microsoft.com/office/excel/2006/main">
          <x14:cfRule type="dataBar" id="{38698BF2-422C-46F1-B40D-FACCA104498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R6:R17</xm:sqref>
        </x14:conditionalFormatting>
        <x14:conditionalFormatting xmlns:xm="http://schemas.microsoft.com/office/excel/2006/main">
          <x14:cfRule type="dataBar" id="{D25E8730-78E1-4F4E-9B8B-3A6CA2EA55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R6:R17</xm:sqref>
        </x14:conditionalFormatting>
        <x14:conditionalFormatting xmlns:xm="http://schemas.microsoft.com/office/excel/2006/main">
          <x14:cfRule type="dataBar" id="{61B35C3B-F7C5-459B-91D6-ED1C5887217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R6:R17</xm:sqref>
        </x14:conditionalFormatting>
        <x14:conditionalFormatting xmlns:xm="http://schemas.microsoft.com/office/excel/2006/main">
          <x14:cfRule type="dataBar" id="{F43D414D-8DCF-4826-B358-3E00F825C1C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R6:R17</xm:sqref>
        </x14:conditionalFormatting>
        <x14:conditionalFormatting xmlns:xm="http://schemas.microsoft.com/office/excel/2006/main">
          <x14:cfRule type="dataBar" id="{C41F512F-2104-42D9-AFA9-2CC5BD99692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R8:R17</xm:sqref>
        </x14:conditionalFormatting>
        <x14:conditionalFormatting xmlns:xm="http://schemas.microsoft.com/office/excel/2006/main">
          <x14:cfRule type="dataBar" id="{0E850C16-40A4-41ED-9C23-1F2903BF10C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R6:R17</xm:sqref>
        </x14:conditionalFormatting>
        <x14:conditionalFormatting xmlns:xm="http://schemas.microsoft.com/office/excel/2006/main">
          <x14:cfRule type="dataBar" id="{B140C1FA-B52D-491D-A702-62D67D938A6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T6</xm:sqref>
        </x14:conditionalFormatting>
        <x14:conditionalFormatting xmlns:xm="http://schemas.microsoft.com/office/excel/2006/main">
          <x14:cfRule type="dataBar" id="{53187091-0D45-492A-B158-236FBF1D164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T9:T17</xm:sqref>
        </x14:conditionalFormatting>
        <x14:conditionalFormatting xmlns:xm="http://schemas.microsoft.com/office/excel/2006/main">
          <x14:cfRule type="dataBar" id="{BDE85AA0-C533-4126-B1A6-1752CF555C8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T9:T17 T6</xm:sqref>
        </x14:conditionalFormatting>
        <x14:conditionalFormatting xmlns:xm="http://schemas.microsoft.com/office/excel/2006/main">
          <x14:cfRule type="dataBar" id="{32072C2E-2F75-45C1-8A77-40949A456EB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R6:T6 R9:T17 R7:S8</xm:sqref>
        </x14:conditionalFormatting>
        <x14:conditionalFormatting xmlns:xm="http://schemas.microsoft.com/office/excel/2006/main">
          <x14:cfRule type="dataBar" id="{F47C83BE-2559-414E-80A1-7AA2609436A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T7:T8</xm:sqref>
        </x14:conditionalFormatting>
        <x14:conditionalFormatting xmlns:xm="http://schemas.microsoft.com/office/excel/2006/main">
          <x14:cfRule type="dataBar" id="{0E30F7C2-0B02-473B-85BD-8EFF2518A15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T8</xm:sqref>
        </x14:conditionalFormatting>
        <x14:conditionalFormatting xmlns:xm="http://schemas.microsoft.com/office/excel/2006/main">
          <x14:cfRule type="dataBar" id="{BA9712AD-A7A1-4652-9ED9-758A2280B0B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T7:T8</xm:sqref>
        </x14:conditionalFormatting>
        <x14:conditionalFormatting xmlns:xm="http://schemas.microsoft.com/office/excel/2006/main">
          <x14:cfRule type="dataBar" id="{019C552A-C67E-4909-BA3E-7AE6B547046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T7:T8</xm:sqref>
        </x14:conditionalFormatting>
        <x14:conditionalFormatting xmlns:xm="http://schemas.microsoft.com/office/excel/2006/main">
          <x14:cfRule type="dataBar" id="{CD3365EF-8480-407C-ADB2-30FFC42B308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X6</xm:sqref>
        </x14:conditionalFormatting>
        <x14:conditionalFormatting xmlns:xm="http://schemas.microsoft.com/office/excel/2006/main">
          <x14:cfRule type="dataBar" id="{08E978AB-B5CE-4716-B498-216F2D2D194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P6</xm:sqref>
        </x14:conditionalFormatting>
        <x14:conditionalFormatting xmlns:xm="http://schemas.microsoft.com/office/excel/2006/main">
          <x14:cfRule type="dataBar" id="{83F4982B-27E5-4E3E-81F2-ACC5B0DA08B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N9:P17 N7:O8</xm:sqref>
        </x14:conditionalFormatting>
        <x14:conditionalFormatting xmlns:xm="http://schemas.microsoft.com/office/excel/2006/main">
          <x14:cfRule type="dataBar" id="{635C290A-DAD9-486C-8B4C-664D521FB39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B28:B37</xm:sqref>
        </x14:conditionalFormatting>
        <x14:conditionalFormatting xmlns:xm="http://schemas.microsoft.com/office/excel/2006/main">
          <x14:cfRule type="dataBar" id="{CACA68E3-652E-4E63-8F26-2EE4DE5AA4D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B26:B37</xm:sqref>
        </x14:conditionalFormatting>
        <x14:conditionalFormatting xmlns:xm="http://schemas.microsoft.com/office/excel/2006/main">
          <x14:cfRule type="dataBar" id="{ACF96237-3616-48A1-84F4-0CABE2538EB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B26:B37</xm:sqref>
        </x14:conditionalFormatting>
        <x14:conditionalFormatting xmlns:xm="http://schemas.microsoft.com/office/excel/2006/main">
          <x14:cfRule type="dataBar" id="{69F0A23B-E2BA-41BA-AFC2-1D523097124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B26:B37</xm:sqref>
        </x14:conditionalFormatting>
        <x14:conditionalFormatting xmlns:xm="http://schemas.microsoft.com/office/excel/2006/main">
          <x14:cfRule type="dataBar" id="{4ACBC81D-5312-42B6-9E79-BFAEE3BE4B8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B26:B37</xm:sqref>
        </x14:conditionalFormatting>
        <x14:conditionalFormatting xmlns:xm="http://schemas.microsoft.com/office/excel/2006/main">
          <x14:cfRule type="dataBar" id="{FA31EC85-ED6C-49BB-AF67-8490B2E5BA2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B26:B37</xm:sqref>
        </x14:conditionalFormatting>
        <x14:conditionalFormatting xmlns:xm="http://schemas.microsoft.com/office/excel/2006/main">
          <x14:cfRule type="dataBar" id="{76E902FA-0F66-49F1-9969-12F00EDC268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B28:B37</xm:sqref>
        </x14:conditionalFormatting>
        <x14:conditionalFormatting xmlns:xm="http://schemas.microsoft.com/office/excel/2006/main">
          <x14:cfRule type="dataBar" id="{C3F3175F-4F32-44C8-AFFA-54026FF04E3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B26:B37</xm:sqref>
        </x14:conditionalFormatting>
        <x14:conditionalFormatting xmlns:xm="http://schemas.microsoft.com/office/excel/2006/main">
          <x14:cfRule type="dataBar" id="{3A6FE336-2C3E-4F29-9D07-F0C617742C1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D26</xm:sqref>
        </x14:conditionalFormatting>
        <x14:conditionalFormatting xmlns:xm="http://schemas.microsoft.com/office/excel/2006/main">
          <x14:cfRule type="dataBar" id="{4E877451-626B-4C98-B781-D80EA189B80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D29:D37</xm:sqref>
        </x14:conditionalFormatting>
        <x14:conditionalFormatting xmlns:xm="http://schemas.microsoft.com/office/excel/2006/main">
          <x14:cfRule type="dataBar" id="{B8D4CE8F-E8F7-4270-93FD-B5ED074D165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D29:D37 D26</xm:sqref>
        </x14:conditionalFormatting>
        <x14:conditionalFormatting xmlns:xm="http://schemas.microsoft.com/office/excel/2006/main">
          <x14:cfRule type="dataBar" id="{51401D62-EFA6-4FFE-AF6D-96FEB6C5355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B27:C28 B26:D26 B29:D37</xm:sqref>
        </x14:conditionalFormatting>
        <x14:conditionalFormatting xmlns:xm="http://schemas.microsoft.com/office/excel/2006/main">
          <x14:cfRule type="dataBar" id="{AB9BC9C1-8A09-4293-8882-EEEAA08B85F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D27:D28</xm:sqref>
        </x14:conditionalFormatting>
        <x14:conditionalFormatting xmlns:xm="http://schemas.microsoft.com/office/excel/2006/main">
          <x14:cfRule type="dataBar" id="{F71693A6-7AA8-4A1E-B9B0-461CDCE286D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D28</xm:sqref>
        </x14:conditionalFormatting>
        <x14:conditionalFormatting xmlns:xm="http://schemas.microsoft.com/office/excel/2006/main">
          <x14:cfRule type="dataBar" id="{D4A16307-444D-44C7-80F2-197BF3B5A1B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D27:D28</xm:sqref>
        </x14:conditionalFormatting>
        <x14:conditionalFormatting xmlns:xm="http://schemas.microsoft.com/office/excel/2006/main">
          <x14:cfRule type="dataBar" id="{55AC6A75-64AE-4AE5-B2AC-B7D921B30F1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D27:D28</xm:sqref>
        </x14:conditionalFormatting>
        <x14:conditionalFormatting xmlns:xm="http://schemas.microsoft.com/office/excel/2006/main">
          <x14:cfRule type="dataBar" id="{86FEC9D9-0D7B-4C99-B54F-8AA1181452D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F28:F37</xm:sqref>
        </x14:conditionalFormatting>
        <x14:conditionalFormatting xmlns:xm="http://schemas.microsoft.com/office/excel/2006/main">
          <x14:cfRule type="dataBar" id="{65DB28DA-5543-458A-B352-182341366EB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F26:F37</xm:sqref>
        </x14:conditionalFormatting>
        <x14:conditionalFormatting xmlns:xm="http://schemas.microsoft.com/office/excel/2006/main">
          <x14:cfRule type="dataBar" id="{CC720E04-D8DF-4597-BF38-087CC2A9D40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F26:F37</xm:sqref>
        </x14:conditionalFormatting>
        <x14:conditionalFormatting xmlns:xm="http://schemas.microsoft.com/office/excel/2006/main">
          <x14:cfRule type="dataBar" id="{E961B611-F97A-4388-B217-0ED27516738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F26:F37</xm:sqref>
        </x14:conditionalFormatting>
        <x14:conditionalFormatting xmlns:xm="http://schemas.microsoft.com/office/excel/2006/main">
          <x14:cfRule type="dataBar" id="{8D435DC0-A018-4128-8A73-1B86A278650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F26:F37</xm:sqref>
        </x14:conditionalFormatting>
        <x14:conditionalFormatting xmlns:xm="http://schemas.microsoft.com/office/excel/2006/main">
          <x14:cfRule type="dataBar" id="{8B1F436C-49E9-4579-BA4D-8F386709DC8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F26:F37</xm:sqref>
        </x14:conditionalFormatting>
        <x14:conditionalFormatting xmlns:xm="http://schemas.microsoft.com/office/excel/2006/main">
          <x14:cfRule type="dataBar" id="{7DF4A3F3-4106-4B37-B22D-FE986063C17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F28:F37</xm:sqref>
        </x14:conditionalFormatting>
        <x14:conditionalFormatting xmlns:xm="http://schemas.microsoft.com/office/excel/2006/main">
          <x14:cfRule type="dataBar" id="{F0C94094-6569-48A1-88F2-0180CEC3024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F26:F37</xm:sqref>
        </x14:conditionalFormatting>
        <x14:conditionalFormatting xmlns:xm="http://schemas.microsoft.com/office/excel/2006/main">
          <x14:cfRule type="dataBar" id="{D8297594-A43B-4F90-A9E1-04676E38D84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H26</xm:sqref>
        </x14:conditionalFormatting>
        <x14:conditionalFormatting xmlns:xm="http://schemas.microsoft.com/office/excel/2006/main">
          <x14:cfRule type="dataBar" id="{EEA9BEA5-FE7E-4CFC-B9D6-8750D4A8FCC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H29:H37</xm:sqref>
        </x14:conditionalFormatting>
        <x14:conditionalFormatting xmlns:xm="http://schemas.microsoft.com/office/excel/2006/main">
          <x14:cfRule type="dataBar" id="{7706C431-A1F4-44DA-A322-98CB309BD4D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H29:H37 H26</xm:sqref>
        </x14:conditionalFormatting>
        <x14:conditionalFormatting xmlns:xm="http://schemas.microsoft.com/office/excel/2006/main">
          <x14:cfRule type="dataBar" id="{F3BFA47B-3D4C-48A8-8727-2E469050076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F26:H26 F29:H37 F27:G28</xm:sqref>
        </x14:conditionalFormatting>
        <x14:conditionalFormatting xmlns:xm="http://schemas.microsoft.com/office/excel/2006/main">
          <x14:cfRule type="dataBar" id="{2E5B1AED-6198-4506-9FB0-7F0381205F1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H27:H28</xm:sqref>
        </x14:conditionalFormatting>
        <x14:conditionalFormatting xmlns:xm="http://schemas.microsoft.com/office/excel/2006/main">
          <x14:cfRule type="dataBar" id="{F889361E-D102-43D7-8B92-38DAF020DB4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H28</xm:sqref>
        </x14:conditionalFormatting>
        <x14:conditionalFormatting xmlns:xm="http://schemas.microsoft.com/office/excel/2006/main">
          <x14:cfRule type="dataBar" id="{085FEC94-6330-44A4-93D7-69097719003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H27:H28</xm:sqref>
        </x14:conditionalFormatting>
        <x14:conditionalFormatting xmlns:xm="http://schemas.microsoft.com/office/excel/2006/main">
          <x14:cfRule type="dataBar" id="{AF75D84F-92B4-4683-82EE-5EB8887EC11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H27:H28</xm:sqref>
        </x14:conditionalFormatting>
        <x14:conditionalFormatting xmlns:xm="http://schemas.microsoft.com/office/excel/2006/main">
          <x14:cfRule type="dataBar" id="{05D33357-03F6-479F-99ED-0E5C3EEDB2F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L26</xm:sqref>
        </x14:conditionalFormatting>
        <x14:conditionalFormatting xmlns:xm="http://schemas.microsoft.com/office/excel/2006/main">
          <x14:cfRule type="dataBar" id="{05A10AE4-87D9-4981-9BFD-BDB1FD1746B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J29:L37 J27:K28</xm:sqref>
        </x14:conditionalFormatting>
        <x14:conditionalFormatting xmlns:xm="http://schemas.microsoft.com/office/excel/2006/main">
          <x14:cfRule type="dataBar" id="{D96D2ECB-FCF5-4A88-A89F-99C13798B89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J28:J37</xm:sqref>
        </x14:conditionalFormatting>
        <x14:conditionalFormatting xmlns:xm="http://schemas.microsoft.com/office/excel/2006/main">
          <x14:cfRule type="dataBar" id="{7A5B1770-F60D-41CC-9430-17FC79D4244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J26:J37</xm:sqref>
        </x14:conditionalFormatting>
        <x14:conditionalFormatting xmlns:xm="http://schemas.microsoft.com/office/excel/2006/main">
          <x14:cfRule type="dataBar" id="{5934D327-C5DD-4564-B2AD-DB2F67480A2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J26:J37</xm:sqref>
        </x14:conditionalFormatting>
        <x14:conditionalFormatting xmlns:xm="http://schemas.microsoft.com/office/excel/2006/main">
          <x14:cfRule type="dataBar" id="{BB9F356A-473E-471B-9656-273F6640BF9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J26:J37</xm:sqref>
        </x14:conditionalFormatting>
        <x14:conditionalFormatting xmlns:xm="http://schemas.microsoft.com/office/excel/2006/main">
          <x14:cfRule type="dataBar" id="{D75B00DA-68A2-4C08-B680-9844DEE7AAB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J26:J37</xm:sqref>
        </x14:conditionalFormatting>
        <x14:conditionalFormatting xmlns:xm="http://schemas.microsoft.com/office/excel/2006/main">
          <x14:cfRule type="dataBar" id="{7D55F9A1-4D2A-4CAA-8359-74957D22F92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J26:J37</xm:sqref>
        </x14:conditionalFormatting>
        <x14:conditionalFormatting xmlns:xm="http://schemas.microsoft.com/office/excel/2006/main">
          <x14:cfRule type="dataBar" id="{D9CCBAE3-9880-4098-9C0D-078B6812200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J28:J37</xm:sqref>
        </x14:conditionalFormatting>
        <x14:conditionalFormatting xmlns:xm="http://schemas.microsoft.com/office/excel/2006/main">
          <x14:cfRule type="dataBar" id="{406AA174-3B5C-456A-B124-1A4ABB13AA6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J26:J37</xm:sqref>
        </x14:conditionalFormatting>
        <x14:conditionalFormatting xmlns:xm="http://schemas.microsoft.com/office/excel/2006/main">
          <x14:cfRule type="dataBar" id="{62554091-130F-422D-9AA5-8BED44BFD9F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L26</xm:sqref>
        </x14:conditionalFormatting>
        <x14:conditionalFormatting xmlns:xm="http://schemas.microsoft.com/office/excel/2006/main">
          <x14:cfRule type="dataBar" id="{880778DD-F5C1-4227-92C6-72A31819CFC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L29:L37</xm:sqref>
        </x14:conditionalFormatting>
        <x14:conditionalFormatting xmlns:xm="http://schemas.microsoft.com/office/excel/2006/main">
          <x14:cfRule type="dataBar" id="{B9A667D0-B45C-4C33-BF73-4CEA2218B68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L29:L37</xm:sqref>
        </x14:conditionalFormatting>
        <x14:conditionalFormatting xmlns:xm="http://schemas.microsoft.com/office/excel/2006/main">
          <x14:cfRule type="dataBar" id="{54B380B6-795A-45FC-9FE6-463DC43EB9F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J26:L26</xm:sqref>
        </x14:conditionalFormatting>
        <x14:conditionalFormatting xmlns:xm="http://schemas.microsoft.com/office/excel/2006/main">
          <x14:cfRule type="dataBar" id="{7D8EAAA3-9D72-495B-BE27-404463C088A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L27:L28</xm:sqref>
        </x14:conditionalFormatting>
        <x14:conditionalFormatting xmlns:xm="http://schemas.microsoft.com/office/excel/2006/main">
          <x14:cfRule type="dataBar" id="{D370CA55-5256-4BDC-80C7-2576BEB9351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L28</xm:sqref>
        </x14:conditionalFormatting>
        <x14:conditionalFormatting xmlns:xm="http://schemas.microsoft.com/office/excel/2006/main">
          <x14:cfRule type="dataBar" id="{0517811C-9AE8-4176-84D5-DDD23B8DC78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L27:L28</xm:sqref>
        </x14:conditionalFormatting>
        <x14:conditionalFormatting xmlns:xm="http://schemas.microsoft.com/office/excel/2006/main">
          <x14:cfRule type="dataBar" id="{763EEFD6-B914-4446-AEE5-0456B436BD5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L27:L28</xm:sqref>
        </x14:conditionalFormatting>
        <x14:conditionalFormatting xmlns:xm="http://schemas.microsoft.com/office/excel/2006/main">
          <x14:cfRule type="dataBar" id="{74F1CD01-D3AA-4ACA-A47D-AD19ED80AC7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V8:V17</xm:sqref>
        </x14:conditionalFormatting>
        <x14:conditionalFormatting xmlns:xm="http://schemas.microsoft.com/office/excel/2006/main">
          <x14:cfRule type="dataBar" id="{A683828E-C2C7-4155-8F47-96E7B179AB7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V6:V17</xm:sqref>
        </x14:conditionalFormatting>
        <x14:conditionalFormatting xmlns:xm="http://schemas.microsoft.com/office/excel/2006/main">
          <x14:cfRule type="dataBar" id="{66A20D4D-7E96-4C35-93F5-F44BC31034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V6:V17</xm:sqref>
        </x14:conditionalFormatting>
        <x14:conditionalFormatting xmlns:xm="http://schemas.microsoft.com/office/excel/2006/main">
          <x14:cfRule type="dataBar" id="{251E609A-8016-4CB5-B16E-AD240F081F7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V6:V17</xm:sqref>
        </x14:conditionalFormatting>
        <x14:conditionalFormatting xmlns:xm="http://schemas.microsoft.com/office/excel/2006/main">
          <x14:cfRule type="dataBar" id="{226EE9D3-C675-4C9E-82BC-80AAED16352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V6:V17</xm:sqref>
        </x14:conditionalFormatting>
        <x14:conditionalFormatting xmlns:xm="http://schemas.microsoft.com/office/excel/2006/main">
          <x14:cfRule type="dataBar" id="{E83410C9-1DFE-44E0-A8B2-9D62A32E483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V6:V17</xm:sqref>
        </x14:conditionalFormatting>
        <x14:conditionalFormatting xmlns:xm="http://schemas.microsoft.com/office/excel/2006/main">
          <x14:cfRule type="dataBar" id="{09071D59-0AE6-40F2-BCE4-C4832155D29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V8:V17</xm:sqref>
        </x14:conditionalFormatting>
        <x14:conditionalFormatting xmlns:xm="http://schemas.microsoft.com/office/excel/2006/main">
          <x14:cfRule type="dataBar" id="{8311B645-6027-440B-8CDA-AC4929592D6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V6:V17</xm:sqref>
        </x14:conditionalFormatting>
        <x14:conditionalFormatting xmlns:xm="http://schemas.microsoft.com/office/excel/2006/main">
          <x14:cfRule type="dataBar" id="{92107EB6-2FB5-490E-A666-189CB9E3DD6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X6</xm:sqref>
        </x14:conditionalFormatting>
        <x14:conditionalFormatting xmlns:xm="http://schemas.microsoft.com/office/excel/2006/main">
          <x14:cfRule type="dataBar" id="{DBBA7DA6-5BD6-49C7-A4AE-4A2586F1E4B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X9:X17</xm:sqref>
        </x14:conditionalFormatting>
        <x14:conditionalFormatting xmlns:xm="http://schemas.microsoft.com/office/excel/2006/main">
          <x14:cfRule type="dataBar" id="{680565A6-C63B-47FD-940D-00777670067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X9:X17</xm:sqref>
        </x14:conditionalFormatting>
        <x14:conditionalFormatting xmlns:xm="http://schemas.microsoft.com/office/excel/2006/main">
          <x14:cfRule type="dataBar" id="{315A5D81-5AE0-40EE-874B-5F7B5E0A6AD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V6:X6 V9:X17 V7:W8</xm:sqref>
        </x14:conditionalFormatting>
        <x14:conditionalFormatting xmlns:xm="http://schemas.microsoft.com/office/excel/2006/main">
          <x14:cfRule type="dataBar" id="{6D9673C7-32B8-46BC-B1F5-BB1B0A978B0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X7:X8</xm:sqref>
        </x14:conditionalFormatting>
        <x14:conditionalFormatting xmlns:xm="http://schemas.microsoft.com/office/excel/2006/main">
          <x14:cfRule type="dataBar" id="{F9797F3C-2204-4CAF-A349-C2F23190EEB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X8</xm:sqref>
        </x14:conditionalFormatting>
        <x14:conditionalFormatting xmlns:xm="http://schemas.microsoft.com/office/excel/2006/main">
          <x14:cfRule type="dataBar" id="{8BF7C73A-D888-4F4D-AEBF-9C7068325FC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X7:X8</xm:sqref>
        </x14:conditionalFormatting>
        <x14:conditionalFormatting xmlns:xm="http://schemas.microsoft.com/office/excel/2006/main">
          <x14:cfRule type="dataBar" id="{48174AFE-C884-4283-8915-0593503585A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X7:X8</xm:sqref>
        </x14:conditionalFormatting>
        <x14:conditionalFormatting xmlns:xm="http://schemas.microsoft.com/office/excel/2006/main">
          <x14:cfRule type="dataBar" id="{B9873604-9CBF-4A99-9396-217DC693AA5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N8:N17</xm:sqref>
        </x14:conditionalFormatting>
        <x14:conditionalFormatting xmlns:xm="http://schemas.microsoft.com/office/excel/2006/main">
          <x14:cfRule type="dataBar" id="{AA5D3948-4DA1-4827-AB42-9D36B9653EE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N6:N17</xm:sqref>
        </x14:conditionalFormatting>
        <x14:conditionalFormatting xmlns:xm="http://schemas.microsoft.com/office/excel/2006/main">
          <x14:cfRule type="dataBar" id="{B9B96025-F9D7-4928-A98B-AD1AD1DDF43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N6:N17</xm:sqref>
        </x14:conditionalFormatting>
        <x14:conditionalFormatting xmlns:xm="http://schemas.microsoft.com/office/excel/2006/main">
          <x14:cfRule type="dataBar" id="{1DCA482E-8752-4245-B3EC-A20473B612F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N6:N17</xm:sqref>
        </x14:conditionalFormatting>
        <x14:conditionalFormatting xmlns:xm="http://schemas.microsoft.com/office/excel/2006/main">
          <x14:cfRule type="dataBar" id="{CDFB033A-E0C2-4304-9460-59895D90B96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N6:N17</xm:sqref>
        </x14:conditionalFormatting>
        <x14:conditionalFormatting xmlns:xm="http://schemas.microsoft.com/office/excel/2006/main">
          <x14:cfRule type="dataBar" id="{6814DBC8-27F0-45B3-A768-AC5137F93ED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N6:N17</xm:sqref>
        </x14:conditionalFormatting>
        <x14:conditionalFormatting xmlns:xm="http://schemas.microsoft.com/office/excel/2006/main">
          <x14:cfRule type="dataBar" id="{CBCD5A1E-F7EB-4C0E-A20A-2D08B53276B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N8:N17</xm:sqref>
        </x14:conditionalFormatting>
        <x14:conditionalFormatting xmlns:xm="http://schemas.microsoft.com/office/excel/2006/main">
          <x14:cfRule type="dataBar" id="{70E02E35-32F2-4749-BD5A-91D8A863EA3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N6:N17</xm:sqref>
        </x14:conditionalFormatting>
        <x14:conditionalFormatting xmlns:xm="http://schemas.microsoft.com/office/excel/2006/main">
          <x14:cfRule type="dataBar" id="{BF81E05C-835B-490A-BC08-F01BACCDE42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P6</xm:sqref>
        </x14:conditionalFormatting>
        <x14:conditionalFormatting xmlns:xm="http://schemas.microsoft.com/office/excel/2006/main">
          <x14:cfRule type="dataBar" id="{C7DADE6E-6020-4069-AEDE-41C2B0D28F3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P9:P17</xm:sqref>
        </x14:conditionalFormatting>
        <x14:conditionalFormatting xmlns:xm="http://schemas.microsoft.com/office/excel/2006/main">
          <x14:cfRule type="dataBar" id="{EEF00E03-78B3-49DD-A4B0-B090F65E1FD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P9:P17</xm:sqref>
        </x14:conditionalFormatting>
        <x14:conditionalFormatting xmlns:xm="http://schemas.microsoft.com/office/excel/2006/main">
          <x14:cfRule type="dataBar" id="{B6D67A67-CFFC-4357-8D01-2DB735F225E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N6:P6</xm:sqref>
        </x14:conditionalFormatting>
        <x14:conditionalFormatting xmlns:xm="http://schemas.microsoft.com/office/excel/2006/main">
          <x14:cfRule type="dataBar" id="{14CB80D2-126F-4AF0-A5B0-265CEFC914B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P7:P8</xm:sqref>
        </x14:conditionalFormatting>
        <x14:conditionalFormatting xmlns:xm="http://schemas.microsoft.com/office/excel/2006/main">
          <x14:cfRule type="dataBar" id="{C3A26492-FB69-480E-AC64-FEF584705DC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P8</xm:sqref>
        </x14:conditionalFormatting>
        <x14:conditionalFormatting xmlns:xm="http://schemas.microsoft.com/office/excel/2006/main">
          <x14:cfRule type="dataBar" id="{E1800514-3AFF-44B5-85CA-5D543A6CF1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P7:P8</xm:sqref>
        </x14:conditionalFormatting>
        <x14:conditionalFormatting xmlns:xm="http://schemas.microsoft.com/office/excel/2006/main">
          <x14:cfRule type="dataBar" id="{7366F6EE-6899-420B-AD2B-D8F3C0B5A31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P7:P8</xm:sqref>
        </x14:conditionalFormatting>
        <x14:conditionalFormatting xmlns:xm="http://schemas.microsoft.com/office/excel/2006/main">
          <x14:cfRule type="dataBar" id="{97830977-09E3-4154-8D79-7E10F7A00BE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J8:J17</xm:sqref>
        </x14:conditionalFormatting>
        <x14:conditionalFormatting xmlns:xm="http://schemas.microsoft.com/office/excel/2006/main">
          <x14:cfRule type="dataBar" id="{29E6A279-6C80-4B43-81D4-294861317C1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J6:J17</xm:sqref>
        </x14:conditionalFormatting>
        <x14:conditionalFormatting xmlns:xm="http://schemas.microsoft.com/office/excel/2006/main">
          <x14:cfRule type="dataBar" id="{C9401B21-433F-4A5F-8BD7-3A2A3FD36EF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J6:J17</xm:sqref>
        </x14:conditionalFormatting>
        <x14:conditionalFormatting xmlns:xm="http://schemas.microsoft.com/office/excel/2006/main">
          <x14:cfRule type="dataBar" id="{C3CDFF20-E617-48B8-B76F-9DB3F40788A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J6:J17</xm:sqref>
        </x14:conditionalFormatting>
        <x14:conditionalFormatting xmlns:xm="http://schemas.microsoft.com/office/excel/2006/main">
          <x14:cfRule type="dataBar" id="{06970A11-BB4E-4284-B7D5-DFCAD34FEF6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J6:J17</xm:sqref>
        </x14:conditionalFormatting>
        <x14:conditionalFormatting xmlns:xm="http://schemas.microsoft.com/office/excel/2006/main">
          <x14:cfRule type="dataBar" id="{34E14AF4-314A-4085-B2D4-C78C89C57A8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J6:J17</xm:sqref>
        </x14:conditionalFormatting>
        <x14:conditionalFormatting xmlns:xm="http://schemas.microsoft.com/office/excel/2006/main">
          <x14:cfRule type="dataBar" id="{8BA383CA-5350-4B90-B8CF-660B523CBDB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J8:J17</xm:sqref>
        </x14:conditionalFormatting>
        <x14:conditionalFormatting xmlns:xm="http://schemas.microsoft.com/office/excel/2006/main">
          <x14:cfRule type="dataBar" id="{951E4191-D6FB-4B15-8135-9788C0DC2B0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J6:J17</xm:sqref>
        </x14:conditionalFormatting>
        <x14:conditionalFormatting xmlns:xm="http://schemas.microsoft.com/office/excel/2006/main">
          <x14:cfRule type="dataBar" id="{650EC893-493D-44A1-B6BC-8BA06EFC702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L6</xm:sqref>
        </x14:conditionalFormatting>
        <x14:conditionalFormatting xmlns:xm="http://schemas.microsoft.com/office/excel/2006/main">
          <x14:cfRule type="dataBar" id="{B21AA49A-8732-4D8A-AA27-55F20C6DC8B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L9:L17</xm:sqref>
        </x14:conditionalFormatting>
        <x14:conditionalFormatting xmlns:xm="http://schemas.microsoft.com/office/excel/2006/main">
          <x14:cfRule type="dataBar" id="{5C08D2F4-679A-40CA-A8AC-8992EDCFE6C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L9:L17 L6</xm:sqref>
        </x14:conditionalFormatting>
        <x14:conditionalFormatting xmlns:xm="http://schemas.microsoft.com/office/excel/2006/main">
          <x14:cfRule type="dataBar" id="{CAF62D2D-BF9A-4B72-85C9-E6CD3F95647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J6:L6 J9:L17 J7:K8</xm:sqref>
        </x14:conditionalFormatting>
        <x14:conditionalFormatting xmlns:xm="http://schemas.microsoft.com/office/excel/2006/main">
          <x14:cfRule type="dataBar" id="{9B1CB0CD-2858-42C2-9BA6-97C205BFBD9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L7:L8</xm:sqref>
        </x14:conditionalFormatting>
        <x14:conditionalFormatting xmlns:xm="http://schemas.microsoft.com/office/excel/2006/main">
          <x14:cfRule type="dataBar" id="{C05AC6F1-62BF-4E19-8FD2-BC2A35994F4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L8</xm:sqref>
        </x14:conditionalFormatting>
        <x14:conditionalFormatting xmlns:xm="http://schemas.microsoft.com/office/excel/2006/main">
          <x14:cfRule type="dataBar" id="{DB107BBD-644F-4198-9966-CFD73B00E22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L7:L8</xm:sqref>
        </x14:conditionalFormatting>
        <x14:conditionalFormatting xmlns:xm="http://schemas.microsoft.com/office/excel/2006/main">
          <x14:cfRule type="dataBar" id="{75E9A593-892B-4B57-9DEE-0D8A92B7250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L7:L8</xm:sqref>
        </x14:conditionalFormatting>
        <x14:conditionalFormatting xmlns:xm="http://schemas.microsoft.com/office/excel/2006/main">
          <x14:cfRule type="dataBar" id="{623E853E-A0F9-4ABE-949E-7B398EBD7F0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F8:F17</xm:sqref>
        </x14:conditionalFormatting>
        <x14:conditionalFormatting xmlns:xm="http://schemas.microsoft.com/office/excel/2006/main">
          <x14:cfRule type="dataBar" id="{BA7EAA2B-1FC4-4072-A231-510B2F58BD3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F6:F17</xm:sqref>
        </x14:conditionalFormatting>
        <x14:conditionalFormatting xmlns:xm="http://schemas.microsoft.com/office/excel/2006/main">
          <x14:cfRule type="dataBar" id="{8480BB9F-EFBC-445B-9B48-6097D725C97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F6:F17</xm:sqref>
        </x14:conditionalFormatting>
        <x14:conditionalFormatting xmlns:xm="http://schemas.microsoft.com/office/excel/2006/main">
          <x14:cfRule type="dataBar" id="{E66A009C-FE20-4357-84C9-D01DA8238C5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F6:F17</xm:sqref>
        </x14:conditionalFormatting>
        <x14:conditionalFormatting xmlns:xm="http://schemas.microsoft.com/office/excel/2006/main">
          <x14:cfRule type="dataBar" id="{2D7F8979-50EA-4F2D-AEAD-72FB8502ADC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F6:F17</xm:sqref>
        </x14:conditionalFormatting>
        <x14:conditionalFormatting xmlns:xm="http://schemas.microsoft.com/office/excel/2006/main">
          <x14:cfRule type="dataBar" id="{B5FCE5D2-F1C8-4F78-9C3A-AEADE5A1D34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F6:F17</xm:sqref>
        </x14:conditionalFormatting>
        <x14:conditionalFormatting xmlns:xm="http://schemas.microsoft.com/office/excel/2006/main">
          <x14:cfRule type="dataBar" id="{BA1E4A6F-DCDA-4A43-B7DA-BBB36E336CC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F8:F17</xm:sqref>
        </x14:conditionalFormatting>
        <x14:conditionalFormatting xmlns:xm="http://schemas.microsoft.com/office/excel/2006/main">
          <x14:cfRule type="dataBar" id="{A52067C5-1101-4076-81CF-6EFE8256222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F6:F17</xm:sqref>
        </x14:conditionalFormatting>
        <x14:conditionalFormatting xmlns:xm="http://schemas.microsoft.com/office/excel/2006/main">
          <x14:cfRule type="dataBar" id="{672FFE31-231C-42A8-A36D-612C8415632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H6</xm:sqref>
        </x14:conditionalFormatting>
        <x14:conditionalFormatting xmlns:xm="http://schemas.microsoft.com/office/excel/2006/main">
          <x14:cfRule type="dataBar" id="{020D4D98-E7A3-48B7-94EB-18BF85A0895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H9:H17</xm:sqref>
        </x14:conditionalFormatting>
        <x14:conditionalFormatting xmlns:xm="http://schemas.microsoft.com/office/excel/2006/main">
          <x14:cfRule type="dataBar" id="{D31AF910-756F-4BBD-9E45-62B8EE90A86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H9:H17 H6</xm:sqref>
        </x14:conditionalFormatting>
        <x14:conditionalFormatting xmlns:xm="http://schemas.microsoft.com/office/excel/2006/main">
          <x14:cfRule type="dataBar" id="{8AE1EFDC-B4B7-4E04-9CCD-ED83DBEAEE1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F7:G8 F6:H6 F9:H17</xm:sqref>
        </x14:conditionalFormatting>
        <x14:conditionalFormatting xmlns:xm="http://schemas.microsoft.com/office/excel/2006/main">
          <x14:cfRule type="dataBar" id="{644858B6-5CA7-4BAB-A086-168686613B1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H7:H8</xm:sqref>
        </x14:conditionalFormatting>
        <x14:conditionalFormatting xmlns:xm="http://schemas.microsoft.com/office/excel/2006/main">
          <x14:cfRule type="dataBar" id="{4A6AA65B-8427-4A06-9DBC-9850514F2E5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H8</xm:sqref>
        </x14:conditionalFormatting>
        <x14:conditionalFormatting xmlns:xm="http://schemas.microsoft.com/office/excel/2006/main">
          <x14:cfRule type="dataBar" id="{99FAAB83-0BFC-419A-8FFB-5560F192BCC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H7:H8</xm:sqref>
        </x14:conditionalFormatting>
        <x14:conditionalFormatting xmlns:xm="http://schemas.microsoft.com/office/excel/2006/main">
          <x14:cfRule type="dataBar" id="{76C31433-CE3C-4FC0-87A7-A6EE61B1891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H7:H8</xm:sqref>
        </x14:conditionalFormatting>
        <x14:conditionalFormatting xmlns:xm="http://schemas.microsoft.com/office/excel/2006/main">
          <x14:cfRule type="dataBar" id="{C6C370FA-C19B-4370-9271-C0A98FAD6BA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N6:P17</xm:sqref>
        </x14:conditionalFormatting>
        <x14:conditionalFormatting xmlns:xm="http://schemas.microsoft.com/office/excel/2006/main">
          <x14:cfRule type="dataBar" id="{28A95F46-58EF-4313-873B-45FEEDDA3C9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O27:O37</xm:sqref>
        </x14:conditionalFormatting>
        <x14:conditionalFormatting xmlns:xm="http://schemas.microsoft.com/office/excel/2006/main">
          <x14:cfRule type="dataBar" id="{114AFE11-263A-4E6F-B4BE-C05DC5E23FA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O26</xm:sqref>
        </x14:conditionalFormatting>
        <x14:conditionalFormatting xmlns:xm="http://schemas.microsoft.com/office/excel/2006/main">
          <x14:cfRule type="dataBar" id="{CF2CC219-FCE3-472D-8A60-B16CDF0C728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J26:L37</xm:sqref>
        </x14:conditionalFormatting>
        <x14:conditionalFormatting xmlns:xm="http://schemas.microsoft.com/office/excel/2006/main">
          <x14:cfRule type="dataBar" id="{96A4B0AC-FC7C-4D30-ADCD-183D6E7517C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O26:O37</xm:sqref>
        </x14:conditionalFormatting>
        <x14:conditionalFormatting xmlns:xm="http://schemas.microsoft.com/office/excel/2006/main">
          <x14:cfRule type="dataBar" id="{ADAA9CFA-7B3A-4399-9B3A-2313B9901DA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T26</xm:sqref>
        </x14:conditionalFormatting>
        <x14:conditionalFormatting xmlns:xm="http://schemas.microsoft.com/office/excel/2006/main">
          <x14:cfRule type="dataBar" id="{48E13070-6FD3-4011-B337-708E6810E6F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R29:T37 R27:S28</xm:sqref>
        </x14:conditionalFormatting>
        <x14:conditionalFormatting xmlns:xm="http://schemas.microsoft.com/office/excel/2006/main">
          <x14:cfRule type="dataBar" id="{3D6E1539-F2BC-4CA4-BD49-4FC2FD5606A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R28:R37</xm:sqref>
        </x14:conditionalFormatting>
        <x14:conditionalFormatting xmlns:xm="http://schemas.microsoft.com/office/excel/2006/main">
          <x14:cfRule type="dataBar" id="{D18BD66C-E96F-4946-9768-44375456D8D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R26:R37</xm:sqref>
        </x14:conditionalFormatting>
        <x14:conditionalFormatting xmlns:xm="http://schemas.microsoft.com/office/excel/2006/main">
          <x14:cfRule type="dataBar" id="{3C2C1E84-1947-4B4E-8BFD-D650C797970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R26:R37</xm:sqref>
        </x14:conditionalFormatting>
        <x14:conditionalFormatting xmlns:xm="http://schemas.microsoft.com/office/excel/2006/main">
          <x14:cfRule type="dataBar" id="{F4B81575-586C-45B8-B38E-830DA531C49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R26:R37</xm:sqref>
        </x14:conditionalFormatting>
        <x14:conditionalFormatting xmlns:xm="http://schemas.microsoft.com/office/excel/2006/main">
          <x14:cfRule type="dataBar" id="{97739CCD-5945-4F95-A0D9-3E1056DB24B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R26:R37</xm:sqref>
        </x14:conditionalFormatting>
        <x14:conditionalFormatting xmlns:xm="http://schemas.microsoft.com/office/excel/2006/main">
          <x14:cfRule type="dataBar" id="{CF05B40A-3A25-4652-9FFF-EA94932A231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R26:R37</xm:sqref>
        </x14:conditionalFormatting>
        <x14:conditionalFormatting xmlns:xm="http://schemas.microsoft.com/office/excel/2006/main">
          <x14:cfRule type="dataBar" id="{5FBD391A-393E-4982-9A30-F33769C6613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R28:R37</xm:sqref>
        </x14:conditionalFormatting>
        <x14:conditionalFormatting xmlns:xm="http://schemas.microsoft.com/office/excel/2006/main">
          <x14:cfRule type="dataBar" id="{6C1EEAAF-F255-4CEB-8C81-32E575DCF86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R26:R37</xm:sqref>
        </x14:conditionalFormatting>
        <x14:conditionalFormatting xmlns:xm="http://schemas.microsoft.com/office/excel/2006/main">
          <x14:cfRule type="dataBar" id="{0AF77610-55EF-4BB3-B85F-BD93997C3B5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T26</xm:sqref>
        </x14:conditionalFormatting>
        <x14:conditionalFormatting xmlns:xm="http://schemas.microsoft.com/office/excel/2006/main">
          <x14:cfRule type="dataBar" id="{3D89A237-8AEA-44AF-9892-12DB79F84F2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T29:T37</xm:sqref>
        </x14:conditionalFormatting>
        <x14:conditionalFormatting xmlns:xm="http://schemas.microsoft.com/office/excel/2006/main">
          <x14:cfRule type="dataBar" id="{6F605D1A-F662-4B5C-A320-41DCAB89055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T29:T37</xm:sqref>
        </x14:conditionalFormatting>
        <x14:conditionalFormatting xmlns:xm="http://schemas.microsoft.com/office/excel/2006/main">
          <x14:cfRule type="dataBar" id="{25290B06-63E3-4451-B970-45698B73768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R26:T26</xm:sqref>
        </x14:conditionalFormatting>
        <x14:conditionalFormatting xmlns:xm="http://schemas.microsoft.com/office/excel/2006/main">
          <x14:cfRule type="dataBar" id="{7C5BC9AD-92E8-4E34-9071-89C89011BCB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T27:T28</xm:sqref>
        </x14:conditionalFormatting>
        <x14:conditionalFormatting xmlns:xm="http://schemas.microsoft.com/office/excel/2006/main">
          <x14:cfRule type="dataBar" id="{85780771-2F0F-4868-9A53-0BB8AF4E266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T28</xm:sqref>
        </x14:conditionalFormatting>
        <x14:conditionalFormatting xmlns:xm="http://schemas.microsoft.com/office/excel/2006/main">
          <x14:cfRule type="dataBar" id="{498B07CC-9587-415C-AC2A-472BD04F80C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T27:T28</xm:sqref>
        </x14:conditionalFormatting>
        <x14:conditionalFormatting xmlns:xm="http://schemas.microsoft.com/office/excel/2006/main">
          <x14:cfRule type="dataBar" id="{9DA72CB9-647C-4A9C-BF46-DBBF2841E3A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T27:T28</xm:sqref>
        </x14:conditionalFormatting>
        <x14:conditionalFormatting xmlns:xm="http://schemas.microsoft.com/office/excel/2006/main">
          <x14:cfRule type="dataBar" id="{BAE876FE-810A-4BB3-9231-F363C38D65C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R26:T37</xm:sqref>
        </x14:conditionalFormatting>
        <x14:conditionalFormatting xmlns:xm="http://schemas.microsoft.com/office/excel/2006/main">
          <x14:cfRule type="dataBar" id="{2B5A1885-1BC8-4A9D-A6B2-4C16AE5A2B5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N26:N37 P26:P37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zoomScale="85" zoomScaleNormal="85" workbookViewId="0">
      <selection activeCell="I36" sqref="I36"/>
    </sheetView>
  </sheetViews>
  <sheetFormatPr defaultRowHeight="14.4"/>
  <cols>
    <col min="8" max="8" width="9.21875" customWidth="1"/>
    <col min="23" max="24" width="12.33203125" bestFit="1" customWidth="1"/>
  </cols>
  <sheetData>
    <row r="1" spans="1:24" ht="15" thickBot="1">
      <c r="A1" s="92">
        <v>1000</v>
      </c>
      <c r="M1" s="92">
        <v>100</v>
      </c>
      <c r="U1" s="75"/>
    </row>
    <row r="2" spans="1:24">
      <c r="A2" s="39" t="s">
        <v>5</v>
      </c>
      <c r="B2" s="108">
        <v>134312779.99683356</v>
      </c>
      <c r="C2" s="109"/>
      <c r="D2" s="110"/>
      <c r="E2" s="39" t="s">
        <v>5</v>
      </c>
      <c r="F2" s="109">
        <v>165000000</v>
      </c>
      <c r="G2" s="109"/>
      <c r="H2" s="110"/>
      <c r="I2" s="39" t="s">
        <v>5</v>
      </c>
      <c r="J2" s="108">
        <f>120000000/1.18</f>
        <v>101694915.25423729</v>
      </c>
      <c r="K2" s="109"/>
      <c r="L2" s="110"/>
      <c r="M2" s="39" t="s">
        <v>5</v>
      </c>
      <c r="N2" s="146">
        <v>166200000</v>
      </c>
      <c r="O2" s="146"/>
      <c r="P2" s="147"/>
      <c r="Q2" s="39" t="s">
        <v>5</v>
      </c>
      <c r="R2" s="108">
        <v>220000000</v>
      </c>
      <c r="S2" s="109"/>
      <c r="T2" s="110"/>
      <c r="U2" s="39" t="s">
        <v>5</v>
      </c>
      <c r="V2" s="109">
        <f>280000000/1.32</f>
        <v>212121212.12121212</v>
      </c>
      <c r="W2" s="109"/>
      <c r="X2" s="110"/>
    </row>
    <row r="3" spans="1:24">
      <c r="A3" s="40" t="s">
        <v>34</v>
      </c>
      <c r="B3" s="115">
        <v>1.1000000000000001</v>
      </c>
      <c r="C3" s="116"/>
      <c r="D3" s="117"/>
      <c r="E3" s="40" t="s">
        <v>34</v>
      </c>
      <c r="F3" s="116">
        <v>1.02</v>
      </c>
      <c r="G3" s="116"/>
      <c r="H3" s="117"/>
      <c r="I3" s="40" t="s">
        <v>34</v>
      </c>
      <c r="J3" s="115">
        <v>1.05</v>
      </c>
      <c r="K3" s="116"/>
      <c r="L3" s="117"/>
      <c r="M3" s="40" t="s">
        <v>34</v>
      </c>
      <c r="N3" s="148">
        <v>1.1000000000000001</v>
      </c>
      <c r="O3" s="148"/>
      <c r="P3" s="149"/>
      <c r="Q3" s="40" t="s">
        <v>34</v>
      </c>
      <c r="R3" s="115">
        <v>1.2</v>
      </c>
      <c r="S3" s="116"/>
      <c r="T3" s="117"/>
      <c r="U3" s="40" t="s">
        <v>34</v>
      </c>
      <c r="V3" s="116">
        <v>1.5</v>
      </c>
      <c r="W3" s="116"/>
      <c r="X3" s="117"/>
    </row>
    <row r="4" spans="1:24">
      <c r="A4" s="41" t="s">
        <v>39</v>
      </c>
      <c r="B4" s="140">
        <v>0.1</v>
      </c>
      <c r="C4" s="141"/>
      <c r="D4" s="142"/>
      <c r="E4" s="41" t="s">
        <v>39</v>
      </c>
      <c r="F4" s="140">
        <v>0.1</v>
      </c>
      <c r="G4" s="141"/>
      <c r="H4" s="142"/>
      <c r="I4" s="41" t="s">
        <v>39</v>
      </c>
      <c r="J4" s="140">
        <v>0.1</v>
      </c>
      <c r="K4" s="141"/>
      <c r="L4" s="142"/>
      <c r="M4" s="41" t="s">
        <v>39</v>
      </c>
      <c r="N4" s="143">
        <v>0.1</v>
      </c>
      <c r="O4" s="144"/>
      <c r="P4" s="145"/>
      <c r="Q4" s="41" t="s">
        <v>39</v>
      </c>
      <c r="R4" s="140">
        <v>0.1</v>
      </c>
      <c r="S4" s="141"/>
      <c r="T4" s="142"/>
      <c r="U4" s="41" t="s">
        <v>39</v>
      </c>
      <c r="V4" s="140">
        <v>0.1</v>
      </c>
      <c r="W4" s="141"/>
      <c r="X4" s="142"/>
    </row>
    <row r="5" spans="1:24" ht="15" thickBot="1">
      <c r="A5" s="41" t="s">
        <v>0</v>
      </c>
      <c r="B5" s="131">
        <v>0.4</v>
      </c>
      <c r="C5" s="132"/>
      <c r="D5" s="133"/>
      <c r="E5" s="41" t="s">
        <v>0</v>
      </c>
      <c r="F5" s="131">
        <v>0.4</v>
      </c>
      <c r="G5" s="132"/>
      <c r="H5" s="133"/>
      <c r="I5" s="41" t="s">
        <v>0</v>
      </c>
      <c r="J5" s="131">
        <v>0.4</v>
      </c>
      <c r="K5" s="132"/>
      <c r="L5" s="133"/>
      <c r="M5" s="41" t="s">
        <v>0</v>
      </c>
      <c r="N5" s="131">
        <v>0.4</v>
      </c>
      <c r="O5" s="132"/>
      <c r="P5" s="133"/>
      <c r="Q5" s="41" t="s">
        <v>0</v>
      </c>
      <c r="R5" s="131">
        <v>0.4</v>
      </c>
      <c r="S5" s="132"/>
      <c r="T5" s="133"/>
      <c r="U5" s="41" t="s">
        <v>0</v>
      </c>
      <c r="V5" s="131">
        <v>0.4</v>
      </c>
      <c r="W5" s="132"/>
      <c r="X5" s="133"/>
    </row>
    <row r="6" spans="1:24">
      <c r="A6" s="1" t="s">
        <v>10</v>
      </c>
      <c r="B6" s="8">
        <v>0.72549726706619344</v>
      </c>
      <c r="C6" s="2" t="s">
        <v>22</v>
      </c>
      <c r="D6" s="6">
        <v>-1.4502397768991366</v>
      </c>
      <c r="E6" s="1" t="s">
        <v>10</v>
      </c>
      <c r="F6" s="9"/>
      <c r="G6" s="1" t="s">
        <v>22</v>
      </c>
      <c r="H6" s="9"/>
      <c r="I6" s="1" t="s">
        <v>10</v>
      </c>
      <c r="J6" s="9">
        <v>-0.41314527947063562</v>
      </c>
      <c r="K6" s="1" t="s">
        <v>22</v>
      </c>
      <c r="L6" s="9">
        <v>-1.0002214049952736</v>
      </c>
      <c r="M6" s="1" t="s">
        <v>10</v>
      </c>
      <c r="N6" s="8">
        <v>-0.3869841432527848</v>
      </c>
      <c r="O6" s="2" t="s">
        <v>22</v>
      </c>
      <c r="P6" s="6">
        <v>-0.25543290172444655</v>
      </c>
      <c r="Q6" s="1" t="s">
        <v>10</v>
      </c>
      <c r="R6" s="93">
        <v>-0.21060016072418952</v>
      </c>
      <c r="S6" s="1" t="s">
        <v>22</v>
      </c>
      <c r="T6" s="94">
        <v>-0.20099804975174376</v>
      </c>
      <c r="U6" s="1" t="s">
        <v>10</v>
      </c>
      <c r="V6" s="8">
        <v>-8.1594739233795288E-2</v>
      </c>
      <c r="W6" s="2" t="s">
        <v>22</v>
      </c>
      <c r="X6" s="8">
        <v>-0.87273578061748436</v>
      </c>
    </row>
    <row r="7" spans="1:24">
      <c r="A7" s="2" t="s">
        <v>11</v>
      </c>
      <c r="B7" s="8">
        <v>0.77280904238425296</v>
      </c>
      <c r="C7" s="2"/>
      <c r="D7" s="31"/>
      <c r="E7" s="2" t="s">
        <v>11</v>
      </c>
      <c r="F7" s="6"/>
      <c r="G7" s="2"/>
      <c r="H7" s="6"/>
      <c r="I7" s="2" t="s">
        <v>11</v>
      </c>
      <c r="J7" s="6">
        <v>-1.199160238720265E-3</v>
      </c>
      <c r="K7" s="2"/>
      <c r="L7" s="6"/>
      <c r="M7" s="2" t="s">
        <v>11</v>
      </c>
      <c r="N7" s="8">
        <v>-1.9864818428895595E-2</v>
      </c>
      <c r="O7" s="2"/>
      <c r="P7" s="31"/>
      <c r="Q7" s="2" t="s">
        <v>11</v>
      </c>
      <c r="R7" s="95">
        <v>3.9035365507246463E-2</v>
      </c>
      <c r="S7" s="2" t="s">
        <v>23</v>
      </c>
      <c r="T7" s="96"/>
      <c r="U7" s="2" t="s">
        <v>11</v>
      </c>
      <c r="V7" s="8">
        <v>-6.5730320010621623E-2</v>
      </c>
      <c r="W7" s="2" t="s">
        <v>23</v>
      </c>
      <c r="X7" s="8"/>
    </row>
    <row r="8" spans="1:24">
      <c r="A8" s="2" t="s">
        <v>20</v>
      </c>
      <c r="B8" s="8">
        <v>-2.5425187999999999</v>
      </c>
      <c r="C8" s="2"/>
      <c r="D8" s="31"/>
      <c r="E8" s="2" t="s">
        <v>20</v>
      </c>
      <c r="F8" s="6"/>
      <c r="G8" s="2"/>
      <c r="H8" s="6"/>
      <c r="I8" s="2" t="s">
        <v>20</v>
      </c>
      <c r="J8" s="6">
        <v>-0.69778600000000002</v>
      </c>
      <c r="K8" s="2"/>
      <c r="L8" s="6"/>
      <c r="M8" s="2" t="s">
        <v>20</v>
      </c>
      <c r="N8" s="8">
        <v>-0.81010959999999999</v>
      </c>
      <c r="O8" s="2"/>
      <c r="P8" s="31"/>
      <c r="Q8" s="2" t="s">
        <v>20</v>
      </c>
      <c r="R8" s="95">
        <v>-0.40503600000000001</v>
      </c>
      <c r="S8" s="2" t="s">
        <v>24</v>
      </c>
      <c r="T8" s="96"/>
      <c r="U8" s="2" t="s">
        <v>20</v>
      </c>
      <c r="V8" s="8">
        <v>-0.90037679999999998</v>
      </c>
      <c r="W8" s="2" t="s">
        <v>24</v>
      </c>
      <c r="X8" s="8"/>
    </row>
    <row r="9" spans="1:24">
      <c r="A9" s="2" t="s">
        <v>12</v>
      </c>
      <c r="B9" s="8">
        <v>-1.2125705466373287</v>
      </c>
      <c r="C9" s="2" t="s">
        <v>25</v>
      </c>
      <c r="D9" s="6">
        <v>-2.4941853445411499E-2</v>
      </c>
      <c r="E9" s="2" t="s">
        <v>12</v>
      </c>
      <c r="F9" s="6"/>
      <c r="G9" s="2" t="s">
        <v>25</v>
      </c>
      <c r="H9" s="6"/>
      <c r="I9" s="2" t="s">
        <v>12</v>
      </c>
      <c r="J9" s="6">
        <v>-0.46003873564251546</v>
      </c>
      <c r="K9" s="2" t="s">
        <v>25</v>
      </c>
      <c r="L9" s="6">
        <v>0.24138696262989964</v>
      </c>
      <c r="M9" s="2" t="s">
        <v>12</v>
      </c>
      <c r="N9" s="8">
        <v>-0.26058939463805364</v>
      </c>
      <c r="O9" s="2" t="s">
        <v>25</v>
      </c>
      <c r="P9" s="6">
        <v>0.20304627108602322</v>
      </c>
      <c r="Q9" s="2" t="s">
        <v>12</v>
      </c>
      <c r="R9" s="95">
        <v>-0.38179234801765444</v>
      </c>
      <c r="S9" s="2" t="s">
        <v>25</v>
      </c>
      <c r="T9" s="96">
        <v>0.32564597663280676</v>
      </c>
      <c r="U9" s="2" t="s">
        <v>12</v>
      </c>
      <c r="V9" s="8">
        <v>-0.12232492778172799</v>
      </c>
      <c r="W9" s="2" t="s">
        <v>25</v>
      </c>
      <c r="X9" s="8">
        <v>0.31434041449952782</v>
      </c>
    </row>
    <row r="10" spans="1:24">
      <c r="A10" s="2" t="s">
        <v>13</v>
      </c>
      <c r="B10" s="8">
        <v>0.6310755128231671</v>
      </c>
      <c r="C10" s="2" t="s">
        <v>26</v>
      </c>
      <c r="D10" s="6">
        <v>0.35930223292695096</v>
      </c>
      <c r="E10" s="2" t="s">
        <v>13</v>
      </c>
      <c r="F10" s="6"/>
      <c r="G10" s="2" t="s">
        <v>26</v>
      </c>
      <c r="H10" s="6"/>
      <c r="I10" s="2" t="s">
        <v>13</v>
      </c>
      <c r="J10" s="6">
        <v>-0.12694465024140486</v>
      </c>
      <c r="K10" s="2" t="s">
        <v>26</v>
      </c>
      <c r="L10" s="6">
        <v>0.33561827173985098</v>
      </c>
      <c r="M10" s="2" t="s">
        <v>13</v>
      </c>
      <c r="N10" s="8">
        <v>-0.13938427937184159</v>
      </c>
      <c r="O10" s="2" t="s">
        <v>26</v>
      </c>
      <c r="P10" s="6">
        <v>0.336173205680113</v>
      </c>
      <c r="Q10" s="2" t="s">
        <v>13</v>
      </c>
      <c r="R10" s="95">
        <v>-0.61962178726339423</v>
      </c>
      <c r="S10" s="2" t="s">
        <v>26</v>
      </c>
      <c r="T10" s="96">
        <v>0.44319719623602455</v>
      </c>
      <c r="U10" s="2" t="s">
        <v>13</v>
      </c>
      <c r="V10" s="8">
        <v>-0.35406019567643809</v>
      </c>
      <c r="W10" s="2" t="s">
        <v>26</v>
      </c>
      <c r="X10" s="8">
        <v>0.24724407919802921</v>
      </c>
    </row>
    <row r="11" spans="1:24">
      <c r="A11" s="2" t="s">
        <v>14</v>
      </c>
      <c r="B11" s="8">
        <v>-3.6728271705072704</v>
      </c>
      <c r="C11" s="2" t="s">
        <v>27</v>
      </c>
      <c r="D11" s="6">
        <v>0.28431768616093556</v>
      </c>
      <c r="E11" s="2" t="s">
        <v>14</v>
      </c>
      <c r="F11" s="6"/>
      <c r="G11" s="2" t="s">
        <v>27</v>
      </c>
      <c r="H11" s="6"/>
      <c r="I11" s="2" t="s">
        <v>14</v>
      </c>
      <c r="J11" s="6">
        <v>-1.5434088787424196</v>
      </c>
      <c r="K11" s="2" t="s">
        <v>27</v>
      </c>
      <c r="L11" s="6">
        <v>0.52890945355633412</v>
      </c>
      <c r="M11" s="2" t="s">
        <v>14</v>
      </c>
      <c r="N11" s="8">
        <v>-1.6329495473988789</v>
      </c>
      <c r="O11" s="2" t="s">
        <v>27</v>
      </c>
      <c r="P11" s="6">
        <v>0.39895304865269093</v>
      </c>
      <c r="Q11" s="2" t="s">
        <v>14</v>
      </c>
      <c r="R11" s="95">
        <v>-1.3347635407725231</v>
      </c>
      <c r="S11" s="2" t="s">
        <v>27</v>
      </c>
      <c r="T11" s="96">
        <v>0.57459256921006729</v>
      </c>
      <c r="U11" s="2" t="s">
        <v>14</v>
      </c>
      <c r="V11" s="8">
        <v>-1.7493819722084882</v>
      </c>
      <c r="W11" s="2" t="s">
        <v>27</v>
      </c>
      <c r="X11" s="8">
        <v>0.34050882880112421</v>
      </c>
    </row>
    <row r="12" spans="1:24">
      <c r="A12" s="2" t="s">
        <v>15</v>
      </c>
      <c r="B12" s="8">
        <v>-3.5454688622309956</v>
      </c>
      <c r="C12" s="2" t="s">
        <v>28</v>
      </c>
      <c r="D12" s="6">
        <v>0.48270852191607139</v>
      </c>
      <c r="E12" s="2" t="s">
        <v>15</v>
      </c>
      <c r="F12" s="6"/>
      <c r="G12" s="2" t="s">
        <v>28</v>
      </c>
      <c r="H12" s="6"/>
      <c r="I12" s="2" t="s">
        <v>15</v>
      </c>
      <c r="J12" s="6">
        <v>-3.1126114364725187E-2</v>
      </c>
      <c r="K12" s="2" t="s">
        <v>28</v>
      </c>
      <c r="L12" s="6">
        <v>0.48213824702900804</v>
      </c>
      <c r="M12" s="2" t="s">
        <v>15</v>
      </c>
      <c r="N12" s="8">
        <v>8.1692167475015485E-3</v>
      </c>
      <c r="O12" s="2" t="s">
        <v>28</v>
      </c>
      <c r="P12" s="6">
        <v>0.52813171721319674</v>
      </c>
      <c r="Q12" s="2" t="s">
        <v>15</v>
      </c>
      <c r="R12" s="95">
        <v>0.18199865511336047</v>
      </c>
      <c r="S12" s="2" t="s">
        <v>28</v>
      </c>
      <c r="T12" s="96">
        <v>0.52376432825102215</v>
      </c>
      <c r="U12" s="2" t="s">
        <v>15</v>
      </c>
      <c r="V12" s="8">
        <v>-1.8479949025153063E-2</v>
      </c>
      <c r="W12" s="2" t="s">
        <v>28</v>
      </c>
      <c r="X12" s="8">
        <v>0.48633267757562187</v>
      </c>
    </row>
    <row r="13" spans="1:24">
      <c r="A13" s="2" t="s">
        <v>16</v>
      </c>
      <c r="B13" s="8">
        <v>-3.0966102652843412</v>
      </c>
      <c r="C13" s="2" t="s">
        <v>29</v>
      </c>
      <c r="D13" s="6">
        <v>0.10768330824526119</v>
      </c>
      <c r="E13" s="2" t="s">
        <v>16</v>
      </c>
      <c r="F13" s="6"/>
      <c r="G13" s="2" t="s">
        <v>29</v>
      </c>
      <c r="H13" s="6"/>
      <c r="I13" s="2" t="s">
        <v>16</v>
      </c>
      <c r="J13" s="6">
        <v>-1.623159242553978E-2</v>
      </c>
      <c r="K13" s="2" t="s">
        <v>29</v>
      </c>
      <c r="L13" s="6">
        <v>0.52744627641287201</v>
      </c>
      <c r="M13" s="2" t="s">
        <v>16</v>
      </c>
      <c r="N13" s="8">
        <v>1.6048536604702238E-2</v>
      </c>
      <c r="O13" s="2" t="s">
        <v>29</v>
      </c>
      <c r="P13" s="6">
        <v>0.52464327965336544</v>
      </c>
      <c r="Q13" s="2" t="s">
        <v>16</v>
      </c>
      <c r="R13" s="95">
        <v>0.15011541775595166</v>
      </c>
      <c r="S13" s="2" t="s">
        <v>29</v>
      </c>
      <c r="T13" s="96">
        <v>0.59328624437862332</v>
      </c>
      <c r="U13" s="2" t="s">
        <v>16</v>
      </c>
      <c r="V13" s="8">
        <v>-5.2486096727158676E-2</v>
      </c>
      <c r="W13" s="2" t="s">
        <v>29</v>
      </c>
      <c r="X13" s="8">
        <v>0.53794284514323054</v>
      </c>
    </row>
    <row r="14" spans="1:24">
      <c r="A14" s="2" t="s">
        <v>17</v>
      </c>
      <c r="B14" s="8">
        <v>-0.4119142318628588</v>
      </c>
      <c r="C14" s="2" t="s">
        <v>30</v>
      </c>
      <c r="D14" s="6">
        <v>0.51831637477010373</v>
      </c>
      <c r="E14" s="2" t="s">
        <v>17</v>
      </c>
      <c r="F14" s="6"/>
      <c r="G14" s="2" t="s">
        <v>30</v>
      </c>
      <c r="H14" s="6"/>
      <c r="I14" s="2" t="s">
        <v>17</v>
      </c>
      <c r="J14" s="6">
        <v>0.43379308166856445</v>
      </c>
      <c r="K14" s="2" t="s">
        <v>30</v>
      </c>
      <c r="L14" s="6">
        <v>0.25099524699623532</v>
      </c>
      <c r="M14" s="2" t="s">
        <v>17</v>
      </c>
      <c r="N14" s="8">
        <v>0.4122109269992722</v>
      </c>
      <c r="O14" s="2" t="s">
        <v>30</v>
      </c>
      <c r="P14" s="6">
        <v>0.12377170261771926</v>
      </c>
      <c r="Q14" s="2" t="s">
        <v>17</v>
      </c>
      <c r="R14" s="95">
        <v>0.33107930621889536</v>
      </c>
      <c r="S14" s="2" t="s">
        <v>30</v>
      </c>
      <c r="T14" s="96">
        <v>0.11052742646136654</v>
      </c>
      <c r="U14" s="2" t="s">
        <v>17</v>
      </c>
      <c r="V14" s="8">
        <v>0.4488068443089136</v>
      </c>
      <c r="W14" s="2" t="s">
        <v>30</v>
      </c>
      <c r="X14" s="8">
        <v>6.2763831511311013E-2</v>
      </c>
    </row>
    <row r="15" spans="1:24">
      <c r="A15" s="2" t="s">
        <v>18</v>
      </c>
      <c r="B15" s="8">
        <v>-0.1697968302867697</v>
      </c>
      <c r="C15" s="2" t="s">
        <v>31</v>
      </c>
      <c r="D15" s="6">
        <v>-2.9587000123112239</v>
      </c>
      <c r="E15" s="2" t="s">
        <v>18</v>
      </c>
      <c r="F15" s="6"/>
      <c r="G15" s="2" t="s">
        <v>31</v>
      </c>
      <c r="H15" s="6"/>
      <c r="I15" s="2" t="s">
        <v>18</v>
      </c>
      <c r="J15" s="6">
        <v>0.29092148420300529</v>
      </c>
      <c r="K15" s="2" t="s">
        <v>31</v>
      </c>
      <c r="L15" s="6">
        <v>8.078469995996429E-2</v>
      </c>
      <c r="M15" s="2" t="s">
        <v>18</v>
      </c>
      <c r="N15" s="8">
        <v>0.26412664797856289</v>
      </c>
      <c r="O15" s="2" t="s">
        <v>31</v>
      </c>
      <c r="P15" s="6">
        <v>-0.19258476568445074</v>
      </c>
      <c r="Q15" s="2" t="s">
        <v>18</v>
      </c>
      <c r="R15" s="95">
        <v>0.35803155658165425</v>
      </c>
      <c r="S15" s="2" t="s">
        <v>31</v>
      </c>
      <c r="T15" s="96">
        <v>8.1460557068338921E-2</v>
      </c>
      <c r="U15" s="2" t="s">
        <v>18</v>
      </c>
      <c r="V15" s="8">
        <v>0.203984591148132</v>
      </c>
      <c r="W15" s="2" t="s">
        <v>31</v>
      </c>
      <c r="X15" s="8">
        <v>2.4807019142499023E-2</v>
      </c>
    </row>
    <row r="16" spans="1:24">
      <c r="A16" s="2" t="s">
        <v>19</v>
      </c>
      <c r="B16" s="8">
        <v>9.1069238418178336E-2</v>
      </c>
      <c r="C16" s="2" t="s">
        <v>32</v>
      </c>
      <c r="D16" s="6">
        <v>0.68675599796849462</v>
      </c>
      <c r="E16" s="2" t="s">
        <v>19</v>
      </c>
      <c r="F16" s="6"/>
      <c r="G16" s="2" t="s">
        <v>32</v>
      </c>
      <c r="H16" s="6"/>
      <c r="I16" s="2" t="s">
        <v>19</v>
      </c>
      <c r="J16" s="6">
        <v>0.44593429136947427</v>
      </c>
      <c r="K16" s="2" t="s">
        <v>32</v>
      </c>
      <c r="L16" s="6">
        <v>0.14313531136833929</v>
      </c>
      <c r="M16" s="2" t="s">
        <v>19</v>
      </c>
      <c r="N16" s="8">
        <v>0.37460650059890327</v>
      </c>
      <c r="O16" s="2" t="s">
        <v>32</v>
      </c>
      <c r="P16" s="6">
        <v>-2.112863831283433E-2</v>
      </c>
      <c r="Q16" s="2" t="s">
        <v>19</v>
      </c>
      <c r="R16" s="95">
        <v>0.39332167940279056</v>
      </c>
      <c r="S16" s="2" t="s">
        <v>32</v>
      </c>
      <c r="T16" s="96">
        <v>-9.593440602910501E-2</v>
      </c>
      <c r="U16" s="2" t="s">
        <v>19</v>
      </c>
      <c r="V16" s="8">
        <v>0.30821978518349563</v>
      </c>
      <c r="W16" s="2" t="s">
        <v>32</v>
      </c>
      <c r="X16" s="8">
        <v>-7.0694296221925107E-2</v>
      </c>
    </row>
    <row r="17" spans="1:24" ht="15" thickBot="1">
      <c r="A17" s="2" t="s">
        <v>21</v>
      </c>
      <c r="B17" s="8">
        <v>0.22946991951618662</v>
      </c>
      <c r="C17" s="2" t="s">
        <v>33</v>
      </c>
      <c r="D17" s="6">
        <v>-0.89228976885495181</v>
      </c>
      <c r="E17" s="2" t="s">
        <v>21</v>
      </c>
      <c r="F17" s="7"/>
      <c r="G17" s="74" t="s">
        <v>33</v>
      </c>
      <c r="H17" s="7"/>
      <c r="I17" s="2" t="s">
        <v>21</v>
      </c>
      <c r="J17" s="7">
        <v>0.33604932678680366</v>
      </c>
      <c r="K17" s="74" t="s">
        <v>33</v>
      </c>
      <c r="L17" s="7">
        <v>-0.37091368685898168</v>
      </c>
      <c r="M17" s="2" t="s">
        <v>21</v>
      </c>
      <c r="N17" s="8">
        <v>0.30174108751353462</v>
      </c>
      <c r="O17" s="2" t="s">
        <v>33</v>
      </c>
      <c r="P17" s="6">
        <v>-0.66438646063045403</v>
      </c>
      <c r="Q17" s="2" t="s">
        <v>21</v>
      </c>
      <c r="R17" s="97">
        <v>0.44008124752976774</v>
      </c>
      <c r="S17" s="74" t="s">
        <v>33</v>
      </c>
      <c r="T17" s="98">
        <v>-0.8597796864969004</v>
      </c>
      <c r="U17" s="2" t="s">
        <v>21</v>
      </c>
      <c r="V17" s="8">
        <v>0.37796286182921407</v>
      </c>
      <c r="W17" s="2" t="s">
        <v>33</v>
      </c>
      <c r="X17" s="8">
        <v>-0.9648073647091826</v>
      </c>
    </row>
    <row r="18" spans="1:24" ht="15" thickBot="1">
      <c r="A18" s="3" t="s">
        <v>35</v>
      </c>
      <c r="B18" s="128">
        <f>STDEVP(B6:B17,D6,D9:D17)</f>
        <v>1.4750181746148776</v>
      </c>
      <c r="C18" s="129"/>
      <c r="D18" s="130"/>
      <c r="E18" s="3" t="s">
        <v>35</v>
      </c>
      <c r="F18" s="128" t="e">
        <f>STDEVP(F6:F17,H6,H9:H17)</f>
        <v>#DIV/0!</v>
      </c>
      <c r="G18" s="129"/>
      <c r="H18" s="130"/>
      <c r="I18" s="3" t="s">
        <v>35</v>
      </c>
      <c r="J18" s="128">
        <f>STDEVP(J6:J17,L6,L9:L17)</f>
        <v>0.52345771981317046</v>
      </c>
      <c r="K18" s="129"/>
      <c r="L18" s="130"/>
      <c r="M18" s="3" t="s">
        <v>35</v>
      </c>
      <c r="N18" s="128">
        <f>STDEVP(N6:N17,P6,P9:P17)</f>
        <v>0.49646974064506588</v>
      </c>
      <c r="O18" s="129"/>
      <c r="P18" s="130"/>
      <c r="Q18" s="3" t="s">
        <v>35</v>
      </c>
      <c r="R18" s="128">
        <f>STDEVP(R6:R17,T6,T9:T17)</f>
        <v>0.48715163682845752</v>
      </c>
      <c r="S18" s="129"/>
      <c r="T18" s="130"/>
      <c r="U18" s="3" t="s">
        <v>35</v>
      </c>
      <c r="V18" s="128">
        <f>STDEVP(V6:V17,X6,X9:X17)</f>
        <v>0.55784148607235795</v>
      </c>
      <c r="W18" s="129"/>
      <c r="X18" s="130"/>
    </row>
    <row r="19" spans="1:24" ht="15" thickBot="1">
      <c r="A19" s="46" t="s">
        <v>41</v>
      </c>
      <c r="B19" s="104">
        <f>AVERAGE(B6:B17,D6,D9:D17)</f>
        <v>-0.68585786436929508</v>
      </c>
      <c r="C19" s="104"/>
      <c r="D19" s="107"/>
      <c r="E19" s="46" t="s">
        <v>41</v>
      </c>
      <c r="F19" s="104" t="e">
        <f>AVERAGE(F6:F17,H6,H9:H17)</f>
        <v>#DIV/0!</v>
      </c>
      <c r="G19" s="105"/>
      <c r="H19" s="106"/>
      <c r="I19" s="46" t="s">
        <v>41</v>
      </c>
      <c r="J19" s="104">
        <f>AVERAGE(J6:J17,L6,L9:L17)</f>
        <v>-2.5631947693630201E-2</v>
      </c>
      <c r="K19" s="104"/>
      <c r="L19" s="107"/>
      <c r="M19" s="46" t="s">
        <v>41</v>
      </c>
      <c r="N19" s="104">
        <f>AVERAGE(N6:N17,P6,P9:P17)</f>
        <v>-4.0536018549866167E-2</v>
      </c>
      <c r="O19" s="105"/>
      <c r="P19" s="106"/>
      <c r="Q19" s="46" t="s">
        <v>41</v>
      </c>
      <c r="R19" s="104">
        <f>AVERAGE(R6:R17,T6,T9:T17)</f>
        <v>1.9891433967836613E-2</v>
      </c>
      <c r="S19" s="104"/>
      <c r="T19" s="107"/>
      <c r="U19" s="46" t="s">
        <v>41</v>
      </c>
      <c r="V19" s="104">
        <f>AVERAGE(V6:V17,X6,X9:X17)</f>
        <v>-8.6352666539585302E-2</v>
      </c>
      <c r="W19" s="105"/>
      <c r="X19" s="106"/>
    </row>
    <row r="20" spans="1:24" ht="15" thickBot="1">
      <c r="A20" s="46" t="s">
        <v>37</v>
      </c>
      <c r="B20" s="42">
        <f t="shared" ref="B20" si="0">MAX(B6:B17)-MIN(B6:B17)</f>
        <v>4.4456362128915234</v>
      </c>
      <c r="C20" s="42"/>
      <c r="D20" s="72"/>
      <c r="E20" s="46" t="s">
        <v>37</v>
      </c>
      <c r="F20" s="42">
        <f t="shared" ref="F20" si="1">MAX(F6:F17)-MIN(F6:F17)</f>
        <v>0</v>
      </c>
      <c r="G20" s="42"/>
      <c r="H20" s="72"/>
      <c r="I20" s="46" t="s">
        <v>37</v>
      </c>
      <c r="J20" s="42">
        <f t="shared" ref="J20" si="2">MAX(J6:J17)-MIN(J6:J17)</f>
        <v>1.9893431701118938</v>
      </c>
      <c r="K20" s="42"/>
      <c r="L20" s="72"/>
      <c r="M20" s="46" t="s">
        <v>37</v>
      </c>
      <c r="N20" s="42">
        <f t="shared" ref="N20" si="3">MAX(N6:N17)-MIN(N6:N17)</f>
        <v>2.0451604743981511</v>
      </c>
      <c r="O20" s="42"/>
      <c r="P20" s="72"/>
      <c r="Q20" s="46" t="s">
        <v>37</v>
      </c>
      <c r="R20" s="42">
        <f t="shared" ref="R20" si="4">MAX(R6:R17)-MIN(R6:R17)</f>
        <v>1.7748447883022909</v>
      </c>
      <c r="S20" s="42"/>
      <c r="T20" s="72"/>
      <c r="U20" s="46" t="s">
        <v>37</v>
      </c>
      <c r="V20" s="42">
        <f t="shared" ref="V20" si="5">MAX(V6:V17)-MIN(V6:V17)</f>
        <v>2.1981888165174017</v>
      </c>
      <c r="W20" s="42"/>
      <c r="X20" s="72"/>
    </row>
    <row r="21" spans="1:24" ht="15" thickBot="1">
      <c r="A21" s="73"/>
      <c r="E21" s="73"/>
      <c r="I21" s="92">
        <v>100</v>
      </c>
      <c r="M21" s="73"/>
      <c r="Q21" s="73"/>
    </row>
    <row r="22" spans="1:24">
      <c r="A22" s="39" t="s">
        <v>5</v>
      </c>
      <c r="B22" s="108">
        <v>614533274.84857512</v>
      </c>
      <c r="C22" s="109"/>
      <c r="D22" s="110"/>
      <c r="E22" s="39" t="s">
        <v>5</v>
      </c>
      <c r="F22" s="108">
        <v>620000000</v>
      </c>
      <c r="G22" s="109"/>
      <c r="H22" s="110"/>
      <c r="I22" s="39" t="s">
        <v>5</v>
      </c>
      <c r="J22" s="146">
        <f>600000000/0.85/0.98</f>
        <v>720288115.24609852</v>
      </c>
      <c r="K22" s="146"/>
      <c r="L22" s="147"/>
      <c r="M22" s="39" t="s">
        <v>5</v>
      </c>
      <c r="N22" s="108">
        <v>780000000</v>
      </c>
      <c r="O22" s="109"/>
      <c r="P22" s="110"/>
      <c r="Q22" s="39" t="s">
        <v>5</v>
      </c>
      <c r="R22" s="108">
        <v>185000000</v>
      </c>
      <c r="S22" s="109"/>
      <c r="T22" s="110"/>
      <c r="V22" s="111" t="s">
        <v>44</v>
      </c>
      <c r="W22" s="44">
        <v>99800</v>
      </c>
      <c r="X22" s="44">
        <f>W22*(1-N6)</f>
        <v>138421.01749662793</v>
      </c>
    </row>
    <row r="23" spans="1:24">
      <c r="A23" s="40" t="s">
        <v>34</v>
      </c>
      <c r="B23" s="115">
        <v>1.08</v>
      </c>
      <c r="C23" s="116"/>
      <c r="D23" s="117"/>
      <c r="E23" s="40" t="s">
        <v>34</v>
      </c>
      <c r="F23" s="115">
        <v>1.0900000000000001</v>
      </c>
      <c r="G23" s="116"/>
      <c r="H23" s="117"/>
      <c r="I23" s="40" t="s">
        <v>34</v>
      </c>
      <c r="J23" s="148">
        <v>1.1000000000000001</v>
      </c>
      <c r="K23" s="148"/>
      <c r="L23" s="149"/>
      <c r="M23" s="40" t="s">
        <v>34</v>
      </c>
      <c r="N23" s="115">
        <v>1.1100000000000001</v>
      </c>
      <c r="O23" s="116"/>
      <c r="P23" s="117"/>
      <c r="Q23" s="40" t="s">
        <v>34</v>
      </c>
      <c r="R23" s="115">
        <v>1.1299999999999999</v>
      </c>
      <c r="S23" s="116"/>
      <c r="T23" s="117"/>
      <c r="V23" s="136"/>
      <c r="W23" s="44">
        <v>414000</v>
      </c>
      <c r="X23" s="44">
        <f t="shared" ref="X23:X33" si="6">W23*(1-N7)</f>
        <v>422224.03482956282</v>
      </c>
    </row>
    <row r="24" spans="1:24">
      <c r="A24" s="41" t="s">
        <v>39</v>
      </c>
      <c r="B24" s="140">
        <v>0.1</v>
      </c>
      <c r="C24" s="141"/>
      <c r="D24" s="142"/>
      <c r="E24" s="41" t="s">
        <v>39</v>
      </c>
      <c r="F24" s="140">
        <v>0.1</v>
      </c>
      <c r="G24" s="141"/>
      <c r="H24" s="142"/>
      <c r="I24" s="41" t="s">
        <v>39</v>
      </c>
      <c r="J24" s="143">
        <v>0.1</v>
      </c>
      <c r="K24" s="144"/>
      <c r="L24" s="145"/>
      <c r="M24" s="41" t="s">
        <v>39</v>
      </c>
      <c r="N24" s="140">
        <v>0.1</v>
      </c>
      <c r="O24" s="141"/>
      <c r="P24" s="142"/>
      <c r="Q24" s="41" t="s">
        <v>39</v>
      </c>
      <c r="R24" s="140">
        <v>0.1</v>
      </c>
      <c r="S24" s="141"/>
      <c r="T24" s="142"/>
      <c r="V24" s="136"/>
      <c r="W24" s="44">
        <v>2590000</v>
      </c>
      <c r="X24" s="44">
        <f t="shared" si="6"/>
        <v>4688183.8640000001</v>
      </c>
    </row>
    <row r="25" spans="1:24" ht="15" customHeight="1" thickBot="1">
      <c r="A25" s="41" t="s">
        <v>0</v>
      </c>
      <c r="B25" s="131">
        <v>0.4</v>
      </c>
      <c r="C25" s="132"/>
      <c r="D25" s="133"/>
      <c r="E25" s="41" t="s">
        <v>0</v>
      </c>
      <c r="F25" s="131">
        <v>0.4</v>
      </c>
      <c r="G25" s="132"/>
      <c r="H25" s="133"/>
      <c r="I25" s="41" t="s">
        <v>0</v>
      </c>
      <c r="J25" s="131">
        <v>0.4</v>
      </c>
      <c r="K25" s="132"/>
      <c r="L25" s="133"/>
      <c r="M25" s="88" t="s">
        <v>0</v>
      </c>
      <c r="N25" s="131">
        <v>0.4</v>
      </c>
      <c r="O25" s="132"/>
      <c r="P25" s="133"/>
      <c r="Q25" s="88" t="s">
        <v>0</v>
      </c>
      <c r="R25" s="131">
        <v>0.4</v>
      </c>
      <c r="S25" s="132"/>
      <c r="T25" s="133"/>
      <c r="V25" s="136"/>
      <c r="W25" s="44">
        <v>4220000</v>
      </c>
      <c r="X25" s="44">
        <f t="shared" si="6"/>
        <v>5319687.2453725869</v>
      </c>
    </row>
    <row r="26" spans="1:24">
      <c r="A26" s="1" t="s">
        <v>10</v>
      </c>
      <c r="B26" s="8">
        <v>-4.8682648093274077</v>
      </c>
      <c r="C26" s="2" t="s">
        <v>22</v>
      </c>
      <c r="D26" s="8">
        <v>-4.8148222007970576</v>
      </c>
      <c r="E26" s="1" t="s">
        <v>10</v>
      </c>
      <c r="F26" s="8"/>
      <c r="G26" s="2" t="s">
        <v>22</v>
      </c>
      <c r="H26" s="8"/>
      <c r="I26" s="1" t="s">
        <v>10</v>
      </c>
      <c r="J26" s="8"/>
      <c r="K26" s="1" t="s">
        <v>22</v>
      </c>
      <c r="L26" s="6"/>
      <c r="M26" s="2" t="s">
        <v>10</v>
      </c>
      <c r="N26" s="8"/>
      <c r="O26" s="2" t="s">
        <v>22</v>
      </c>
      <c r="P26" s="6"/>
      <c r="Q26" s="2" t="s">
        <v>10</v>
      </c>
      <c r="R26" s="8">
        <v>-0.27280777079401708</v>
      </c>
      <c r="S26" s="2" t="s">
        <v>22</v>
      </c>
      <c r="T26" s="6">
        <v>-0.28517591490510991</v>
      </c>
      <c r="V26" s="136"/>
      <c r="W26" s="44">
        <v>3900000</v>
      </c>
      <c r="X26" s="44">
        <f t="shared" si="6"/>
        <v>4443598.6895501819</v>
      </c>
    </row>
    <row r="27" spans="1:24">
      <c r="A27" s="2" t="s">
        <v>11</v>
      </c>
      <c r="B27" s="8">
        <v>-3.2476693165959669</v>
      </c>
      <c r="C27" s="2" t="s">
        <v>23</v>
      </c>
      <c r="D27" s="8"/>
      <c r="E27" s="2" t="s">
        <v>11</v>
      </c>
      <c r="F27" s="8"/>
      <c r="G27" s="2" t="s">
        <v>23</v>
      </c>
      <c r="H27" s="8"/>
      <c r="I27" s="2" t="s">
        <v>11</v>
      </c>
      <c r="J27" s="8"/>
      <c r="K27" s="2"/>
      <c r="L27" s="31"/>
      <c r="M27" s="2" t="s">
        <v>11</v>
      </c>
      <c r="N27" s="8"/>
      <c r="O27" s="2" t="s">
        <v>23</v>
      </c>
      <c r="P27" s="6"/>
      <c r="Q27" s="2" t="s">
        <v>11</v>
      </c>
      <c r="R27" s="8">
        <v>3.7717539448177698E-2</v>
      </c>
      <c r="S27" s="2" t="s">
        <v>23</v>
      </c>
      <c r="T27" s="6"/>
      <c r="V27" s="136"/>
      <c r="W27" s="44">
        <v>2440000</v>
      </c>
      <c r="X27" s="44">
        <f t="shared" si="6"/>
        <v>6424396.8956532646</v>
      </c>
    </row>
    <row r="28" spans="1:24">
      <c r="A28" s="2" t="s">
        <v>20</v>
      </c>
      <c r="B28" s="8">
        <v>-5.1841571999999996</v>
      </c>
      <c r="C28" s="2" t="s">
        <v>24</v>
      </c>
      <c r="D28" s="8"/>
      <c r="E28" s="2" t="s">
        <v>20</v>
      </c>
      <c r="F28" s="8"/>
      <c r="G28" s="2" t="s">
        <v>24</v>
      </c>
      <c r="H28" s="8"/>
      <c r="I28" s="2" t="s">
        <v>20</v>
      </c>
      <c r="J28" s="8"/>
      <c r="K28" s="2"/>
      <c r="L28" s="31"/>
      <c r="M28" s="2" t="s">
        <v>20</v>
      </c>
      <c r="N28" s="8"/>
      <c r="O28" s="2" t="s">
        <v>24</v>
      </c>
      <c r="P28" s="6"/>
      <c r="Q28" s="2" t="s">
        <v>20</v>
      </c>
      <c r="R28" s="8">
        <v>-0.72554479999999999</v>
      </c>
      <c r="S28" s="2" t="s">
        <v>24</v>
      </c>
      <c r="T28" s="6"/>
      <c r="V28" s="136"/>
      <c r="W28" s="44">
        <v>5230000</v>
      </c>
      <c r="X28" s="44">
        <f t="shared" si="6"/>
        <v>5187274.9964105664</v>
      </c>
    </row>
    <row r="29" spans="1:24">
      <c r="A29" s="2" t="s">
        <v>12</v>
      </c>
      <c r="B29" s="8">
        <v>-3.8727299566434601</v>
      </c>
      <c r="C29" s="2" t="s">
        <v>25</v>
      </c>
      <c r="D29" s="8">
        <v>-1.5048769164963998</v>
      </c>
      <c r="E29" s="2" t="s">
        <v>12</v>
      </c>
      <c r="F29" s="8"/>
      <c r="G29" s="2" t="s">
        <v>25</v>
      </c>
      <c r="H29" s="8"/>
      <c r="I29" s="2" t="s">
        <v>12</v>
      </c>
      <c r="J29" s="8"/>
      <c r="K29" s="2" t="s">
        <v>25</v>
      </c>
      <c r="L29" s="6"/>
      <c r="M29" s="2" t="s">
        <v>12</v>
      </c>
      <c r="N29" s="8"/>
      <c r="O29" s="2" t="s">
        <v>25</v>
      </c>
      <c r="P29" s="6"/>
      <c r="Q29" s="2" t="s">
        <v>12</v>
      </c>
      <c r="R29" s="8">
        <v>-0.61152354916116214</v>
      </c>
      <c r="S29" s="2" t="s">
        <v>25</v>
      </c>
      <c r="T29" s="6">
        <v>0.27714711710084322</v>
      </c>
      <c r="V29" s="136"/>
      <c r="W29" s="44">
        <v>5320000</v>
      </c>
      <c r="X29" s="44">
        <f t="shared" si="6"/>
        <v>5234621.7852629842</v>
      </c>
    </row>
    <row r="30" spans="1:24">
      <c r="A30" s="2" t="s">
        <v>13</v>
      </c>
      <c r="B30" s="8">
        <v>-3.9072461815891812</v>
      </c>
      <c r="C30" s="2" t="s">
        <v>26</v>
      </c>
      <c r="D30" s="8">
        <v>-1.2299910741847075</v>
      </c>
      <c r="E30" s="2" t="s">
        <v>13</v>
      </c>
      <c r="F30" s="8"/>
      <c r="G30" s="2" t="s">
        <v>26</v>
      </c>
      <c r="H30" s="8"/>
      <c r="I30" s="2" t="s">
        <v>13</v>
      </c>
      <c r="J30" s="8"/>
      <c r="K30" s="2" t="s">
        <v>26</v>
      </c>
      <c r="L30" s="6"/>
      <c r="M30" s="2" t="s">
        <v>13</v>
      </c>
      <c r="N30" s="8"/>
      <c r="O30" s="2" t="s">
        <v>26</v>
      </c>
      <c r="P30" s="6"/>
      <c r="Q30" s="2" t="s">
        <v>13</v>
      </c>
      <c r="R30" s="8">
        <v>-0.69457718967165116</v>
      </c>
      <c r="S30" s="2" t="s">
        <v>26</v>
      </c>
      <c r="T30" s="6">
        <v>0.4074180187636306</v>
      </c>
      <c r="V30" s="136"/>
      <c r="W30" s="44">
        <v>13900000</v>
      </c>
      <c r="X30" s="44">
        <f t="shared" si="6"/>
        <v>8170268.1147101168</v>
      </c>
    </row>
    <row r="31" spans="1:24">
      <c r="A31" s="2" t="s">
        <v>14</v>
      </c>
      <c r="B31" s="8">
        <v>-6.4351080318912892</v>
      </c>
      <c r="C31" s="2" t="s">
        <v>27</v>
      </c>
      <c r="D31" s="8">
        <v>-0.9393427569909546</v>
      </c>
      <c r="E31" s="2" t="s">
        <v>14</v>
      </c>
      <c r="F31" s="8"/>
      <c r="G31" s="2" t="s">
        <v>27</v>
      </c>
      <c r="H31" s="8"/>
      <c r="I31" s="2" t="s">
        <v>14</v>
      </c>
      <c r="J31" s="8"/>
      <c r="K31" s="2" t="s">
        <v>27</v>
      </c>
      <c r="L31" s="6"/>
      <c r="M31" s="2" t="s">
        <v>14</v>
      </c>
      <c r="N31" s="8"/>
      <c r="O31" s="2" t="s">
        <v>27</v>
      </c>
      <c r="P31" s="6"/>
      <c r="Q31" s="2" t="s">
        <v>14</v>
      </c>
      <c r="R31" s="8">
        <v>-1.3425197631671058</v>
      </c>
      <c r="S31" s="2" t="s">
        <v>27</v>
      </c>
      <c r="T31" s="6">
        <v>0.45637031484026908</v>
      </c>
      <c r="V31" s="136"/>
      <c r="W31" s="44">
        <v>10400000</v>
      </c>
      <c r="X31" s="44">
        <f t="shared" si="6"/>
        <v>7653082.8610229455</v>
      </c>
    </row>
    <row r="32" spans="1:24">
      <c r="A32" s="2" t="s">
        <v>15</v>
      </c>
      <c r="B32" s="8">
        <v>-2.6883637532483635</v>
      </c>
      <c r="C32" s="2" t="s">
        <v>28</v>
      </c>
      <c r="D32" s="8">
        <v>-0.87501641455761503</v>
      </c>
      <c r="E32" s="2" t="s">
        <v>15</v>
      </c>
      <c r="F32" s="8"/>
      <c r="G32" s="2" t="s">
        <v>28</v>
      </c>
      <c r="H32" s="8"/>
      <c r="I32" s="2" t="s">
        <v>15</v>
      </c>
      <c r="J32" s="8"/>
      <c r="K32" s="2" t="s">
        <v>28</v>
      </c>
      <c r="L32" s="6"/>
      <c r="M32" s="2" t="s">
        <v>15</v>
      </c>
      <c r="N32" s="8"/>
      <c r="O32" s="2" t="s">
        <v>28</v>
      </c>
      <c r="P32" s="6"/>
      <c r="Q32" s="2" t="s">
        <v>15</v>
      </c>
      <c r="R32" s="8">
        <v>8.7246435688034099E-2</v>
      </c>
      <c r="S32" s="2" t="s">
        <v>28</v>
      </c>
      <c r="T32" s="6">
        <v>0.60145921380127076</v>
      </c>
      <c r="V32" s="136"/>
      <c r="W32" s="44">
        <v>11400000</v>
      </c>
      <c r="X32" s="44">
        <f t="shared" si="6"/>
        <v>7129485.8931725034</v>
      </c>
    </row>
    <row r="33" spans="1:24">
      <c r="A33" s="2" t="s">
        <v>16</v>
      </c>
      <c r="B33" s="8">
        <v>-2.4511120399999151</v>
      </c>
      <c r="C33" s="2" t="s">
        <v>29</v>
      </c>
      <c r="D33" s="8">
        <v>-0.67429541510747137</v>
      </c>
      <c r="E33" s="2" t="s">
        <v>16</v>
      </c>
      <c r="F33" s="8"/>
      <c r="G33" s="2" t="s">
        <v>29</v>
      </c>
      <c r="H33" s="8"/>
      <c r="I33" s="2" t="s">
        <v>16</v>
      </c>
      <c r="J33" s="8"/>
      <c r="K33" s="2" t="s">
        <v>29</v>
      </c>
      <c r="L33" s="6"/>
      <c r="M33" s="2" t="s">
        <v>16</v>
      </c>
      <c r="N33" s="8"/>
      <c r="O33" s="2" t="s">
        <v>29</v>
      </c>
      <c r="P33" s="6"/>
      <c r="Q33" s="2" t="s">
        <v>16</v>
      </c>
      <c r="R33" s="8">
        <v>9.1320742925008261E-2</v>
      </c>
      <c r="S33" s="2" t="s">
        <v>29</v>
      </c>
      <c r="T33" s="6">
        <v>0.59134327703931322</v>
      </c>
      <c r="V33" s="136"/>
      <c r="W33" s="44">
        <v>11000000</v>
      </c>
      <c r="X33" s="44">
        <f t="shared" si="6"/>
        <v>7680848.0373511184</v>
      </c>
    </row>
    <row r="34" spans="1:24">
      <c r="A34" s="2" t="s">
        <v>17</v>
      </c>
      <c r="B34" s="8">
        <v>-1.0079361706272258</v>
      </c>
      <c r="C34" s="2" t="s">
        <v>30</v>
      </c>
      <c r="D34" s="8">
        <v>5.8986811897754468E-2</v>
      </c>
      <c r="E34" s="2" t="s">
        <v>17</v>
      </c>
      <c r="F34" s="8"/>
      <c r="G34" s="2" t="s">
        <v>30</v>
      </c>
      <c r="H34" s="8"/>
      <c r="I34" s="2" t="s">
        <v>17</v>
      </c>
      <c r="J34" s="8"/>
      <c r="K34" s="2" t="s">
        <v>30</v>
      </c>
      <c r="L34" s="6"/>
      <c r="M34" s="2" t="s">
        <v>17</v>
      </c>
      <c r="N34" s="8"/>
      <c r="O34" s="2" t="s">
        <v>30</v>
      </c>
      <c r="P34" s="6"/>
      <c r="Q34" s="2" t="s">
        <v>17</v>
      </c>
      <c r="R34" s="8">
        <v>0.44496788520488123</v>
      </c>
      <c r="S34" s="2" t="s">
        <v>30</v>
      </c>
      <c r="T34" s="6">
        <v>0.12544385274925482</v>
      </c>
      <c r="V34" s="136"/>
      <c r="W34" s="45">
        <v>3184210.5263157897</v>
      </c>
      <c r="X34" s="44">
        <f>W34*(1-L6)</f>
        <v>6369126.0527481083</v>
      </c>
    </row>
    <row r="35" spans="1:24">
      <c r="A35" s="2" t="s">
        <v>18</v>
      </c>
      <c r="B35" s="8">
        <v>-1.5970972540410533</v>
      </c>
      <c r="C35" s="2" t="s">
        <v>31</v>
      </c>
      <c r="D35" s="8">
        <v>-2.784167378358807</v>
      </c>
      <c r="E35" s="2" t="s">
        <v>18</v>
      </c>
      <c r="F35" s="8"/>
      <c r="G35" s="2" t="s">
        <v>31</v>
      </c>
      <c r="H35" s="8"/>
      <c r="I35" s="2" t="s">
        <v>18</v>
      </c>
      <c r="J35" s="8"/>
      <c r="K35" s="2" t="s">
        <v>31</v>
      </c>
      <c r="L35" s="6"/>
      <c r="M35" s="2" t="s">
        <v>18</v>
      </c>
      <c r="N35" s="8"/>
      <c r="O35" s="2" t="s">
        <v>31</v>
      </c>
      <c r="P35" s="6"/>
      <c r="Q35" s="2" t="s">
        <v>18</v>
      </c>
      <c r="R35" s="8">
        <v>0.29092148420300529</v>
      </c>
      <c r="S35" s="2" t="s">
        <v>31</v>
      </c>
      <c r="T35" s="6">
        <v>-0.22745344757890573</v>
      </c>
      <c r="V35" s="136"/>
      <c r="W35" s="45">
        <v>10684210.52631579</v>
      </c>
      <c r="X35" s="44">
        <f>W35*(1-L9)</f>
        <v>8105181.3992700195</v>
      </c>
    </row>
    <row r="36" spans="1:24">
      <c r="A36" s="2" t="s">
        <v>19</v>
      </c>
      <c r="B36" s="8">
        <v>-1.286339941359907</v>
      </c>
      <c r="C36" s="2" t="s">
        <v>32</v>
      </c>
      <c r="D36" s="8">
        <v>-3.13087988564136</v>
      </c>
      <c r="E36" s="2" t="s">
        <v>19</v>
      </c>
      <c r="F36" s="8"/>
      <c r="G36" s="2" t="s">
        <v>32</v>
      </c>
      <c r="H36" s="8"/>
      <c r="I36" s="2" t="s">
        <v>19</v>
      </c>
      <c r="J36" s="8"/>
      <c r="K36" s="2" t="s">
        <v>32</v>
      </c>
      <c r="L36" s="6"/>
      <c r="M36" s="2" t="s">
        <v>19</v>
      </c>
      <c r="N36" s="8"/>
      <c r="O36" s="2" t="s">
        <v>32</v>
      </c>
      <c r="P36" s="6"/>
      <c r="Q36" s="2" t="s">
        <v>19</v>
      </c>
      <c r="R36" s="8">
        <v>0.32749913850237883</v>
      </c>
      <c r="S36" s="2" t="s">
        <v>32</v>
      </c>
      <c r="T36" s="6">
        <v>-6.9177498622500139E-2</v>
      </c>
      <c r="V36" s="136"/>
      <c r="W36" s="45">
        <v>11947368.421052631</v>
      </c>
      <c r="X36" s="44">
        <f t="shared" ref="X36:X43" si="7">W36*(1-L10)</f>
        <v>7937613.2797396742</v>
      </c>
    </row>
    <row r="37" spans="1:24" ht="15" thickBot="1">
      <c r="A37" s="2" t="s">
        <v>21</v>
      </c>
      <c r="B37" s="8">
        <v>-1.4950859218084507</v>
      </c>
      <c r="C37" s="2" t="s">
        <v>33</v>
      </c>
      <c r="D37" s="8">
        <v>-4.7904670663566522</v>
      </c>
      <c r="E37" s="2" t="s">
        <v>21</v>
      </c>
      <c r="F37" s="8"/>
      <c r="G37" s="2" t="s">
        <v>33</v>
      </c>
      <c r="H37" s="8"/>
      <c r="I37" s="2" t="s">
        <v>21</v>
      </c>
      <c r="J37" s="8"/>
      <c r="K37" s="74" t="s">
        <v>33</v>
      </c>
      <c r="L37" s="6"/>
      <c r="M37" s="2" t="s">
        <v>21</v>
      </c>
      <c r="N37" s="8"/>
      <c r="O37" s="2" t="s">
        <v>33</v>
      </c>
      <c r="P37" s="7"/>
      <c r="Q37" s="2" t="s">
        <v>21</v>
      </c>
      <c r="R37" s="8">
        <v>0.35836796226535</v>
      </c>
      <c r="S37" s="2" t="s">
        <v>33</v>
      </c>
      <c r="T37" s="7">
        <v>-0.71911634858914952</v>
      </c>
      <c r="V37" s="136"/>
      <c r="W37" s="45">
        <v>13631578.947368421</v>
      </c>
      <c r="X37" s="44">
        <f t="shared" si="7"/>
        <v>6421707.9752057614</v>
      </c>
    </row>
    <row r="38" spans="1:24" ht="15" thickBot="1">
      <c r="A38" s="3" t="s">
        <v>35</v>
      </c>
      <c r="B38" s="128">
        <f>STDEVP(B26:B37,D26,D29:D37)</f>
        <v>1.7359534784302215</v>
      </c>
      <c r="C38" s="129"/>
      <c r="D38" s="130"/>
      <c r="E38" s="3" t="s">
        <v>35</v>
      </c>
      <c r="F38" s="128" t="e">
        <f>STDEVP(F26:F37,H26,H29:H37)</f>
        <v>#DIV/0!</v>
      </c>
      <c r="G38" s="129"/>
      <c r="H38" s="130"/>
      <c r="I38" s="3" t="s">
        <v>35</v>
      </c>
      <c r="J38" s="128" t="e">
        <f>STDEVP(J26:J37,L26,L29:L37)</f>
        <v>#DIV/0!</v>
      </c>
      <c r="K38" s="129"/>
      <c r="L38" s="130"/>
      <c r="M38" s="3" t="s">
        <v>35</v>
      </c>
      <c r="N38" s="128" t="e">
        <f>STDEVP(N26:N37,P26,P29:P37)</f>
        <v>#DIV/0!</v>
      </c>
      <c r="O38" s="129"/>
      <c r="P38" s="130"/>
      <c r="Q38" s="3" t="s">
        <v>35</v>
      </c>
      <c r="R38" s="128">
        <f>STDEVP(R26:R37,T26,T29:T37)</f>
        <v>0.50432752390764612</v>
      </c>
      <c r="S38" s="129"/>
      <c r="T38" s="130"/>
      <c r="V38" s="136"/>
      <c r="W38" s="45">
        <v>14552631.578947369</v>
      </c>
      <c r="X38" s="44">
        <f t="shared" si="7"/>
        <v>7536251.2998146983</v>
      </c>
    </row>
    <row r="39" spans="1:24" ht="15" thickBot="1">
      <c r="A39" s="46" t="s">
        <v>41</v>
      </c>
      <c r="B39" s="104">
        <f>AVERAGE(B26:B37,D26,D29:D37)</f>
        <v>-2.6693628578966138</v>
      </c>
      <c r="C39" s="105"/>
      <c r="D39" s="106"/>
      <c r="E39" s="46" t="s">
        <v>41</v>
      </c>
      <c r="F39" s="104" t="e">
        <f>AVERAGE(F26:F37,H26,H29:H37)</f>
        <v>#DIV/0!</v>
      </c>
      <c r="G39" s="105"/>
      <c r="H39" s="106"/>
      <c r="I39" s="46" t="s">
        <v>41</v>
      </c>
      <c r="J39" s="104" t="e">
        <f>AVERAGE(J26:J37,L26,L29:L37)</f>
        <v>#DIV/0!</v>
      </c>
      <c r="K39" s="105"/>
      <c r="L39" s="106"/>
      <c r="M39" s="46" t="s">
        <v>41</v>
      </c>
      <c r="N39" s="89" t="e">
        <f>AVERAGE(N26:N37,P26,P29:P37)</f>
        <v>#DIV/0!</v>
      </c>
      <c r="O39" s="90"/>
      <c r="P39" s="91"/>
      <c r="Q39" s="46" t="s">
        <v>41</v>
      </c>
      <c r="R39" s="89">
        <f>AVERAGE(R26:R37,T26,T29:T37)</f>
        <v>-3.8666968179917501E-2</v>
      </c>
      <c r="S39" s="90"/>
      <c r="T39" s="91"/>
      <c r="V39" s="136"/>
      <c r="W39" s="45">
        <v>16105263.157894736</v>
      </c>
      <c r="X39" s="44">
        <f t="shared" si="7"/>
        <v>7610602.0746137453</v>
      </c>
    </row>
    <row r="40" spans="1:24" ht="15" thickBot="1">
      <c r="A40" s="46" t="s">
        <v>37</v>
      </c>
      <c r="B40" s="42">
        <f t="shared" ref="B40" si="8">MAX(B26:B37)-MIN(B26:B37)</f>
        <v>5.4271718612640631</v>
      </c>
      <c r="C40" s="42"/>
      <c r="D40" s="72"/>
      <c r="E40" s="46" t="s">
        <v>37</v>
      </c>
      <c r="F40" s="42">
        <f t="shared" ref="F40" si="9">MAX(F26:F37)-MIN(F26:F37)</f>
        <v>0</v>
      </c>
      <c r="G40" s="42"/>
      <c r="H40" s="72"/>
      <c r="I40" s="46" t="s">
        <v>37</v>
      </c>
      <c r="J40" s="42">
        <f t="shared" ref="J40" si="10">MAX(J26:J37)-MIN(J26:J37)</f>
        <v>0</v>
      </c>
      <c r="K40" s="42"/>
      <c r="L40" s="72"/>
      <c r="M40" s="46" t="s">
        <v>37</v>
      </c>
      <c r="N40" s="42">
        <f t="shared" ref="N40" si="11">MAX(N26:N37)-MIN(N26:N37)</f>
        <v>0</v>
      </c>
      <c r="O40" s="42"/>
      <c r="P40" s="72"/>
      <c r="Q40" s="46" t="s">
        <v>37</v>
      </c>
      <c r="R40" s="42">
        <f>MAX(R26:R37)-MIN(R26:R37)</f>
        <v>1.787487648371987</v>
      </c>
      <c r="S40" s="42"/>
      <c r="T40" s="72"/>
      <c r="V40" s="136"/>
      <c r="W40" s="45">
        <v>6657894.7368421052</v>
      </c>
      <c r="X40" s="44">
        <f t="shared" si="7"/>
        <v>4986794.8028934859</v>
      </c>
    </row>
    <row r="41" spans="1:24">
      <c r="V41" s="136"/>
      <c r="W41" s="45">
        <v>5157894.7368421052</v>
      </c>
      <c r="X41" s="44">
        <f t="shared" si="7"/>
        <v>4741215.758101237</v>
      </c>
    </row>
    <row r="42" spans="1:24">
      <c r="V42" s="136"/>
      <c r="W42" s="45">
        <v>4684210.5263157897</v>
      </c>
      <c r="X42" s="44">
        <f t="shared" si="7"/>
        <v>4013734.5941167264</v>
      </c>
    </row>
    <row r="43" spans="1:24">
      <c r="V43" s="136"/>
      <c r="W43" s="45">
        <v>3236842.1052631577</v>
      </c>
      <c r="X43" s="44">
        <f t="shared" si="7"/>
        <v>4437431.1443067035</v>
      </c>
    </row>
  </sheetData>
  <mergeCells count="65">
    <mergeCell ref="B2:D2"/>
    <mergeCell ref="N2:P2"/>
    <mergeCell ref="F2:H2"/>
    <mergeCell ref="J2:L2"/>
    <mergeCell ref="B4:D4"/>
    <mergeCell ref="N4:P4"/>
    <mergeCell ref="F4:H4"/>
    <mergeCell ref="J4:L4"/>
    <mergeCell ref="B3:D3"/>
    <mergeCell ref="N3:P3"/>
    <mergeCell ref="F3:H3"/>
    <mergeCell ref="J3:L3"/>
    <mergeCell ref="B19:D19"/>
    <mergeCell ref="N19:P19"/>
    <mergeCell ref="F19:H19"/>
    <mergeCell ref="J19:L19"/>
    <mergeCell ref="B5:D5"/>
    <mergeCell ref="N5:P5"/>
    <mergeCell ref="F5:H5"/>
    <mergeCell ref="J5:L5"/>
    <mergeCell ref="B18:D18"/>
    <mergeCell ref="N18:P18"/>
    <mergeCell ref="F18:H18"/>
    <mergeCell ref="J18:L18"/>
    <mergeCell ref="J22:L22"/>
    <mergeCell ref="N22:P22"/>
    <mergeCell ref="R22:T22"/>
    <mergeCell ref="B23:D23"/>
    <mergeCell ref="F23:H23"/>
    <mergeCell ref="J23:L23"/>
    <mergeCell ref="N23:P23"/>
    <mergeCell ref="R23:T23"/>
    <mergeCell ref="B24:D24"/>
    <mergeCell ref="F24:H24"/>
    <mergeCell ref="B25:D25"/>
    <mergeCell ref="F25:H25"/>
    <mergeCell ref="B22:D22"/>
    <mergeCell ref="F22:H22"/>
    <mergeCell ref="R38:T38"/>
    <mergeCell ref="B38:D38"/>
    <mergeCell ref="F38:H38"/>
    <mergeCell ref="B39:D39"/>
    <mergeCell ref="F39:H39"/>
    <mergeCell ref="J38:L38"/>
    <mergeCell ref="J39:L39"/>
    <mergeCell ref="V3:X3"/>
    <mergeCell ref="V4:X4"/>
    <mergeCell ref="V5:X5"/>
    <mergeCell ref="V19:X19"/>
    <mergeCell ref="J24:L24"/>
    <mergeCell ref="N24:P24"/>
    <mergeCell ref="R24:T24"/>
    <mergeCell ref="J25:L25"/>
    <mergeCell ref="N25:P25"/>
    <mergeCell ref="R25:T25"/>
    <mergeCell ref="R19:T19"/>
    <mergeCell ref="R3:T3"/>
    <mergeCell ref="V22:V43"/>
    <mergeCell ref="N38:P38"/>
    <mergeCell ref="R4:T4"/>
    <mergeCell ref="R18:T18"/>
    <mergeCell ref="R5:T5"/>
    <mergeCell ref="V2:X2"/>
    <mergeCell ref="V18:X18"/>
    <mergeCell ref="R2:T2"/>
  </mergeCells>
  <conditionalFormatting sqref="B8:B17">
    <cfRule type="dataBar" priority="29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{3F8E0F09-BD55-4B3E-B26E-18F40717C789}</x14:id>
        </ext>
      </extLst>
    </cfRule>
  </conditionalFormatting>
  <conditionalFormatting sqref="B6:B17">
    <cfRule type="dataBar" priority="29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{750FA333-674A-45B9-BBBD-21E8A1669A74}</x14:id>
        </ext>
      </extLst>
    </cfRule>
  </conditionalFormatting>
  <conditionalFormatting sqref="B6:B17">
    <cfRule type="dataBar" priority="29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{255FF135-1AED-4604-917A-D2B701BC8A4A}</x14:id>
        </ext>
      </extLst>
    </cfRule>
  </conditionalFormatting>
  <conditionalFormatting sqref="B6:B17">
    <cfRule type="dataBar" priority="29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{1C351D26-5B8E-4228-B251-8E4B152EA6E8}</x14:id>
        </ext>
      </extLst>
    </cfRule>
  </conditionalFormatting>
  <conditionalFormatting sqref="B6:B17">
    <cfRule type="dataBar" priority="29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{E9982035-161E-4635-A858-BFE80ED6314D}</x14:id>
        </ext>
      </extLst>
    </cfRule>
  </conditionalFormatting>
  <conditionalFormatting sqref="B6:B17">
    <cfRule type="dataBar" priority="29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{11072FF2-1C85-4A02-A523-1D6955640A80}</x14:id>
        </ext>
      </extLst>
    </cfRule>
  </conditionalFormatting>
  <conditionalFormatting sqref="B8:B17">
    <cfRule type="dataBar" priority="29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{52BF16C0-799D-43FB-91B3-40BD6C4CD8A8}</x14:id>
        </ext>
      </extLst>
    </cfRule>
  </conditionalFormatting>
  <conditionalFormatting sqref="B6:B17">
    <cfRule type="dataBar" priority="29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{AFB43F74-2EB3-44CA-83D4-A32974A95266}</x14:id>
        </ext>
      </extLst>
    </cfRule>
  </conditionalFormatting>
  <conditionalFormatting sqref="D6">
    <cfRule type="dataBar" priority="29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{8CC2D0A2-F827-4632-995A-A05F1BC478B1}</x14:id>
        </ext>
      </extLst>
    </cfRule>
  </conditionalFormatting>
  <conditionalFormatting sqref="D9:D17">
    <cfRule type="dataBar" priority="30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{F56B0E07-7341-4A94-8FDE-8A93713F781D}</x14:id>
        </ext>
      </extLst>
    </cfRule>
  </conditionalFormatting>
  <conditionalFormatting sqref="D9:D17 D6">
    <cfRule type="dataBar" priority="30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{48A8A2C3-D60E-4EFC-B943-4E40D2D1A558}</x14:id>
        </ext>
      </extLst>
    </cfRule>
  </conditionalFormatting>
  <conditionalFormatting sqref="D7:D8">
    <cfRule type="dataBar" priority="30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{2ED0E979-91F9-40D7-96FF-448E3140AA5F}</x14:id>
        </ext>
      </extLst>
    </cfRule>
  </conditionalFormatting>
  <conditionalFormatting sqref="D8">
    <cfRule type="dataBar" priority="30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{7218CE77-E203-4E50-BBEE-BB29AE681EAD}</x14:id>
        </ext>
      </extLst>
    </cfRule>
  </conditionalFormatting>
  <conditionalFormatting sqref="B6:D17">
    <cfRule type="dataBar" priority="29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{7E657FC8-ED45-4AA4-A24E-42A981F956C5}</x14:id>
        </ext>
      </extLst>
    </cfRule>
  </conditionalFormatting>
  <conditionalFormatting sqref="R9:T17 R7:S8">
    <cfRule type="dataBar" priority="27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{5F5D3DC5-58DA-415B-AADD-8D0B192BA79A}</x14:id>
        </ext>
      </extLst>
    </cfRule>
  </conditionalFormatting>
  <conditionalFormatting sqref="T6">
    <cfRule type="dataBar" priority="27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{BE0BC8D4-1CDC-46E7-83E8-D97ABE8F2383}</x14:id>
        </ext>
      </extLst>
    </cfRule>
  </conditionalFormatting>
  <conditionalFormatting sqref="L6">
    <cfRule type="dataBar" priority="27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{5AB025DF-2AD3-4AEA-832D-A77C800D19EB}</x14:id>
        </ext>
      </extLst>
    </cfRule>
  </conditionalFormatting>
  <conditionalFormatting sqref="J7:K8 J9:L17">
    <cfRule type="dataBar" priority="2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{15979795-E69E-4D07-8304-9394E9F601D1}</x14:id>
        </ext>
      </extLst>
    </cfRule>
  </conditionalFormatting>
  <conditionalFormatting sqref="F28:F37">
    <cfRule type="dataBar" priority="2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{9A987AC9-124B-4CC4-8274-6810C1F094F6}</x14:id>
        </ext>
      </extLst>
    </cfRule>
  </conditionalFormatting>
  <conditionalFormatting sqref="F26:F37">
    <cfRule type="dataBar" priority="2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{6E0AE15D-EFA2-425F-97FD-7692058505B1}</x14:id>
        </ext>
      </extLst>
    </cfRule>
  </conditionalFormatting>
  <conditionalFormatting sqref="F26:F37">
    <cfRule type="dataBar" priority="2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{07AF249D-7AE5-442C-B870-B4E733A8B397}</x14:id>
        </ext>
      </extLst>
    </cfRule>
  </conditionalFormatting>
  <conditionalFormatting sqref="F26:F37">
    <cfRule type="dataBar" priority="2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{0207FFF1-B643-4AD5-BD8F-2FB6294331D0}</x14:id>
        </ext>
      </extLst>
    </cfRule>
  </conditionalFormatting>
  <conditionalFormatting sqref="F26:F37">
    <cfRule type="dataBar" priority="2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{B2D7A0C0-AA21-4A51-8555-FF9213D57147}</x14:id>
        </ext>
      </extLst>
    </cfRule>
  </conditionalFormatting>
  <conditionalFormatting sqref="F26:F37">
    <cfRule type="dataBar" priority="2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{9DA2C053-63B6-427A-B195-47DD2DCA564C}</x14:id>
        </ext>
      </extLst>
    </cfRule>
  </conditionalFormatting>
  <conditionalFormatting sqref="F28:F37">
    <cfRule type="dataBar" priority="2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{CE109DAC-BD82-4E63-9F18-AF19CBA1EBA1}</x14:id>
        </ext>
      </extLst>
    </cfRule>
  </conditionalFormatting>
  <conditionalFormatting sqref="F26:F37">
    <cfRule type="dataBar" priority="2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{ABC874A1-99A8-4918-A713-44764C902319}</x14:id>
        </ext>
      </extLst>
    </cfRule>
  </conditionalFormatting>
  <conditionalFormatting sqref="H26">
    <cfRule type="dataBar" priority="2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{B48B989A-4E02-45A3-9CB8-0FAB51B78849}</x14:id>
        </ext>
      </extLst>
    </cfRule>
  </conditionalFormatting>
  <conditionalFormatting sqref="H29:H37">
    <cfRule type="dataBar" priority="2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{CA41B23C-71E6-4235-A05A-91885FD89B6A}</x14:id>
        </ext>
      </extLst>
    </cfRule>
  </conditionalFormatting>
  <conditionalFormatting sqref="H29:H37 H26">
    <cfRule type="dataBar" priority="2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{80F662AB-96C0-4699-A8B8-3095A478C2D9}</x14:id>
        </ext>
      </extLst>
    </cfRule>
  </conditionalFormatting>
  <conditionalFormatting sqref="F26:H26 F29:H37 F27:G28">
    <cfRule type="dataBar" priority="2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{048B757E-167D-48BD-959F-385C635C80A3}</x14:id>
        </ext>
      </extLst>
    </cfRule>
  </conditionalFormatting>
  <conditionalFormatting sqref="H27:H28">
    <cfRule type="dataBar" priority="2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{605F1486-6644-4B61-AA37-A808F9F36F79}</x14:id>
        </ext>
      </extLst>
    </cfRule>
  </conditionalFormatting>
  <conditionalFormatting sqref="H28">
    <cfRule type="dataBar" priority="2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{DEB349B3-8208-4858-AB29-D8919B20F6FB}</x14:id>
        </ext>
      </extLst>
    </cfRule>
  </conditionalFormatting>
  <conditionalFormatting sqref="H27:H28">
    <cfRule type="dataBar" priority="2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{135640FA-2062-4C45-B1A7-28B522E75354}</x14:id>
        </ext>
      </extLst>
    </cfRule>
  </conditionalFormatting>
  <conditionalFormatting sqref="H27:H28">
    <cfRule type="dataBar" priority="2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{ACA29CDE-FF95-4F1B-8AB1-993797647986}</x14:id>
        </ext>
      </extLst>
    </cfRule>
  </conditionalFormatting>
  <conditionalFormatting sqref="R8:R17">
    <cfRule type="dataBar" priority="2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{A5FB20E0-87DF-4E37-8E65-8D7027B2B8BE}</x14:id>
        </ext>
      </extLst>
    </cfRule>
  </conditionalFormatting>
  <conditionalFormatting sqref="R6:R17">
    <cfRule type="dataBar" priority="2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{5B9C83CB-7544-4918-999F-880D7701650E}</x14:id>
        </ext>
      </extLst>
    </cfRule>
  </conditionalFormatting>
  <conditionalFormatting sqref="R6:R17">
    <cfRule type="dataBar" priority="2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{FF02B604-92B4-40DF-8207-6DB445C035F9}</x14:id>
        </ext>
      </extLst>
    </cfRule>
  </conditionalFormatting>
  <conditionalFormatting sqref="R6:R17">
    <cfRule type="dataBar" priority="2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{3A3D0118-E0FF-41A0-883D-33F4EF1E78F9}</x14:id>
        </ext>
      </extLst>
    </cfRule>
  </conditionalFormatting>
  <conditionalFormatting sqref="R6:R17">
    <cfRule type="dataBar" priority="2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{CF9BF71C-915A-46AA-A226-38377DD080B6}</x14:id>
        </ext>
      </extLst>
    </cfRule>
  </conditionalFormatting>
  <conditionalFormatting sqref="R6:R17">
    <cfRule type="dataBar" priority="2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{83A53152-7515-4602-82E5-1AC5F7F422C9}</x14:id>
        </ext>
      </extLst>
    </cfRule>
  </conditionalFormatting>
  <conditionalFormatting sqref="R8:R17">
    <cfRule type="dataBar" priority="2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{A97CF214-3A70-4036-99F7-2F73B84E9820}</x14:id>
        </ext>
      </extLst>
    </cfRule>
  </conditionalFormatting>
  <conditionalFormatting sqref="R6:R17">
    <cfRule type="dataBar" priority="2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{99484F91-DB07-481B-B615-079E2E5F5790}</x14:id>
        </ext>
      </extLst>
    </cfRule>
  </conditionalFormatting>
  <conditionalFormatting sqref="T6">
    <cfRule type="dataBar" priority="2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{7921BE83-9A9B-4DFA-A956-7D9769059831}</x14:id>
        </ext>
      </extLst>
    </cfRule>
  </conditionalFormatting>
  <conditionalFormatting sqref="T9:T17">
    <cfRule type="dataBar" priority="2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{073A3EB7-20CD-42FB-AD38-1F4053B1288B}</x14:id>
        </ext>
      </extLst>
    </cfRule>
  </conditionalFormatting>
  <conditionalFormatting sqref="T9:T17">
    <cfRule type="dataBar" priority="2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{31A08EDD-60B9-4957-93E4-72242FC17EA8}</x14:id>
        </ext>
      </extLst>
    </cfRule>
  </conditionalFormatting>
  <conditionalFormatting sqref="R6:T6">
    <cfRule type="dataBar" priority="20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{04110DF9-B582-406B-AAA0-F9C4D48E7676}</x14:id>
        </ext>
      </extLst>
    </cfRule>
  </conditionalFormatting>
  <conditionalFormatting sqref="T7:T8">
    <cfRule type="dataBar" priority="20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{2C638C7C-C64C-4C7D-B626-1821ACF8FA77}</x14:id>
        </ext>
      </extLst>
    </cfRule>
  </conditionalFormatting>
  <conditionalFormatting sqref="T8">
    <cfRule type="dataBar" priority="20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{75F67637-0084-45A8-B264-596947043F25}</x14:id>
        </ext>
      </extLst>
    </cfRule>
  </conditionalFormatting>
  <conditionalFormatting sqref="T7:T8">
    <cfRule type="dataBar" priority="20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{D354C3C8-4A68-47F6-8BEE-D37503D1BF38}</x14:id>
        </ext>
      </extLst>
    </cfRule>
  </conditionalFormatting>
  <conditionalFormatting sqref="T7:T8">
    <cfRule type="dataBar" priority="20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{A924919F-22C4-440D-96A3-13ACAF57B079}</x14:id>
        </ext>
      </extLst>
    </cfRule>
  </conditionalFormatting>
  <conditionalFormatting sqref="J8:J17">
    <cfRule type="dataBar" priority="19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{9464D522-0716-4339-9873-57A7E25F4510}</x14:id>
        </ext>
      </extLst>
    </cfRule>
  </conditionalFormatting>
  <conditionalFormatting sqref="J6:J17">
    <cfRule type="dataBar" priority="19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{55BE7FBE-991D-41B1-AEAD-EABCCA52E01E}</x14:id>
        </ext>
      </extLst>
    </cfRule>
  </conditionalFormatting>
  <conditionalFormatting sqref="J6:J17">
    <cfRule type="dataBar" priority="19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{09CCD389-BFF4-4B59-BF45-EA8DBA791835}</x14:id>
        </ext>
      </extLst>
    </cfRule>
  </conditionalFormatting>
  <conditionalFormatting sqref="J6:J17">
    <cfRule type="dataBar" priority="19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{17DBBFA9-63FD-4822-9BFB-076D5EA35F2E}</x14:id>
        </ext>
      </extLst>
    </cfRule>
  </conditionalFormatting>
  <conditionalFormatting sqref="J6:J17">
    <cfRule type="dataBar" priority="19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{554A96CA-C76A-4972-9365-2F70372EEEF7}</x14:id>
        </ext>
      </extLst>
    </cfRule>
  </conditionalFormatting>
  <conditionalFormatting sqref="J6:J17">
    <cfRule type="dataBar" priority="19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{A21C07C6-61D7-4B1D-B378-091E735902B3}</x14:id>
        </ext>
      </extLst>
    </cfRule>
  </conditionalFormatting>
  <conditionalFormatting sqref="J8:J17">
    <cfRule type="dataBar" priority="20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{5DE4A876-353F-49E8-B506-FD2F26B293DD}</x14:id>
        </ext>
      </extLst>
    </cfRule>
  </conditionalFormatting>
  <conditionalFormatting sqref="J6:J17">
    <cfRule type="dataBar" priority="20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{97D3A70F-E4E9-4ECA-A7FB-C8942BD1B108}</x14:id>
        </ext>
      </extLst>
    </cfRule>
  </conditionalFormatting>
  <conditionalFormatting sqref="L6">
    <cfRule type="dataBar" priority="20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{D5399458-F87D-4062-9098-13B1EB1300FF}</x14:id>
        </ext>
      </extLst>
    </cfRule>
  </conditionalFormatting>
  <conditionalFormatting sqref="L9:L17">
    <cfRule type="dataBar" priority="20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{C65C3DC6-CE44-488A-9B31-011C30784058}</x14:id>
        </ext>
      </extLst>
    </cfRule>
  </conditionalFormatting>
  <conditionalFormatting sqref="L9:L17">
    <cfRule type="dataBar" priority="20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{3A784C6A-A1DF-47CB-8D50-827AD2EF12AA}</x14:id>
        </ext>
      </extLst>
    </cfRule>
  </conditionalFormatting>
  <conditionalFormatting sqref="J6:L6">
    <cfRule type="dataBar" priority="19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{DCD2554D-5217-4270-83F8-8A5CF980CCF8}</x14:id>
        </ext>
      </extLst>
    </cfRule>
  </conditionalFormatting>
  <conditionalFormatting sqref="L7:L8">
    <cfRule type="dataBar" priority="19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{84BE8B50-C1AC-4AD9-8975-4E3A87D272FA}</x14:id>
        </ext>
      </extLst>
    </cfRule>
  </conditionalFormatting>
  <conditionalFormatting sqref="L8">
    <cfRule type="dataBar" priority="19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{E7662493-7E01-4FC9-926E-E7B6FF98F9A9}</x14:id>
        </ext>
      </extLst>
    </cfRule>
  </conditionalFormatting>
  <conditionalFormatting sqref="L7:L8">
    <cfRule type="dataBar" priority="19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{B8DDF07E-1BDA-4D7D-999F-201009A18394}</x14:id>
        </ext>
      </extLst>
    </cfRule>
  </conditionalFormatting>
  <conditionalFormatting sqref="L7:L8">
    <cfRule type="dataBar" priority="18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{80E734B8-ADFD-4E48-9C74-29A452B67BF1}</x14:id>
        </ext>
      </extLst>
    </cfRule>
  </conditionalFormatting>
  <conditionalFormatting sqref="F8:F17">
    <cfRule type="dataBar" priority="18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{3DB1ABBE-6E46-45B7-AB40-650D056AF29C}</x14:id>
        </ext>
      </extLst>
    </cfRule>
  </conditionalFormatting>
  <conditionalFormatting sqref="F6:F17">
    <cfRule type="dataBar" priority="18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{AC781CAC-C26B-4ABA-AD7B-0F73393DD0D7}</x14:id>
        </ext>
      </extLst>
    </cfRule>
  </conditionalFormatting>
  <conditionalFormatting sqref="F6:F17">
    <cfRule type="dataBar" priority="18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{5FBBEA41-4209-4708-8018-A195FF133BA8}</x14:id>
        </ext>
      </extLst>
    </cfRule>
  </conditionalFormatting>
  <conditionalFormatting sqref="F6:F17">
    <cfRule type="dataBar" priority="18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{075B53C0-5EE6-4DE2-BD86-13B8D7CC81C2}</x14:id>
        </ext>
      </extLst>
    </cfRule>
  </conditionalFormatting>
  <conditionalFormatting sqref="F6:F17">
    <cfRule type="dataBar" priority="17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{12068619-487B-47B2-88B2-47A5C85233DB}</x14:id>
        </ext>
      </extLst>
    </cfRule>
  </conditionalFormatting>
  <conditionalFormatting sqref="F6:F17">
    <cfRule type="dataBar" priority="17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{4DBFDA33-2E7F-463D-BBF3-99477C23D4A8}</x14:id>
        </ext>
      </extLst>
    </cfRule>
  </conditionalFormatting>
  <conditionalFormatting sqref="F8:F17">
    <cfRule type="dataBar" priority="18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{8949F696-CCC9-4EC4-83CA-7BC78404BC7D}</x14:id>
        </ext>
      </extLst>
    </cfRule>
  </conditionalFormatting>
  <conditionalFormatting sqref="F6:F17">
    <cfRule type="dataBar" priority="18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{2D36725C-0DE5-420D-AB0E-EE61B24C6D2E}</x14:id>
        </ext>
      </extLst>
    </cfRule>
  </conditionalFormatting>
  <conditionalFormatting sqref="H6">
    <cfRule type="dataBar" priority="18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{0CDA5C98-6E54-443A-B228-FAD77A5787F2}</x14:id>
        </ext>
      </extLst>
    </cfRule>
  </conditionalFormatting>
  <conditionalFormatting sqref="H9:H17">
    <cfRule type="dataBar" priority="18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{F15C2984-A7A8-42CC-8BE7-EBC83A575BA0}</x14:id>
        </ext>
      </extLst>
    </cfRule>
  </conditionalFormatting>
  <conditionalFormatting sqref="H9:H17 H6">
    <cfRule type="dataBar" priority="18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{4A9710F9-5DD8-4C56-BC7A-895C9AC0AEAD}</x14:id>
        </ext>
      </extLst>
    </cfRule>
  </conditionalFormatting>
  <conditionalFormatting sqref="F6:H6 F9:H17 F7:G8">
    <cfRule type="dataBar" priority="17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{0B64D90B-074B-4DC6-8AEB-DACCD5B84848}</x14:id>
        </ext>
      </extLst>
    </cfRule>
  </conditionalFormatting>
  <conditionalFormatting sqref="H7:H8">
    <cfRule type="dataBar" priority="17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{2039B166-BE50-4957-9E79-BB36FEF54FAB}</x14:id>
        </ext>
      </extLst>
    </cfRule>
  </conditionalFormatting>
  <conditionalFormatting sqref="H8">
    <cfRule type="dataBar" priority="17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{F07ED094-4627-4EFE-96FF-24021E198B34}</x14:id>
        </ext>
      </extLst>
    </cfRule>
  </conditionalFormatting>
  <conditionalFormatting sqref="H7:H8">
    <cfRule type="dataBar" priority="17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{6E2C0323-CE36-4FAA-8686-094ACE4972F8}</x14:id>
        </ext>
      </extLst>
    </cfRule>
  </conditionalFormatting>
  <conditionalFormatting sqref="H7:H8">
    <cfRule type="dataBar" priority="17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{50ECA0A8-6233-43E2-8BA2-309E399A6FD6}</x14:id>
        </ext>
      </extLst>
    </cfRule>
  </conditionalFormatting>
  <conditionalFormatting sqref="J6:L17">
    <cfRule type="dataBar" priority="1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{1DAC3108-75CF-407B-B017-003D8F4DC225}</x14:id>
        </ext>
      </extLst>
    </cfRule>
  </conditionalFormatting>
  <conditionalFormatting sqref="O27:O37">
    <cfRule type="dataBar" priority="1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{957D6E75-A1D1-4382-9FF0-690D4781B7FA}</x14:id>
        </ext>
      </extLst>
    </cfRule>
  </conditionalFormatting>
  <conditionalFormatting sqref="O26">
    <cfRule type="dataBar" priority="1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{D56B2F9D-48D7-4088-886C-D37EDCDEF4DC}</x14:id>
        </ext>
      </extLst>
    </cfRule>
  </conditionalFormatting>
  <conditionalFormatting sqref="O26:O37">
    <cfRule type="dataBar" priority="1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{A186F49C-89D3-44B6-9726-B285EDADB73E}</x14:id>
        </ext>
      </extLst>
    </cfRule>
    <cfRule type="colorScale" priority="1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6:N37 P26:P37">
    <cfRule type="dataBar" priority="1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{A77519EC-41C3-4F44-9E65-755AC3146567}</x14:id>
        </ext>
      </extLst>
    </cfRule>
  </conditionalFormatting>
  <conditionalFormatting sqref="N8:N17">
    <cfRule type="dataBar" priority="1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{EFCF33B2-5E84-4051-98D7-8D7055CBA7E8}</x14:id>
        </ext>
      </extLst>
    </cfRule>
  </conditionalFormatting>
  <conditionalFormatting sqref="N6:N17">
    <cfRule type="dataBar" priority="1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{8DA6D1CD-7727-4C40-BD95-E80C6BA056B5}</x14:id>
        </ext>
      </extLst>
    </cfRule>
  </conditionalFormatting>
  <conditionalFormatting sqref="N6:N17">
    <cfRule type="dataBar" priority="1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{FD54FAD7-254A-4055-AA02-91711444E84D}</x14:id>
        </ext>
      </extLst>
    </cfRule>
  </conditionalFormatting>
  <conditionalFormatting sqref="N6:N17">
    <cfRule type="dataBar" priority="1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{736EED1D-6EE3-4CA6-9BF3-60560AFDD7B4}</x14:id>
        </ext>
      </extLst>
    </cfRule>
  </conditionalFormatting>
  <conditionalFormatting sqref="N6:N17">
    <cfRule type="dataBar" priority="1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{76C1FF58-F411-4C0E-A8D5-B46BD23E8331}</x14:id>
        </ext>
      </extLst>
    </cfRule>
  </conditionalFormatting>
  <conditionalFormatting sqref="N6:N17">
    <cfRule type="dataBar" priority="1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{17766998-EBC7-4B2C-B06E-95627C352D8F}</x14:id>
        </ext>
      </extLst>
    </cfRule>
  </conditionalFormatting>
  <conditionalFormatting sqref="N8:N17">
    <cfRule type="dataBar" priority="1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{DA3B3584-B5B6-4773-8E78-0DBBF5DD8E1A}</x14:id>
        </ext>
      </extLst>
    </cfRule>
  </conditionalFormatting>
  <conditionalFormatting sqref="N6:N17">
    <cfRule type="dataBar" priority="1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{95608872-CB81-4201-84D5-5A509F4931FE}</x14:id>
        </ext>
      </extLst>
    </cfRule>
  </conditionalFormatting>
  <conditionalFormatting sqref="P6">
    <cfRule type="dataBar" priority="1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{659F5FB6-F430-48E1-86CE-C669C66CF789}</x14:id>
        </ext>
      </extLst>
    </cfRule>
  </conditionalFormatting>
  <conditionalFormatting sqref="P9:P17">
    <cfRule type="dataBar" priority="1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{800B375D-D78D-4C05-9981-131764B8959A}</x14:id>
        </ext>
      </extLst>
    </cfRule>
  </conditionalFormatting>
  <conditionalFormatting sqref="P9:P17 P6">
    <cfRule type="dataBar" priority="1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{5887382B-872E-41FF-908B-0FCF9F6BC9BE}</x14:id>
        </ext>
      </extLst>
    </cfRule>
  </conditionalFormatting>
  <conditionalFormatting sqref="P7:P8">
    <cfRule type="dataBar" priority="1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{32C0785B-F11B-43E0-BF2B-209B7B683887}</x14:id>
        </ext>
      </extLst>
    </cfRule>
  </conditionalFormatting>
  <conditionalFormatting sqref="P8">
    <cfRule type="dataBar" priority="1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{BB0E7305-0491-4A66-B149-DD828E1D938E}</x14:id>
        </ext>
      </extLst>
    </cfRule>
  </conditionalFormatting>
  <conditionalFormatting sqref="N6:P17">
    <cfRule type="dataBar" priority="1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{4C774FCE-FAD0-4B56-B5DE-B8D8B83D9A26}</x14:id>
        </ext>
      </extLst>
    </cfRule>
  </conditionalFormatting>
  <conditionalFormatting sqref="T6:T17">
    <cfRule type="dataBar" priority="1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{5B3D2D6B-3A92-4F5C-BDDB-0B97BFE25CC9}</x14:id>
        </ext>
      </extLst>
    </cfRule>
  </conditionalFormatting>
  <conditionalFormatting sqref="R6:T17">
    <cfRule type="dataBar" priority="1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{90EA39DB-3A39-43C0-8CB2-F8D6A91C2AD8}</x14:id>
        </ext>
      </extLst>
    </cfRule>
  </conditionalFormatting>
  <conditionalFormatting sqref="K26:K37">
    <cfRule type="dataBar" priority="10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{7587BBEE-B99F-478E-9DA9-60642E232D16}</x14:id>
        </ext>
      </extLst>
    </cfRule>
  </conditionalFormatting>
  <conditionalFormatting sqref="V8:V17">
    <cfRule type="dataBar" priority="9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{FCDB8D02-9F41-4F7A-92F5-134A6000830F}</x14:id>
        </ext>
      </extLst>
    </cfRule>
  </conditionalFormatting>
  <conditionalFormatting sqref="V6:V17">
    <cfRule type="dataBar" priority="9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{04CA5226-1742-4259-A273-C109750006DB}</x14:id>
        </ext>
      </extLst>
    </cfRule>
  </conditionalFormatting>
  <conditionalFormatting sqref="V6:V17">
    <cfRule type="dataBar" priority="9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{BAE1B4C6-9A76-40A8-B271-F93D315404E7}</x14:id>
        </ext>
      </extLst>
    </cfRule>
  </conditionalFormatting>
  <conditionalFormatting sqref="V6:V17">
    <cfRule type="dataBar" priority="9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{DCC67CCE-1757-42E4-ADE0-65C806696295}</x14:id>
        </ext>
      </extLst>
    </cfRule>
  </conditionalFormatting>
  <conditionalFormatting sqref="V6:V17">
    <cfRule type="dataBar" priority="9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{2424DFB0-7D5F-4A1E-935C-254BE5F1F3EB}</x14:id>
        </ext>
      </extLst>
    </cfRule>
  </conditionalFormatting>
  <conditionalFormatting sqref="V6:V17">
    <cfRule type="dataBar" priority="9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{4495183A-483B-44C4-8063-DE762DC2808B}</x14:id>
        </ext>
      </extLst>
    </cfRule>
  </conditionalFormatting>
  <conditionalFormatting sqref="V8:V17">
    <cfRule type="dataBar" priority="9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{FF437E52-CE10-485C-85B9-59A0039D290B}</x14:id>
        </ext>
      </extLst>
    </cfRule>
  </conditionalFormatting>
  <conditionalFormatting sqref="V6:V17">
    <cfRule type="dataBar" priority="9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{19BE97BC-F9F9-4585-A050-5FDAF7502498}</x14:id>
        </ext>
      </extLst>
    </cfRule>
  </conditionalFormatting>
  <conditionalFormatting sqref="X6">
    <cfRule type="dataBar" priority="9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{F74AF436-F16D-4B8F-9102-1BE0D0BA1EDF}</x14:id>
        </ext>
      </extLst>
    </cfRule>
  </conditionalFormatting>
  <conditionalFormatting sqref="X9:X17">
    <cfRule type="dataBar" priority="9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{4FD63408-1502-4F65-A0B6-9759F58257F9}</x14:id>
        </ext>
      </extLst>
    </cfRule>
  </conditionalFormatting>
  <conditionalFormatting sqref="X9:X17 X6">
    <cfRule type="dataBar" priority="10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{0896B804-3DC8-47E3-9870-98226A5BB1C0}</x14:id>
        </ext>
      </extLst>
    </cfRule>
  </conditionalFormatting>
  <conditionalFormatting sqref="V7:W8 V6:X6 V9:X17">
    <cfRule type="dataBar" priority="8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{A749EBF1-CE4C-44BE-86C5-69402C77A3F0}</x14:id>
        </ext>
      </extLst>
    </cfRule>
  </conditionalFormatting>
  <conditionalFormatting sqref="X7:X8">
    <cfRule type="dataBar" priority="8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{074F100D-187E-417D-93AD-1FF88F4FD690}</x14:id>
        </ext>
      </extLst>
    </cfRule>
  </conditionalFormatting>
  <conditionalFormatting sqref="X8">
    <cfRule type="dataBar" priority="8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{6F29BA92-E6AA-4453-8B36-AB16D1ABC0C0}</x14:id>
        </ext>
      </extLst>
    </cfRule>
  </conditionalFormatting>
  <conditionalFormatting sqref="X7:X8">
    <cfRule type="dataBar" priority="8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{FCFA6E59-0532-4702-BE0A-C66EFA2ED9CD}</x14:id>
        </ext>
      </extLst>
    </cfRule>
  </conditionalFormatting>
  <conditionalFormatting sqref="X7:X8">
    <cfRule type="dataBar" priority="8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{144EE6EE-510E-49E5-8DFC-C1322973C61F}</x14:id>
        </ext>
      </extLst>
    </cfRule>
  </conditionalFormatting>
  <conditionalFormatting sqref="B28:B37">
    <cfRule type="dataBar" priority="6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{9987DBC2-C3F4-4EC5-852E-DE141B82A956}</x14:id>
        </ext>
      </extLst>
    </cfRule>
  </conditionalFormatting>
  <conditionalFormatting sqref="B26:B37">
    <cfRule type="dataBar" priority="6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{032498D0-A97B-427F-B581-0CD0A754D568}</x14:id>
        </ext>
      </extLst>
    </cfRule>
  </conditionalFormatting>
  <conditionalFormatting sqref="B26:B37">
    <cfRule type="dataBar" priority="6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{D9D6E284-0717-4600-902C-2B7E566FB7C3}</x14:id>
        </ext>
      </extLst>
    </cfRule>
  </conditionalFormatting>
  <conditionalFormatting sqref="B26:B37">
    <cfRule type="dataBar" priority="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{BEF02811-3CE2-45D8-960D-FDCC5583A243}</x14:id>
        </ext>
      </extLst>
    </cfRule>
  </conditionalFormatting>
  <conditionalFormatting sqref="B26:B37">
    <cfRule type="dataBar" priority="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{C942405A-092A-4DAE-977E-D22F91918D1F}</x14:id>
        </ext>
      </extLst>
    </cfRule>
  </conditionalFormatting>
  <conditionalFormatting sqref="B26:B37">
    <cfRule type="dataBar" priority="5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{F6D3B240-5D7E-468E-AE62-B8EC161750DD}</x14:id>
        </ext>
      </extLst>
    </cfRule>
  </conditionalFormatting>
  <conditionalFormatting sqref="B28:B37">
    <cfRule type="dataBar" priority="6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{DD4E646E-6D19-43A4-88BD-BD9E34903069}</x14:id>
        </ext>
      </extLst>
    </cfRule>
  </conditionalFormatting>
  <conditionalFormatting sqref="B26:B37">
    <cfRule type="dataBar" priority="6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{668E0218-FEAE-4536-85DA-0068365B1ED2}</x14:id>
        </ext>
      </extLst>
    </cfRule>
  </conditionalFormatting>
  <conditionalFormatting sqref="D26">
    <cfRule type="dataBar" priority="6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{A2AABD37-6FDB-4452-89D4-789AF2F6E4B0}</x14:id>
        </ext>
      </extLst>
    </cfRule>
  </conditionalFormatting>
  <conditionalFormatting sqref="D29:D37">
    <cfRule type="dataBar" priority="6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{86727261-DA72-440C-BEF5-5C9EBD7FADA6}</x14:id>
        </ext>
      </extLst>
    </cfRule>
  </conditionalFormatting>
  <conditionalFormatting sqref="D29:D37 D26">
    <cfRule type="dataBar" priority="6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{4C57613A-7FFF-421D-9EB9-1F7FD45BD757}</x14:id>
        </ext>
      </extLst>
    </cfRule>
  </conditionalFormatting>
  <conditionalFormatting sqref="B26:D26 B29:D37 B27:C28">
    <cfRule type="dataBar" priority="5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{E79CAD77-F3F0-46DA-A8DD-CCE9940CF045}</x14:id>
        </ext>
      </extLst>
    </cfRule>
  </conditionalFormatting>
  <conditionalFormatting sqref="D27:D28">
    <cfRule type="dataBar" priority="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{C9224441-ECF1-4C8F-9412-31501123161A}</x14:id>
        </ext>
      </extLst>
    </cfRule>
  </conditionalFormatting>
  <conditionalFormatting sqref="D28">
    <cfRule type="dataBar" priority="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{C3448DB3-873E-497F-8BEC-BF941FEC1D45}</x14:id>
        </ext>
      </extLst>
    </cfRule>
  </conditionalFormatting>
  <conditionalFormatting sqref="D27:D28">
    <cfRule type="dataBar" priority="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{94BE536E-3E45-483A-929E-BBABB12063B6}</x14:id>
        </ext>
      </extLst>
    </cfRule>
  </conditionalFormatting>
  <conditionalFormatting sqref="D27:D28">
    <cfRule type="dataBar" priority="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{C7450F2C-94D0-490F-BAF5-857D71F4030C}</x14:id>
        </ext>
      </extLst>
    </cfRule>
  </conditionalFormatting>
  <conditionalFormatting sqref="S27:S37">
    <cfRule type="dataBar" priority="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{4DB702AE-150F-453B-9FA3-31DC2A72B98E}</x14:id>
        </ext>
      </extLst>
    </cfRule>
  </conditionalFormatting>
  <conditionalFormatting sqref="S26">
    <cfRule type="dataBar" priority="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{CB96A785-399C-4D97-93E5-99ECF6DBCF3F}</x14:id>
        </ext>
      </extLst>
    </cfRule>
  </conditionalFormatting>
  <conditionalFormatting sqref="S26:S37">
    <cfRule type="dataBar" priority="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{D86AEE43-D608-4C7A-B9E2-BF6DA5A7433E}</x14:id>
        </ext>
      </extLst>
    </cfRule>
    <cfRule type="colorScale" priority="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26:R37 T26:T37">
    <cfRule type="dataBar" priority="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{2F425DDB-CD04-4920-80A5-CAC34263E95B}</x14:id>
        </ext>
      </extLst>
    </cfRule>
  </conditionalFormatting>
  <conditionalFormatting sqref="J28:J37">
    <cfRule type="dataBar" priority="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{A2646C56-F0F2-40E9-8562-77E720E444CA}</x14:id>
        </ext>
      </extLst>
    </cfRule>
  </conditionalFormatting>
  <conditionalFormatting sqref="J26:J37">
    <cfRule type="dataBar" priority="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{F386FD05-4894-444C-AF68-300E94292BAD}</x14:id>
        </ext>
      </extLst>
    </cfRule>
  </conditionalFormatting>
  <conditionalFormatting sqref="J26:J37">
    <cfRule type="dataBar" priority="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{35343EDB-5753-4204-9030-1FC6A3376B55}</x14:id>
        </ext>
      </extLst>
    </cfRule>
  </conditionalFormatting>
  <conditionalFormatting sqref="J26:J37">
    <cfRule type="dataBar" priority="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{51EFD66F-5731-4060-AE93-AB4DC6C0EEEB}</x14:id>
        </ext>
      </extLst>
    </cfRule>
  </conditionalFormatting>
  <conditionalFormatting sqref="J26:J37">
    <cfRule type="dataBar" priority="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{13E087D8-624A-47A3-93A4-EAF24400D05B}</x14:id>
        </ext>
      </extLst>
    </cfRule>
  </conditionalFormatting>
  <conditionalFormatting sqref="J26:J37">
    <cfRule type="dataBar" priority="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{FA60E3A2-BBCF-4C3A-8EA6-2E615246E9C4}</x14:id>
        </ext>
      </extLst>
    </cfRule>
  </conditionalFormatting>
  <conditionalFormatting sqref="J28:J37">
    <cfRule type="dataBar" priority="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{531840EE-DFB4-4C41-B064-750255528C8B}</x14:id>
        </ext>
      </extLst>
    </cfRule>
  </conditionalFormatting>
  <conditionalFormatting sqref="J26:J37">
    <cfRule type="dataBar" priority="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{BC1AD542-1D9C-45E3-8543-6A0BFAF48F75}</x14:id>
        </ext>
      </extLst>
    </cfRule>
  </conditionalFormatting>
  <conditionalFormatting sqref="J26:J37">
    <cfRule type="dataBar" priority="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{41D38238-BEBD-420C-BB20-409ED5F2FEFF}</x14:id>
        </ext>
      </extLst>
    </cfRule>
  </conditionalFormatting>
  <conditionalFormatting sqref="L26">
    <cfRule type="dataBar" priority="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{47F8CE1B-8267-432C-B95E-85EEECD387A2}</x14:id>
        </ext>
      </extLst>
    </cfRule>
  </conditionalFormatting>
  <conditionalFormatting sqref="L29:L37">
    <cfRule type="dataBar" priority="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{9A7147A0-1254-48CA-AC42-FD9435AE7D87}</x14:id>
        </ext>
      </extLst>
    </cfRule>
  </conditionalFormatting>
  <conditionalFormatting sqref="L29:L37 L26">
    <cfRule type="dataBar" priority="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{06AA511A-0628-47A9-BAF2-5E7778300B8E}</x14:id>
        </ext>
      </extLst>
    </cfRule>
  </conditionalFormatting>
  <conditionalFormatting sqref="L27:L28">
    <cfRule type="dataBar" priority="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{9A78438D-D4CB-4EDC-B8D2-66995B0362CE}</x14:id>
        </ext>
      </extLst>
    </cfRule>
  </conditionalFormatting>
  <conditionalFormatting sqref="L28">
    <cfRule type="dataBar" priority="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{387AEDA9-5C80-4EC9-85A3-A527CF2AF7F3}</x14:id>
        </ext>
      </extLst>
    </cfRule>
  </conditionalFormatting>
  <conditionalFormatting sqref="L26:L37">
    <cfRule type="dataBar" priority="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{99805D6B-EA90-4117-8643-AA5CB33DE2D4}</x14:id>
        </ext>
      </extLst>
    </cfRule>
  </conditionalFormatting>
  <conditionalFormatting sqref="W22:W33">
    <cfRule type="colorScale" priority="3">
      <colorScale>
        <cfvo type="min"/>
        <cfvo type="max"/>
        <color theme="6" tint="0.79998168889431442"/>
        <color rgb="FFFFC000"/>
      </colorScale>
    </cfRule>
    <cfRule type="colorScale" priority="4">
      <colorScale>
        <cfvo type="min"/>
        <cfvo type="max"/>
        <color theme="4" tint="-0.249977111117893"/>
        <color rgb="FFFF0000"/>
      </colorScale>
    </cfRule>
  </conditionalFormatting>
  <conditionalFormatting sqref="X22:X34">
    <cfRule type="colorScale" priority="1">
      <colorScale>
        <cfvo type="min"/>
        <cfvo type="max"/>
        <color theme="6" tint="0.79998168889431442"/>
        <color rgb="FFFFC000"/>
      </colorScale>
    </cfRule>
    <cfRule type="colorScale" priority="2">
      <colorScale>
        <cfvo type="min"/>
        <cfvo type="max"/>
        <color theme="4" tint="-0.249977111117893"/>
        <color rgb="FFFF0000"/>
      </colorScale>
    </cfRule>
  </conditionalFormatting>
  <conditionalFormatting sqref="W34:W43">
    <cfRule type="colorScale" priority="5">
      <colorScale>
        <cfvo type="min"/>
        <cfvo type="max"/>
        <color theme="6" tint="0.79998168889431442"/>
        <color rgb="FFFFC000"/>
      </colorScale>
    </cfRule>
    <cfRule type="colorScale" priority="6">
      <colorScale>
        <cfvo type="min"/>
        <cfvo type="max"/>
        <color theme="4" tint="-0.249977111117893"/>
        <color rgb="FFFF0000"/>
      </colorScale>
    </cfRule>
  </conditionalFormatting>
  <conditionalFormatting sqref="X35:X43">
    <cfRule type="colorScale" priority="7">
      <colorScale>
        <cfvo type="min"/>
        <cfvo type="max"/>
        <color theme="6" tint="0.79998168889431442"/>
        <color rgb="FFFFC000"/>
      </colorScale>
    </cfRule>
    <cfRule type="colorScale" priority="8">
      <colorScale>
        <cfvo type="min"/>
        <cfvo type="max"/>
        <color theme="4" tint="-0.249977111117893"/>
        <color rgb="FFFF0000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F8E0F09-BD55-4B3E-B26E-18F40717C78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B8:B17</xm:sqref>
        </x14:conditionalFormatting>
        <x14:conditionalFormatting xmlns:xm="http://schemas.microsoft.com/office/excel/2006/main">
          <x14:cfRule type="dataBar" id="{750FA333-674A-45B9-BBBD-21E8A1669A7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B6:B17</xm:sqref>
        </x14:conditionalFormatting>
        <x14:conditionalFormatting xmlns:xm="http://schemas.microsoft.com/office/excel/2006/main">
          <x14:cfRule type="dataBar" id="{255FF135-1AED-4604-917A-D2B701BC8A4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B6:B17</xm:sqref>
        </x14:conditionalFormatting>
        <x14:conditionalFormatting xmlns:xm="http://schemas.microsoft.com/office/excel/2006/main">
          <x14:cfRule type="dataBar" id="{1C351D26-5B8E-4228-B251-8E4B152EA6E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B6:B17</xm:sqref>
        </x14:conditionalFormatting>
        <x14:conditionalFormatting xmlns:xm="http://schemas.microsoft.com/office/excel/2006/main">
          <x14:cfRule type="dataBar" id="{E9982035-161E-4635-A858-BFE80ED6314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B6:B17</xm:sqref>
        </x14:conditionalFormatting>
        <x14:conditionalFormatting xmlns:xm="http://schemas.microsoft.com/office/excel/2006/main">
          <x14:cfRule type="dataBar" id="{11072FF2-1C85-4A02-A523-1D6955640A8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B6:B17</xm:sqref>
        </x14:conditionalFormatting>
        <x14:conditionalFormatting xmlns:xm="http://schemas.microsoft.com/office/excel/2006/main">
          <x14:cfRule type="dataBar" id="{52BF16C0-799D-43FB-91B3-40BD6C4CD8A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B8:B17</xm:sqref>
        </x14:conditionalFormatting>
        <x14:conditionalFormatting xmlns:xm="http://schemas.microsoft.com/office/excel/2006/main">
          <x14:cfRule type="dataBar" id="{AFB43F74-2EB3-44CA-83D4-A32974A9526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B6:B17</xm:sqref>
        </x14:conditionalFormatting>
        <x14:conditionalFormatting xmlns:xm="http://schemas.microsoft.com/office/excel/2006/main">
          <x14:cfRule type="dataBar" id="{8CC2D0A2-F827-4632-995A-A05F1BC478B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D6</xm:sqref>
        </x14:conditionalFormatting>
        <x14:conditionalFormatting xmlns:xm="http://schemas.microsoft.com/office/excel/2006/main">
          <x14:cfRule type="dataBar" id="{F56B0E07-7341-4A94-8FDE-8A93713F781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D9:D17</xm:sqref>
        </x14:conditionalFormatting>
        <x14:conditionalFormatting xmlns:xm="http://schemas.microsoft.com/office/excel/2006/main">
          <x14:cfRule type="dataBar" id="{48A8A2C3-D60E-4EFC-B943-4E40D2D1A55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D9:D17 D6</xm:sqref>
        </x14:conditionalFormatting>
        <x14:conditionalFormatting xmlns:xm="http://schemas.microsoft.com/office/excel/2006/main">
          <x14:cfRule type="dataBar" id="{2ED0E979-91F9-40D7-96FF-448E3140AA5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D7:D8</xm:sqref>
        </x14:conditionalFormatting>
        <x14:conditionalFormatting xmlns:xm="http://schemas.microsoft.com/office/excel/2006/main">
          <x14:cfRule type="dataBar" id="{7218CE77-E203-4E50-BBEE-BB29AE681EA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D8</xm:sqref>
        </x14:conditionalFormatting>
        <x14:conditionalFormatting xmlns:xm="http://schemas.microsoft.com/office/excel/2006/main">
          <x14:cfRule type="dataBar" id="{7E657FC8-ED45-4AA4-A24E-42A981F956C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B6:D17</xm:sqref>
        </x14:conditionalFormatting>
        <x14:conditionalFormatting xmlns:xm="http://schemas.microsoft.com/office/excel/2006/main">
          <x14:cfRule type="dataBar" id="{5F5D3DC5-58DA-415B-AADD-8D0B192BA79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R9:T17 R7:S8</xm:sqref>
        </x14:conditionalFormatting>
        <x14:conditionalFormatting xmlns:xm="http://schemas.microsoft.com/office/excel/2006/main">
          <x14:cfRule type="dataBar" id="{BE0BC8D4-1CDC-46E7-83E8-D97ABE8F238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T6</xm:sqref>
        </x14:conditionalFormatting>
        <x14:conditionalFormatting xmlns:xm="http://schemas.microsoft.com/office/excel/2006/main">
          <x14:cfRule type="dataBar" id="{5AB025DF-2AD3-4AEA-832D-A77C800D19E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L6</xm:sqref>
        </x14:conditionalFormatting>
        <x14:conditionalFormatting xmlns:xm="http://schemas.microsoft.com/office/excel/2006/main">
          <x14:cfRule type="dataBar" id="{15979795-E69E-4D07-8304-9394E9F601D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J7:K8 J9:L17</xm:sqref>
        </x14:conditionalFormatting>
        <x14:conditionalFormatting xmlns:xm="http://schemas.microsoft.com/office/excel/2006/main">
          <x14:cfRule type="dataBar" id="{9A987AC9-124B-4CC4-8274-6810C1F094F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F28:F37</xm:sqref>
        </x14:conditionalFormatting>
        <x14:conditionalFormatting xmlns:xm="http://schemas.microsoft.com/office/excel/2006/main">
          <x14:cfRule type="dataBar" id="{6E0AE15D-EFA2-425F-97FD-7692058505B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F26:F37</xm:sqref>
        </x14:conditionalFormatting>
        <x14:conditionalFormatting xmlns:xm="http://schemas.microsoft.com/office/excel/2006/main">
          <x14:cfRule type="dataBar" id="{07AF249D-7AE5-442C-B870-B4E733A8B39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F26:F37</xm:sqref>
        </x14:conditionalFormatting>
        <x14:conditionalFormatting xmlns:xm="http://schemas.microsoft.com/office/excel/2006/main">
          <x14:cfRule type="dataBar" id="{0207FFF1-B643-4AD5-BD8F-2FB6294331D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F26:F37</xm:sqref>
        </x14:conditionalFormatting>
        <x14:conditionalFormatting xmlns:xm="http://schemas.microsoft.com/office/excel/2006/main">
          <x14:cfRule type="dataBar" id="{B2D7A0C0-AA21-4A51-8555-FF9213D5714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F26:F37</xm:sqref>
        </x14:conditionalFormatting>
        <x14:conditionalFormatting xmlns:xm="http://schemas.microsoft.com/office/excel/2006/main">
          <x14:cfRule type="dataBar" id="{9DA2C053-63B6-427A-B195-47DD2DCA564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F26:F37</xm:sqref>
        </x14:conditionalFormatting>
        <x14:conditionalFormatting xmlns:xm="http://schemas.microsoft.com/office/excel/2006/main">
          <x14:cfRule type="dataBar" id="{CE109DAC-BD82-4E63-9F18-AF19CBA1EBA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F28:F37</xm:sqref>
        </x14:conditionalFormatting>
        <x14:conditionalFormatting xmlns:xm="http://schemas.microsoft.com/office/excel/2006/main">
          <x14:cfRule type="dataBar" id="{ABC874A1-99A8-4918-A713-44764C90231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F26:F37</xm:sqref>
        </x14:conditionalFormatting>
        <x14:conditionalFormatting xmlns:xm="http://schemas.microsoft.com/office/excel/2006/main">
          <x14:cfRule type="dataBar" id="{B48B989A-4E02-45A3-9CB8-0FAB51B7884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H26</xm:sqref>
        </x14:conditionalFormatting>
        <x14:conditionalFormatting xmlns:xm="http://schemas.microsoft.com/office/excel/2006/main">
          <x14:cfRule type="dataBar" id="{CA41B23C-71E6-4235-A05A-91885FD89B6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H29:H37</xm:sqref>
        </x14:conditionalFormatting>
        <x14:conditionalFormatting xmlns:xm="http://schemas.microsoft.com/office/excel/2006/main">
          <x14:cfRule type="dataBar" id="{80F662AB-96C0-4699-A8B8-3095A478C2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H29:H37 H26</xm:sqref>
        </x14:conditionalFormatting>
        <x14:conditionalFormatting xmlns:xm="http://schemas.microsoft.com/office/excel/2006/main">
          <x14:cfRule type="dataBar" id="{048B757E-167D-48BD-959F-385C635C80A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F26:H26 F29:H37 F27:G28</xm:sqref>
        </x14:conditionalFormatting>
        <x14:conditionalFormatting xmlns:xm="http://schemas.microsoft.com/office/excel/2006/main">
          <x14:cfRule type="dataBar" id="{605F1486-6644-4B61-AA37-A808F9F36F7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H27:H28</xm:sqref>
        </x14:conditionalFormatting>
        <x14:conditionalFormatting xmlns:xm="http://schemas.microsoft.com/office/excel/2006/main">
          <x14:cfRule type="dataBar" id="{DEB349B3-8208-4858-AB29-D8919B20F6F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H28</xm:sqref>
        </x14:conditionalFormatting>
        <x14:conditionalFormatting xmlns:xm="http://schemas.microsoft.com/office/excel/2006/main">
          <x14:cfRule type="dataBar" id="{135640FA-2062-4C45-B1A7-28B522E7535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H27:H28</xm:sqref>
        </x14:conditionalFormatting>
        <x14:conditionalFormatting xmlns:xm="http://schemas.microsoft.com/office/excel/2006/main">
          <x14:cfRule type="dataBar" id="{ACA29CDE-FF95-4F1B-8AB1-99379764798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H27:H28</xm:sqref>
        </x14:conditionalFormatting>
        <x14:conditionalFormatting xmlns:xm="http://schemas.microsoft.com/office/excel/2006/main">
          <x14:cfRule type="dataBar" id="{A5FB20E0-87DF-4E37-8E65-8D7027B2B8B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R8:R17</xm:sqref>
        </x14:conditionalFormatting>
        <x14:conditionalFormatting xmlns:xm="http://schemas.microsoft.com/office/excel/2006/main">
          <x14:cfRule type="dataBar" id="{5B9C83CB-7544-4918-999F-880D7701650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R6:R17</xm:sqref>
        </x14:conditionalFormatting>
        <x14:conditionalFormatting xmlns:xm="http://schemas.microsoft.com/office/excel/2006/main">
          <x14:cfRule type="dataBar" id="{FF02B604-92B4-40DF-8207-6DB445C035F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R6:R17</xm:sqref>
        </x14:conditionalFormatting>
        <x14:conditionalFormatting xmlns:xm="http://schemas.microsoft.com/office/excel/2006/main">
          <x14:cfRule type="dataBar" id="{3A3D0118-E0FF-41A0-883D-33F4EF1E78F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R6:R17</xm:sqref>
        </x14:conditionalFormatting>
        <x14:conditionalFormatting xmlns:xm="http://schemas.microsoft.com/office/excel/2006/main">
          <x14:cfRule type="dataBar" id="{CF9BF71C-915A-46AA-A226-38377DD080B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R6:R17</xm:sqref>
        </x14:conditionalFormatting>
        <x14:conditionalFormatting xmlns:xm="http://schemas.microsoft.com/office/excel/2006/main">
          <x14:cfRule type="dataBar" id="{83A53152-7515-4602-82E5-1AC5F7F422C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R6:R17</xm:sqref>
        </x14:conditionalFormatting>
        <x14:conditionalFormatting xmlns:xm="http://schemas.microsoft.com/office/excel/2006/main">
          <x14:cfRule type="dataBar" id="{A97CF214-3A70-4036-99F7-2F73B84E982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R8:R17</xm:sqref>
        </x14:conditionalFormatting>
        <x14:conditionalFormatting xmlns:xm="http://schemas.microsoft.com/office/excel/2006/main">
          <x14:cfRule type="dataBar" id="{99484F91-DB07-481B-B615-079E2E5F579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R6:R17</xm:sqref>
        </x14:conditionalFormatting>
        <x14:conditionalFormatting xmlns:xm="http://schemas.microsoft.com/office/excel/2006/main">
          <x14:cfRule type="dataBar" id="{7921BE83-9A9B-4DFA-A956-7D976905983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T6</xm:sqref>
        </x14:conditionalFormatting>
        <x14:conditionalFormatting xmlns:xm="http://schemas.microsoft.com/office/excel/2006/main">
          <x14:cfRule type="dataBar" id="{073A3EB7-20CD-42FB-AD38-1F4053B1288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T9:T17</xm:sqref>
        </x14:conditionalFormatting>
        <x14:conditionalFormatting xmlns:xm="http://schemas.microsoft.com/office/excel/2006/main">
          <x14:cfRule type="dataBar" id="{31A08EDD-60B9-4957-93E4-72242FC17EA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T9:T17</xm:sqref>
        </x14:conditionalFormatting>
        <x14:conditionalFormatting xmlns:xm="http://schemas.microsoft.com/office/excel/2006/main">
          <x14:cfRule type="dataBar" id="{04110DF9-B582-406B-AAA0-F9C4D48E767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R6:T6</xm:sqref>
        </x14:conditionalFormatting>
        <x14:conditionalFormatting xmlns:xm="http://schemas.microsoft.com/office/excel/2006/main">
          <x14:cfRule type="dataBar" id="{2C638C7C-C64C-4C7D-B626-1821ACF8FA7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T7:T8</xm:sqref>
        </x14:conditionalFormatting>
        <x14:conditionalFormatting xmlns:xm="http://schemas.microsoft.com/office/excel/2006/main">
          <x14:cfRule type="dataBar" id="{75F67637-0084-45A8-B264-596947043F2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T8</xm:sqref>
        </x14:conditionalFormatting>
        <x14:conditionalFormatting xmlns:xm="http://schemas.microsoft.com/office/excel/2006/main">
          <x14:cfRule type="dataBar" id="{D354C3C8-4A68-47F6-8BEE-D37503D1BF3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T7:T8</xm:sqref>
        </x14:conditionalFormatting>
        <x14:conditionalFormatting xmlns:xm="http://schemas.microsoft.com/office/excel/2006/main">
          <x14:cfRule type="dataBar" id="{A924919F-22C4-440D-96A3-13ACAF57B07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T7:T8</xm:sqref>
        </x14:conditionalFormatting>
        <x14:conditionalFormatting xmlns:xm="http://schemas.microsoft.com/office/excel/2006/main">
          <x14:cfRule type="dataBar" id="{9464D522-0716-4339-9873-57A7E25F451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J8:J17</xm:sqref>
        </x14:conditionalFormatting>
        <x14:conditionalFormatting xmlns:xm="http://schemas.microsoft.com/office/excel/2006/main">
          <x14:cfRule type="dataBar" id="{55BE7FBE-991D-41B1-AEAD-EABCCA52E01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J6:J17</xm:sqref>
        </x14:conditionalFormatting>
        <x14:conditionalFormatting xmlns:xm="http://schemas.microsoft.com/office/excel/2006/main">
          <x14:cfRule type="dataBar" id="{09CCD389-BFF4-4B59-BF45-EA8DBA79183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J6:J17</xm:sqref>
        </x14:conditionalFormatting>
        <x14:conditionalFormatting xmlns:xm="http://schemas.microsoft.com/office/excel/2006/main">
          <x14:cfRule type="dataBar" id="{17DBBFA9-63FD-4822-9BFB-076D5EA35F2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J6:J17</xm:sqref>
        </x14:conditionalFormatting>
        <x14:conditionalFormatting xmlns:xm="http://schemas.microsoft.com/office/excel/2006/main">
          <x14:cfRule type="dataBar" id="{554A96CA-C76A-4972-9365-2F70372EEEF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J6:J17</xm:sqref>
        </x14:conditionalFormatting>
        <x14:conditionalFormatting xmlns:xm="http://schemas.microsoft.com/office/excel/2006/main">
          <x14:cfRule type="dataBar" id="{A21C07C6-61D7-4B1D-B378-091E735902B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J6:J17</xm:sqref>
        </x14:conditionalFormatting>
        <x14:conditionalFormatting xmlns:xm="http://schemas.microsoft.com/office/excel/2006/main">
          <x14:cfRule type="dataBar" id="{5DE4A876-353F-49E8-B506-FD2F26B293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J8:J17</xm:sqref>
        </x14:conditionalFormatting>
        <x14:conditionalFormatting xmlns:xm="http://schemas.microsoft.com/office/excel/2006/main">
          <x14:cfRule type="dataBar" id="{97D3A70F-E4E9-4ECA-A7FB-C8942BD1B10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J6:J17</xm:sqref>
        </x14:conditionalFormatting>
        <x14:conditionalFormatting xmlns:xm="http://schemas.microsoft.com/office/excel/2006/main">
          <x14:cfRule type="dataBar" id="{D5399458-F87D-4062-9098-13B1EB1300F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L6</xm:sqref>
        </x14:conditionalFormatting>
        <x14:conditionalFormatting xmlns:xm="http://schemas.microsoft.com/office/excel/2006/main">
          <x14:cfRule type="dataBar" id="{C65C3DC6-CE44-488A-9B31-011C3078405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L9:L17</xm:sqref>
        </x14:conditionalFormatting>
        <x14:conditionalFormatting xmlns:xm="http://schemas.microsoft.com/office/excel/2006/main">
          <x14:cfRule type="dataBar" id="{3A784C6A-A1DF-47CB-8D50-827AD2EF12A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L9:L17</xm:sqref>
        </x14:conditionalFormatting>
        <x14:conditionalFormatting xmlns:xm="http://schemas.microsoft.com/office/excel/2006/main">
          <x14:cfRule type="dataBar" id="{DCD2554D-5217-4270-83F8-8A5CF980CCF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J6:L6</xm:sqref>
        </x14:conditionalFormatting>
        <x14:conditionalFormatting xmlns:xm="http://schemas.microsoft.com/office/excel/2006/main">
          <x14:cfRule type="dataBar" id="{84BE8B50-C1AC-4AD9-8975-4E3A87D272F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L7:L8</xm:sqref>
        </x14:conditionalFormatting>
        <x14:conditionalFormatting xmlns:xm="http://schemas.microsoft.com/office/excel/2006/main">
          <x14:cfRule type="dataBar" id="{E7662493-7E01-4FC9-926E-E7B6FF98F9A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L8</xm:sqref>
        </x14:conditionalFormatting>
        <x14:conditionalFormatting xmlns:xm="http://schemas.microsoft.com/office/excel/2006/main">
          <x14:cfRule type="dataBar" id="{B8DDF07E-1BDA-4D7D-999F-201009A183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L7:L8</xm:sqref>
        </x14:conditionalFormatting>
        <x14:conditionalFormatting xmlns:xm="http://schemas.microsoft.com/office/excel/2006/main">
          <x14:cfRule type="dataBar" id="{80E734B8-ADFD-4E48-9C74-29A452B67BF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L7:L8</xm:sqref>
        </x14:conditionalFormatting>
        <x14:conditionalFormatting xmlns:xm="http://schemas.microsoft.com/office/excel/2006/main">
          <x14:cfRule type="dataBar" id="{3DB1ABBE-6E46-45B7-AB40-650D056AF29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F8:F17</xm:sqref>
        </x14:conditionalFormatting>
        <x14:conditionalFormatting xmlns:xm="http://schemas.microsoft.com/office/excel/2006/main">
          <x14:cfRule type="dataBar" id="{AC781CAC-C26B-4ABA-AD7B-0F73393DD0D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F6:F17</xm:sqref>
        </x14:conditionalFormatting>
        <x14:conditionalFormatting xmlns:xm="http://schemas.microsoft.com/office/excel/2006/main">
          <x14:cfRule type="dataBar" id="{5FBBEA41-4209-4708-8018-A195FF133BA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F6:F17</xm:sqref>
        </x14:conditionalFormatting>
        <x14:conditionalFormatting xmlns:xm="http://schemas.microsoft.com/office/excel/2006/main">
          <x14:cfRule type="dataBar" id="{075B53C0-5EE6-4DE2-BD86-13B8D7CC81C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F6:F17</xm:sqref>
        </x14:conditionalFormatting>
        <x14:conditionalFormatting xmlns:xm="http://schemas.microsoft.com/office/excel/2006/main">
          <x14:cfRule type="dataBar" id="{12068619-487B-47B2-88B2-47A5C85233D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F6:F17</xm:sqref>
        </x14:conditionalFormatting>
        <x14:conditionalFormatting xmlns:xm="http://schemas.microsoft.com/office/excel/2006/main">
          <x14:cfRule type="dataBar" id="{4DBFDA33-2E7F-463D-BBF3-99477C23D4A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F6:F17</xm:sqref>
        </x14:conditionalFormatting>
        <x14:conditionalFormatting xmlns:xm="http://schemas.microsoft.com/office/excel/2006/main">
          <x14:cfRule type="dataBar" id="{8949F696-CCC9-4EC4-83CA-7BC78404BC7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F8:F17</xm:sqref>
        </x14:conditionalFormatting>
        <x14:conditionalFormatting xmlns:xm="http://schemas.microsoft.com/office/excel/2006/main">
          <x14:cfRule type="dataBar" id="{2D36725C-0DE5-420D-AB0E-EE61B24C6D2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F6:F17</xm:sqref>
        </x14:conditionalFormatting>
        <x14:conditionalFormatting xmlns:xm="http://schemas.microsoft.com/office/excel/2006/main">
          <x14:cfRule type="dataBar" id="{0CDA5C98-6E54-443A-B228-FAD77A5787F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H6</xm:sqref>
        </x14:conditionalFormatting>
        <x14:conditionalFormatting xmlns:xm="http://schemas.microsoft.com/office/excel/2006/main">
          <x14:cfRule type="dataBar" id="{F15C2984-A7A8-42CC-8BE7-EBC83A575BA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H9:H17</xm:sqref>
        </x14:conditionalFormatting>
        <x14:conditionalFormatting xmlns:xm="http://schemas.microsoft.com/office/excel/2006/main">
          <x14:cfRule type="dataBar" id="{4A9710F9-5DD8-4C56-BC7A-895C9AC0AEA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H9:H17 H6</xm:sqref>
        </x14:conditionalFormatting>
        <x14:conditionalFormatting xmlns:xm="http://schemas.microsoft.com/office/excel/2006/main">
          <x14:cfRule type="dataBar" id="{0B64D90B-074B-4DC6-8AEB-DACCD5B8484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F6:H6 F9:H17 F7:G8</xm:sqref>
        </x14:conditionalFormatting>
        <x14:conditionalFormatting xmlns:xm="http://schemas.microsoft.com/office/excel/2006/main">
          <x14:cfRule type="dataBar" id="{2039B166-BE50-4957-9E79-BB36FEF54FA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H7:H8</xm:sqref>
        </x14:conditionalFormatting>
        <x14:conditionalFormatting xmlns:xm="http://schemas.microsoft.com/office/excel/2006/main">
          <x14:cfRule type="dataBar" id="{F07ED094-4627-4EFE-96FF-24021E198B3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H8</xm:sqref>
        </x14:conditionalFormatting>
        <x14:conditionalFormatting xmlns:xm="http://schemas.microsoft.com/office/excel/2006/main">
          <x14:cfRule type="dataBar" id="{6E2C0323-CE36-4FAA-8686-094ACE4972F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H7:H8</xm:sqref>
        </x14:conditionalFormatting>
        <x14:conditionalFormatting xmlns:xm="http://schemas.microsoft.com/office/excel/2006/main">
          <x14:cfRule type="dataBar" id="{50ECA0A8-6233-43E2-8BA2-309E399A6FD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H7:H8</xm:sqref>
        </x14:conditionalFormatting>
        <x14:conditionalFormatting xmlns:xm="http://schemas.microsoft.com/office/excel/2006/main">
          <x14:cfRule type="dataBar" id="{1DAC3108-75CF-407B-B017-003D8F4DC22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J6:L17</xm:sqref>
        </x14:conditionalFormatting>
        <x14:conditionalFormatting xmlns:xm="http://schemas.microsoft.com/office/excel/2006/main">
          <x14:cfRule type="dataBar" id="{957D6E75-A1D1-4382-9FF0-690D4781B7F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O27:O37</xm:sqref>
        </x14:conditionalFormatting>
        <x14:conditionalFormatting xmlns:xm="http://schemas.microsoft.com/office/excel/2006/main">
          <x14:cfRule type="dataBar" id="{D56B2F9D-48D7-4088-886C-D37EDCDEF4D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O26</xm:sqref>
        </x14:conditionalFormatting>
        <x14:conditionalFormatting xmlns:xm="http://schemas.microsoft.com/office/excel/2006/main">
          <x14:cfRule type="dataBar" id="{A186F49C-89D3-44B6-9726-B285EDADB73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O26:O37</xm:sqref>
        </x14:conditionalFormatting>
        <x14:conditionalFormatting xmlns:xm="http://schemas.microsoft.com/office/excel/2006/main">
          <x14:cfRule type="dataBar" id="{A77519EC-41C3-4F44-9E65-755AC314656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N26:N37 P26:P37</xm:sqref>
        </x14:conditionalFormatting>
        <x14:conditionalFormatting xmlns:xm="http://schemas.microsoft.com/office/excel/2006/main">
          <x14:cfRule type="dataBar" id="{EFCF33B2-5E84-4051-98D7-8D7055CBA7E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N8:N17</xm:sqref>
        </x14:conditionalFormatting>
        <x14:conditionalFormatting xmlns:xm="http://schemas.microsoft.com/office/excel/2006/main">
          <x14:cfRule type="dataBar" id="{8DA6D1CD-7727-4C40-BD95-E80C6BA056B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N6:N17</xm:sqref>
        </x14:conditionalFormatting>
        <x14:conditionalFormatting xmlns:xm="http://schemas.microsoft.com/office/excel/2006/main">
          <x14:cfRule type="dataBar" id="{FD54FAD7-254A-4055-AA02-91711444E84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N6:N17</xm:sqref>
        </x14:conditionalFormatting>
        <x14:conditionalFormatting xmlns:xm="http://schemas.microsoft.com/office/excel/2006/main">
          <x14:cfRule type="dataBar" id="{736EED1D-6EE3-4CA6-9BF3-60560AFDD7B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N6:N17</xm:sqref>
        </x14:conditionalFormatting>
        <x14:conditionalFormatting xmlns:xm="http://schemas.microsoft.com/office/excel/2006/main">
          <x14:cfRule type="dataBar" id="{76C1FF58-F411-4C0E-A8D5-B46BD23E833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N6:N17</xm:sqref>
        </x14:conditionalFormatting>
        <x14:conditionalFormatting xmlns:xm="http://schemas.microsoft.com/office/excel/2006/main">
          <x14:cfRule type="dataBar" id="{17766998-EBC7-4B2C-B06E-95627C352D8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N6:N17</xm:sqref>
        </x14:conditionalFormatting>
        <x14:conditionalFormatting xmlns:xm="http://schemas.microsoft.com/office/excel/2006/main">
          <x14:cfRule type="dataBar" id="{DA3B3584-B5B6-4773-8E78-0DBBF5DD8E1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N8:N17</xm:sqref>
        </x14:conditionalFormatting>
        <x14:conditionalFormatting xmlns:xm="http://schemas.microsoft.com/office/excel/2006/main">
          <x14:cfRule type="dataBar" id="{95608872-CB81-4201-84D5-5A509F4931F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N6:N17</xm:sqref>
        </x14:conditionalFormatting>
        <x14:conditionalFormatting xmlns:xm="http://schemas.microsoft.com/office/excel/2006/main">
          <x14:cfRule type="dataBar" id="{659F5FB6-F430-48E1-86CE-C669C66CF78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P6</xm:sqref>
        </x14:conditionalFormatting>
        <x14:conditionalFormatting xmlns:xm="http://schemas.microsoft.com/office/excel/2006/main">
          <x14:cfRule type="dataBar" id="{800B375D-D78D-4C05-9981-131764B8959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P9:P17</xm:sqref>
        </x14:conditionalFormatting>
        <x14:conditionalFormatting xmlns:xm="http://schemas.microsoft.com/office/excel/2006/main">
          <x14:cfRule type="dataBar" id="{5887382B-872E-41FF-908B-0FCF9F6BC9B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P9:P17 P6</xm:sqref>
        </x14:conditionalFormatting>
        <x14:conditionalFormatting xmlns:xm="http://schemas.microsoft.com/office/excel/2006/main">
          <x14:cfRule type="dataBar" id="{32C0785B-F11B-43E0-BF2B-209B7B68388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P7:P8</xm:sqref>
        </x14:conditionalFormatting>
        <x14:conditionalFormatting xmlns:xm="http://schemas.microsoft.com/office/excel/2006/main">
          <x14:cfRule type="dataBar" id="{BB0E7305-0491-4A66-B149-DD828E1D938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P8</xm:sqref>
        </x14:conditionalFormatting>
        <x14:conditionalFormatting xmlns:xm="http://schemas.microsoft.com/office/excel/2006/main">
          <x14:cfRule type="dataBar" id="{4C774FCE-FAD0-4B56-B5DE-B8D8B83D9A2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N6:P17</xm:sqref>
        </x14:conditionalFormatting>
        <x14:conditionalFormatting xmlns:xm="http://schemas.microsoft.com/office/excel/2006/main">
          <x14:cfRule type="dataBar" id="{5B3D2D6B-3A92-4F5C-BDDB-0B97BFE25CC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T6:T17</xm:sqref>
        </x14:conditionalFormatting>
        <x14:conditionalFormatting xmlns:xm="http://schemas.microsoft.com/office/excel/2006/main">
          <x14:cfRule type="dataBar" id="{90EA39DB-3A39-43C0-8CB2-F8D6A91C2AD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R6:T17</xm:sqref>
        </x14:conditionalFormatting>
        <x14:conditionalFormatting xmlns:xm="http://schemas.microsoft.com/office/excel/2006/main">
          <x14:cfRule type="dataBar" id="{7587BBEE-B99F-478E-9DA9-60642E232D1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K26:K37</xm:sqref>
        </x14:conditionalFormatting>
        <x14:conditionalFormatting xmlns:xm="http://schemas.microsoft.com/office/excel/2006/main">
          <x14:cfRule type="dataBar" id="{FCDB8D02-9F41-4F7A-92F5-134A6000830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V8:V17</xm:sqref>
        </x14:conditionalFormatting>
        <x14:conditionalFormatting xmlns:xm="http://schemas.microsoft.com/office/excel/2006/main">
          <x14:cfRule type="dataBar" id="{04CA5226-1742-4259-A273-C109750006D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V6:V17</xm:sqref>
        </x14:conditionalFormatting>
        <x14:conditionalFormatting xmlns:xm="http://schemas.microsoft.com/office/excel/2006/main">
          <x14:cfRule type="dataBar" id="{BAE1B4C6-9A76-40A8-B271-F93D315404E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V6:V17</xm:sqref>
        </x14:conditionalFormatting>
        <x14:conditionalFormatting xmlns:xm="http://schemas.microsoft.com/office/excel/2006/main">
          <x14:cfRule type="dataBar" id="{DCC67CCE-1757-42E4-ADE0-65C80669629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V6:V17</xm:sqref>
        </x14:conditionalFormatting>
        <x14:conditionalFormatting xmlns:xm="http://schemas.microsoft.com/office/excel/2006/main">
          <x14:cfRule type="dataBar" id="{2424DFB0-7D5F-4A1E-935C-254BE5F1F3E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V6:V17</xm:sqref>
        </x14:conditionalFormatting>
        <x14:conditionalFormatting xmlns:xm="http://schemas.microsoft.com/office/excel/2006/main">
          <x14:cfRule type="dataBar" id="{4495183A-483B-44C4-8063-DE762DC2808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V6:V17</xm:sqref>
        </x14:conditionalFormatting>
        <x14:conditionalFormatting xmlns:xm="http://schemas.microsoft.com/office/excel/2006/main">
          <x14:cfRule type="dataBar" id="{FF437E52-CE10-485C-85B9-59A0039D290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V8:V17</xm:sqref>
        </x14:conditionalFormatting>
        <x14:conditionalFormatting xmlns:xm="http://schemas.microsoft.com/office/excel/2006/main">
          <x14:cfRule type="dataBar" id="{19BE97BC-F9F9-4585-A050-5FDAF750249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V6:V17</xm:sqref>
        </x14:conditionalFormatting>
        <x14:conditionalFormatting xmlns:xm="http://schemas.microsoft.com/office/excel/2006/main">
          <x14:cfRule type="dataBar" id="{F74AF436-F16D-4B8F-9102-1BE0D0BA1ED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X6</xm:sqref>
        </x14:conditionalFormatting>
        <x14:conditionalFormatting xmlns:xm="http://schemas.microsoft.com/office/excel/2006/main">
          <x14:cfRule type="dataBar" id="{4FD63408-1502-4F65-A0B6-9759F58257F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X9:X17</xm:sqref>
        </x14:conditionalFormatting>
        <x14:conditionalFormatting xmlns:xm="http://schemas.microsoft.com/office/excel/2006/main">
          <x14:cfRule type="dataBar" id="{0896B804-3DC8-47E3-9870-98226A5BB1C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X9:X17 X6</xm:sqref>
        </x14:conditionalFormatting>
        <x14:conditionalFormatting xmlns:xm="http://schemas.microsoft.com/office/excel/2006/main">
          <x14:cfRule type="dataBar" id="{A749EBF1-CE4C-44BE-86C5-69402C77A3F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V7:W8 V6:X6 V9:X17</xm:sqref>
        </x14:conditionalFormatting>
        <x14:conditionalFormatting xmlns:xm="http://schemas.microsoft.com/office/excel/2006/main">
          <x14:cfRule type="dataBar" id="{074F100D-187E-417D-93AD-1FF88F4FD69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X7:X8</xm:sqref>
        </x14:conditionalFormatting>
        <x14:conditionalFormatting xmlns:xm="http://schemas.microsoft.com/office/excel/2006/main">
          <x14:cfRule type="dataBar" id="{6F29BA92-E6AA-4453-8B36-AB16D1ABC0C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X8</xm:sqref>
        </x14:conditionalFormatting>
        <x14:conditionalFormatting xmlns:xm="http://schemas.microsoft.com/office/excel/2006/main">
          <x14:cfRule type="dataBar" id="{FCFA6E59-0532-4702-BE0A-C66EFA2ED9C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X7:X8</xm:sqref>
        </x14:conditionalFormatting>
        <x14:conditionalFormatting xmlns:xm="http://schemas.microsoft.com/office/excel/2006/main">
          <x14:cfRule type="dataBar" id="{144EE6EE-510E-49E5-8DFC-C1322973C61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X7:X8</xm:sqref>
        </x14:conditionalFormatting>
        <x14:conditionalFormatting xmlns:xm="http://schemas.microsoft.com/office/excel/2006/main">
          <x14:cfRule type="dataBar" id="{9987DBC2-C3F4-4EC5-852E-DE141B82A95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B28:B37</xm:sqref>
        </x14:conditionalFormatting>
        <x14:conditionalFormatting xmlns:xm="http://schemas.microsoft.com/office/excel/2006/main">
          <x14:cfRule type="dataBar" id="{032498D0-A97B-427F-B581-0CD0A754D56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B26:B37</xm:sqref>
        </x14:conditionalFormatting>
        <x14:conditionalFormatting xmlns:xm="http://schemas.microsoft.com/office/excel/2006/main">
          <x14:cfRule type="dataBar" id="{D9D6E284-0717-4600-902C-2B7E566FB7C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B26:B37</xm:sqref>
        </x14:conditionalFormatting>
        <x14:conditionalFormatting xmlns:xm="http://schemas.microsoft.com/office/excel/2006/main">
          <x14:cfRule type="dataBar" id="{BEF02811-3CE2-45D8-960D-FDCC5583A24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B26:B37</xm:sqref>
        </x14:conditionalFormatting>
        <x14:conditionalFormatting xmlns:xm="http://schemas.microsoft.com/office/excel/2006/main">
          <x14:cfRule type="dataBar" id="{C942405A-092A-4DAE-977E-D22F91918D1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B26:B37</xm:sqref>
        </x14:conditionalFormatting>
        <x14:conditionalFormatting xmlns:xm="http://schemas.microsoft.com/office/excel/2006/main">
          <x14:cfRule type="dataBar" id="{F6D3B240-5D7E-468E-AE62-B8EC161750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B26:B37</xm:sqref>
        </x14:conditionalFormatting>
        <x14:conditionalFormatting xmlns:xm="http://schemas.microsoft.com/office/excel/2006/main">
          <x14:cfRule type="dataBar" id="{DD4E646E-6D19-43A4-88BD-BD9E3490306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B28:B37</xm:sqref>
        </x14:conditionalFormatting>
        <x14:conditionalFormatting xmlns:xm="http://schemas.microsoft.com/office/excel/2006/main">
          <x14:cfRule type="dataBar" id="{668E0218-FEAE-4536-85DA-0068365B1ED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B26:B37</xm:sqref>
        </x14:conditionalFormatting>
        <x14:conditionalFormatting xmlns:xm="http://schemas.microsoft.com/office/excel/2006/main">
          <x14:cfRule type="dataBar" id="{A2AABD37-6FDB-4452-89D4-789AF2F6E4B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D26</xm:sqref>
        </x14:conditionalFormatting>
        <x14:conditionalFormatting xmlns:xm="http://schemas.microsoft.com/office/excel/2006/main">
          <x14:cfRule type="dataBar" id="{86727261-DA72-440C-BEF5-5C9EBD7FADA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D29:D37</xm:sqref>
        </x14:conditionalFormatting>
        <x14:conditionalFormatting xmlns:xm="http://schemas.microsoft.com/office/excel/2006/main">
          <x14:cfRule type="dataBar" id="{4C57613A-7FFF-421D-9EB9-1F7FD45BD75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D29:D37 D26</xm:sqref>
        </x14:conditionalFormatting>
        <x14:conditionalFormatting xmlns:xm="http://schemas.microsoft.com/office/excel/2006/main">
          <x14:cfRule type="dataBar" id="{E79CAD77-F3F0-46DA-A8DD-CCE9940CF04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B26:D26 B29:D37 B27:C28</xm:sqref>
        </x14:conditionalFormatting>
        <x14:conditionalFormatting xmlns:xm="http://schemas.microsoft.com/office/excel/2006/main">
          <x14:cfRule type="dataBar" id="{C9224441-ECF1-4C8F-9412-31501123161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D27:D28</xm:sqref>
        </x14:conditionalFormatting>
        <x14:conditionalFormatting xmlns:xm="http://schemas.microsoft.com/office/excel/2006/main">
          <x14:cfRule type="dataBar" id="{C3448DB3-873E-497F-8BEC-BF941FEC1D4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D28</xm:sqref>
        </x14:conditionalFormatting>
        <x14:conditionalFormatting xmlns:xm="http://schemas.microsoft.com/office/excel/2006/main">
          <x14:cfRule type="dataBar" id="{94BE536E-3E45-483A-929E-BBABB12063B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D27:D28</xm:sqref>
        </x14:conditionalFormatting>
        <x14:conditionalFormatting xmlns:xm="http://schemas.microsoft.com/office/excel/2006/main">
          <x14:cfRule type="dataBar" id="{C7450F2C-94D0-490F-BAF5-857D71F4030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D27:D28</xm:sqref>
        </x14:conditionalFormatting>
        <x14:conditionalFormatting xmlns:xm="http://schemas.microsoft.com/office/excel/2006/main">
          <x14:cfRule type="dataBar" id="{4DB702AE-150F-453B-9FA3-31DC2A72B98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S27:S37</xm:sqref>
        </x14:conditionalFormatting>
        <x14:conditionalFormatting xmlns:xm="http://schemas.microsoft.com/office/excel/2006/main">
          <x14:cfRule type="dataBar" id="{CB96A785-399C-4D97-93E5-99ECF6DBCF3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S26</xm:sqref>
        </x14:conditionalFormatting>
        <x14:conditionalFormatting xmlns:xm="http://schemas.microsoft.com/office/excel/2006/main">
          <x14:cfRule type="dataBar" id="{D86AEE43-D608-4C7A-B9E2-BF6DA5A7433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S26:S37</xm:sqref>
        </x14:conditionalFormatting>
        <x14:conditionalFormatting xmlns:xm="http://schemas.microsoft.com/office/excel/2006/main">
          <x14:cfRule type="dataBar" id="{2F425DDB-CD04-4920-80A5-CAC34263E95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R26:R37 T26:T37</xm:sqref>
        </x14:conditionalFormatting>
        <x14:conditionalFormatting xmlns:xm="http://schemas.microsoft.com/office/excel/2006/main">
          <x14:cfRule type="dataBar" id="{A2646C56-F0F2-40E9-8562-77E720E444C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J28:J37</xm:sqref>
        </x14:conditionalFormatting>
        <x14:conditionalFormatting xmlns:xm="http://schemas.microsoft.com/office/excel/2006/main">
          <x14:cfRule type="dataBar" id="{F386FD05-4894-444C-AF68-300E94292BA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J26:J37</xm:sqref>
        </x14:conditionalFormatting>
        <x14:conditionalFormatting xmlns:xm="http://schemas.microsoft.com/office/excel/2006/main">
          <x14:cfRule type="dataBar" id="{35343EDB-5753-4204-9030-1FC6A3376B5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J26:J37</xm:sqref>
        </x14:conditionalFormatting>
        <x14:conditionalFormatting xmlns:xm="http://schemas.microsoft.com/office/excel/2006/main">
          <x14:cfRule type="dataBar" id="{51EFD66F-5731-4060-AE93-AB4DC6C0EEE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J26:J37</xm:sqref>
        </x14:conditionalFormatting>
        <x14:conditionalFormatting xmlns:xm="http://schemas.microsoft.com/office/excel/2006/main">
          <x14:cfRule type="dataBar" id="{13E087D8-624A-47A3-93A4-EAF24400D05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J26:J37</xm:sqref>
        </x14:conditionalFormatting>
        <x14:conditionalFormatting xmlns:xm="http://schemas.microsoft.com/office/excel/2006/main">
          <x14:cfRule type="dataBar" id="{FA60E3A2-BBCF-4C3A-8EA6-2E615246E9C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J26:J37</xm:sqref>
        </x14:conditionalFormatting>
        <x14:conditionalFormatting xmlns:xm="http://schemas.microsoft.com/office/excel/2006/main">
          <x14:cfRule type="dataBar" id="{531840EE-DFB4-4C41-B064-750255528C8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J28:J37</xm:sqref>
        </x14:conditionalFormatting>
        <x14:conditionalFormatting xmlns:xm="http://schemas.microsoft.com/office/excel/2006/main">
          <x14:cfRule type="dataBar" id="{BC1AD542-1D9C-45E3-8543-6A0BFAF48F7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J26:J37</xm:sqref>
        </x14:conditionalFormatting>
        <x14:conditionalFormatting xmlns:xm="http://schemas.microsoft.com/office/excel/2006/main">
          <x14:cfRule type="dataBar" id="{41D38238-BEBD-420C-BB20-409ED5F2FEF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J26:J37</xm:sqref>
        </x14:conditionalFormatting>
        <x14:conditionalFormatting xmlns:xm="http://schemas.microsoft.com/office/excel/2006/main">
          <x14:cfRule type="dataBar" id="{47F8CE1B-8267-432C-B95E-85EEECD387A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L26</xm:sqref>
        </x14:conditionalFormatting>
        <x14:conditionalFormatting xmlns:xm="http://schemas.microsoft.com/office/excel/2006/main">
          <x14:cfRule type="dataBar" id="{9A7147A0-1254-48CA-AC42-FD9435AE7D8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L29:L37</xm:sqref>
        </x14:conditionalFormatting>
        <x14:conditionalFormatting xmlns:xm="http://schemas.microsoft.com/office/excel/2006/main">
          <x14:cfRule type="dataBar" id="{06AA511A-0628-47A9-BAF2-5E7778300B8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L29:L37 L26</xm:sqref>
        </x14:conditionalFormatting>
        <x14:conditionalFormatting xmlns:xm="http://schemas.microsoft.com/office/excel/2006/main">
          <x14:cfRule type="dataBar" id="{9A78438D-D4CB-4EDC-B8D2-66995B0362C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L27:L28</xm:sqref>
        </x14:conditionalFormatting>
        <x14:conditionalFormatting xmlns:xm="http://schemas.microsoft.com/office/excel/2006/main">
          <x14:cfRule type="dataBar" id="{387AEDA9-5C80-4EC9-85A3-A527CF2AF7F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L28</xm:sqref>
        </x14:conditionalFormatting>
        <x14:conditionalFormatting xmlns:xm="http://schemas.microsoft.com/office/excel/2006/main">
          <x14:cfRule type="dataBar" id="{99805D6B-EA90-4117-8643-AA5CB33DE2D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L26:L37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tabSelected="1" zoomScale="85" zoomScaleNormal="85" workbookViewId="0">
      <selection activeCell="N7" sqref="N7"/>
    </sheetView>
  </sheetViews>
  <sheetFormatPr defaultRowHeight="14.4"/>
  <cols>
    <col min="8" max="8" width="9.21875" customWidth="1"/>
    <col min="14" max="14" width="9.77734375" bestFit="1" customWidth="1"/>
    <col min="23" max="24" width="12.33203125" bestFit="1" customWidth="1"/>
  </cols>
  <sheetData>
    <row r="1" spans="1:24" ht="15" thickBot="1">
      <c r="A1" s="73" t="s">
        <v>45</v>
      </c>
      <c r="M1" s="92">
        <v>100</v>
      </c>
      <c r="U1" s="75"/>
    </row>
    <row r="2" spans="1:24">
      <c r="A2" s="39" t="s">
        <v>5</v>
      </c>
      <c r="B2" s="109">
        <f>380000000/1.55/0.75</f>
        <v>326881720.43010753</v>
      </c>
      <c r="C2" s="109"/>
      <c r="D2" s="110"/>
      <c r="E2" s="39" t="s">
        <v>5</v>
      </c>
      <c r="F2" s="109">
        <v>165000000</v>
      </c>
      <c r="G2" s="109"/>
      <c r="H2" s="110"/>
      <c r="I2" s="39" t="s">
        <v>5</v>
      </c>
      <c r="J2" s="108">
        <f>120000000/1.18</f>
        <v>101694915.25423729</v>
      </c>
      <c r="K2" s="109"/>
      <c r="L2" s="110"/>
      <c r="M2" s="39" t="s">
        <v>5</v>
      </c>
      <c r="N2" s="146">
        <f>166200000/3.1</f>
        <v>53612903.225806452</v>
      </c>
      <c r="O2" s="146"/>
      <c r="P2" s="147"/>
      <c r="Q2" s="39" t="s">
        <v>5</v>
      </c>
      <c r="R2" s="108">
        <v>220000000</v>
      </c>
      <c r="S2" s="109"/>
      <c r="T2" s="110"/>
      <c r="U2" s="39" t="s">
        <v>5</v>
      </c>
      <c r="V2" s="109">
        <f>280000000/1.32</f>
        <v>212121212.12121212</v>
      </c>
      <c r="W2" s="109"/>
      <c r="X2" s="110"/>
    </row>
    <row r="3" spans="1:24">
      <c r="A3" s="40" t="s">
        <v>34</v>
      </c>
      <c r="B3" s="116">
        <v>1.1000000000000001</v>
      </c>
      <c r="C3" s="116"/>
      <c r="D3" s="117"/>
      <c r="E3" s="40" t="s">
        <v>34</v>
      </c>
      <c r="F3" s="116">
        <v>1.02</v>
      </c>
      <c r="G3" s="116"/>
      <c r="H3" s="117"/>
      <c r="I3" s="40" t="s">
        <v>34</v>
      </c>
      <c r="J3" s="115">
        <v>1.05</v>
      </c>
      <c r="K3" s="116"/>
      <c r="L3" s="117"/>
      <c r="M3" s="40" t="s">
        <v>34</v>
      </c>
      <c r="N3" s="148">
        <v>1.1000000000000001</v>
      </c>
      <c r="O3" s="148"/>
      <c r="P3" s="149"/>
      <c r="Q3" s="40" t="s">
        <v>34</v>
      </c>
      <c r="R3" s="115">
        <v>1.2</v>
      </c>
      <c r="S3" s="116"/>
      <c r="T3" s="117"/>
      <c r="U3" s="40" t="s">
        <v>34</v>
      </c>
      <c r="V3" s="116">
        <v>1.5</v>
      </c>
      <c r="W3" s="116"/>
      <c r="X3" s="117"/>
    </row>
    <row r="4" spans="1:24">
      <c r="A4" s="41" t="s">
        <v>39</v>
      </c>
      <c r="B4" s="140">
        <v>0.1</v>
      </c>
      <c r="C4" s="141"/>
      <c r="D4" s="142"/>
      <c r="E4" s="41" t="s">
        <v>39</v>
      </c>
      <c r="F4" s="140">
        <v>0.1</v>
      </c>
      <c r="G4" s="141"/>
      <c r="H4" s="142"/>
      <c r="I4" s="41" t="s">
        <v>39</v>
      </c>
      <c r="J4" s="140">
        <v>0.1</v>
      </c>
      <c r="K4" s="141"/>
      <c r="L4" s="142"/>
      <c r="M4" s="41" t="s">
        <v>39</v>
      </c>
      <c r="N4" s="143">
        <v>0.1</v>
      </c>
      <c r="O4" s="144"/>
      <c r="P4" s="145"/>
      <c r="Q4" s="41" t="s">
        <v>39</v>
      </c>
      <c r="R4" s="140">
        <v>0.1</v>
      </c>
      <c r="S4" s="141"/>
      <c r="T4" s="142"/>
      <c r="U4" s="41" t="s">
        <v>39</v>
      </c>
      <c r="V4" s="140">
        <v>0.1</v>
      </c>
      <c r="W4" s="141"/>
      <c r="X4" s="142"/>
    </row>
    <row r="5" spans="1:24" ht="15" thickBot="1">
      <c r="A5" s="41" t="s">
        <v>0</v>
      </c>
      <c r="B5" s="119">
        <v>0.1</v>
      </c>
      <c r="C5" s="119"/>
      <c r="D5" s="120"/>
      <c r="E5" s="41" t="s">
        <v>0</v>
      </c>
      <c r="F5" s="131">
        <v>0.4</v>
      </c>
      <c r="G5" s="132"/>
      <c r="H5" s="133"/>
      <c r="I5" s="41" t="s">
        <v>0</v>
      </c>
      <c r="J5" s="131">
        <v>0.4</v>
      </c>
      <c r="K5" s="132"/>
      <c r="L5" s="133"/>
      <c r="M5" s="41" t="s">
        <v>0</v>
      </c>
      <c r="N5" s="131">
        <v>0.4</v>
      </c>
      <c r="O5" s="132"/>
      <c r="P5" s="133"/>
      <c r="Q5" s="41" t="s">
        <v>0</v>
      </c>
      <c r="R5" s="131">
        <v>0.4</v>
      </c>
      <c r="S5" s="132"/>
      <c r="T5" s="133"/>
      <c r="U5" s="41" t="s">
        <v>0</v>
      </c>
      <c r="V5" s="131">
        <v>0.4</v>
      </c>
      <c r="W5" s="132"/>
      <c r="X5" s="133"/>
    </row>
    <row r="6" spans="1:24">
      <c r="A6" s="1" t="s">
        <v>10</v>
      </c>
      <c r="B6" s="8">
        <v>-0.38947094292754264</v>
      </c>
      <c r="C6" s="2" t="s">
        <v>22</v>
      </c>
      <c r="D6" s="6">
        <v>-0.33906661157024787</v>
      </c>
      <c r="E6" s="1" t="s">
        <v>10</v>
      </c>
      <c r="F6" s="9"/>
      <c r="G6" s="1" t="s">
        <v>22</v>
      </c>
      <c r="H6" s="9"/>
      <c r="I6" s="1" t="s">
        <v>10</v>
      </c>
      <c r="J6" s="9"/>
      <c r="K6" s="1" t="s">
        <v>22</v>
      </c>
      <c r="L6" s="9"/>
      <c r="M6" s="1" t="s">
        <v>10</v>
      </c>
      <c r="N6" s="8" t="s">
        <v>47</v>
      </c>
      <c r="O6" s="2" t="s">
        <v>22</v>
      </c>
      <c r="P6" s="6">
        <v>-0.86566903564777453</v>
      </c>
      <c r="Q6" s="1" t="s">
        <v>10</v>
      </c>
      <c r="R6" s="93"/>
      <c r="S6" s="1" t="s">
        <v>22</v>
      </c>
      <c r="T6" s="94"/>
      <c r="U6" s="1" t="s">
        <v>10</v>
      </c>
      <c r="V6" s="8"/>
      <c r="W6" s="2" t="s">
        <v>22</v>
      </c>
      <c r="X6" s="8"/>
    </row>
    <row r="7" spans="1:24">
      <c r="A7" s="2" t="s">
        <v>11</v>
      </c>
      <c r="B7" s="8">
        <v>-8.5118761663121961E-2</v>
      </c>
      <c r="C7" s="2"/>
      <c r="D7" s="31"/>
      <c r="E7" s="2" t="s">
        <v>11</v>
      </c>
      <c r="F7" s="6"/>
      <c r="G7" s="2"/>
      <c r="H7" s="6"/>
      <c r="I7" s="2" t="s">
        <v>11</v>
      </c>
      <c r="J7" s="6"/>
      <c r="K7" s="2"/>
      <c r="L7" s="6"/>
      <c r="M7" s="2" t="s">
        <v>11</v>
      </c>
      <c r="N7" s="8">
        <v>-2.8000341389284342E-4</v>
      </c>
      <c r="O7" s="2"/>
      <c r="P7" s="31"/>
      <c r="Q7" s="2" t="s">
        <v>11</v>
      </c>
      <c r="R7" s="95"/>
      <c r="S7" s="2" t="s">
        <v>23</v>
      </c>
      <c r="T7" s="96"/>
      <c r="U7" s="2" t="s">
        <v>11</v>
      </c>
      <c r="V7" s="8"/>
      <c r="W7" s="2" t="s">
        <v>23</v>
      </c>
      <c r="X7" s="8"/>
    </row>
    <row r="8" spans="1:24">
      <c r="A8" s="2" t="s">
        <v>20</v>
      </c>
      <c r="B8" s="8">
        <v>-0.41520000000000001</v>
      </c>
      <c r="C8" s="2"/>
      <c r="D8" s="31"/>
      <c r="E8" s="2" t="s">
        <v>20</v>
      </c>
      <c r="F8" s="6"/>
      <c r="G8" s="2"/>
      <c r="H8" s="6"/>
      <c r="I8" s="2" t="s">
        <v>20</v>
      </c>
      <c r="J8" s="6"/>
      <c r="K8" s="2"/>
      <c r="L8" s="6"/>
      <c r="M8" s="2" t="s">
        <v>20</v>
      </c>
      <c r="N8" s="8">
        <v>-6.0049028</v>
      </c>
      <c r="O8" s="2"/>
      <c r="P8" s="31"/>
      <c r="Q8" s="2" t="s">
        <v>20</v>
      </c>
      <c r="R8" s="95"/>
      <c r="S8" s="2" t="s">
        <v>24</v>
      </c>
      <c r="T8" s="96"/>
      <c r="U8" s="2" t="s">
        <v>20</v>
      </c>
      <c r="V8" s="8"/>
      <c r="W8" s="2" t="s">
        <v>24</v>
      </c>
      <c r="X8" s="8"/>
    </row>
    <row r="9" spans="1:24">
      <c r="A9" s="2" t="s">
        <v>12</v>
      </c>
      <c r="B9" s="8">
        <v>1E-4</v>
      </c>
      <c r="C9" s="2" t="s">
        <v>25</v>
      </c>
      <c r="D9" s="6">
        <v>4.8683852216748785E-2</v>
      </c>
      <c r="E9" s="2" t="s">
        <v>12</v>
      </c>
      <c r="F9" s="6"/>
      <c r="G9" s="2" t="s">
        <v>25</v>
      </c>
      <c r="H9" s="6"/>
      <c r="I9" s="2" t="s">
        <v>12</v>
      </c>
      <c r="J9" s="6"/>
      <c r="K9" s="2" t="s">
        <v>25</v>
      </c>
      <c r="L9" s="6"/>
      <c r="M9" s="2" t="s">
        <v>12</v>
      </c>
      <c r="N9" s="8">
        <v>-3.7637978370691476</v>
      </c>
      <c r="O9" s="2" t="s">
        <v>25</v>
      </c>
      <c r="P9" s="6">
        <v>-1.3227406612187518</v>
      </c>
      <c r="Q9" s="2" t="s">
        <v>12</v>
      </c>
      <c r="R9" s="95"/>
      <c r="S9" s="2" t="s">
        <v>25</v>
      </c>
      <c r="T9" s="96"/>
      <c r="U9" s="2" t="s">
        <v>12</v>
      </c>
      <c r="V9" s="8"/>
      <c r="W9" s="2" t="s">
        <v>25</v>
      </c>
      <c r="X9" s="8"/>
    </row>
    <row r="10" spans="1:24">
      <c r="A10" s="2" t="s">
        <v>13</v>
      </c>
      <c r="B10" s="8">
        <v>-7.5399999999999995E-2</v>
      </c>
      <c r="C10" s="2" t="s">
        <v>26</v>
      </c>
      <c r="D10" s="6">
        <v>0.14950685022026428</v>
      </c>
      <c r="E10" s="2" t="s">
        <v>13</v>
      </c>
      <c r="F10" s="6"/>
      <c r="G10" s="2" t="s">
        <v>26</v>
      </c>
      <c r="H10" s="6"/>
      <c r="I10" s="2" t="s">
        <v>13</v>
      </c>
      <c r="J10" s="6"/>
      <c r="K10" s="2" t="s">
        <v>26</v>
      </c>
      <c r="L10" s="6"/>
      <c r="M10" s="2" t="s">
        <v>13</v>
      </c>
      <c r="N10" s="8">
        <v>-1.5788006097821448</v>
      </c>
      <c r="O10" s="2" t="s">
        <v>26</v>
      </c>
      <c r="P10" s="6">
        <v>-0.60507192881310767</v>
      </c>
      <c r="Q10" s="2" t="s">
        <v>13</v>
      </c>
      <c r="R10" s="95"/>
      <c r="S10" s="2" t="s">
        <v>26</v>
      </c>
      <c r="T10" s="96"/>
      <c r="U10" s="2" t="s">
        <v>13</v>
      </c>
      <c r="V10" s="8"/>
      <c r="W10" s="2" t="s">
        <v>26</v>
      </c>
      <c r="X10" s="8"/>
    </row>
    <row r="11" spans="1:24">
      <c r="A11" s="2" t="s">
        <v>14</v>
      </c>
      <c r="B11" s="8">
        <v>-0.74609999999999999</v>
      </c>
      <c r="C11" s="2" t="s">
        <v>27</v>
      </c>
      <c r="D11" s="6">
        <v>0.30511317179023512</v>
      </c>
      <c r="E11" s="2" t="s">
        <v>14</v>
      </c>
      <c r="F11" s="6"/>
      <c r="G11" s="2" t="s">
        <v>27</v>
      </c>
      <c r="H11" s="6"/>
      <c r="I11" s="2" t="s">
        <v>14</v>
      </c>
      <c r="J11" s="6"/>
      <c r="K11" s="2" t="s">
        <v>27</v>
      </c>
      <c r="L11" s="6"/>
      <c r="M11" s="2" t="s">
        <v>14</v>
      </c>
      <c r="N11" s="8">
        <v>-11.082406379609031</v>
      </c>
      <c r="O11" s="2" t="s">
        <v>27</v>
      </c>
      <c r="P11" s="6">
        <v>-0.61758839529888654</v>
      </c>
      <c r="Q11" s="2" t="s">
        <v>14</v>
      </c>
      <c r="R11" s="95"/>
      <c r="S11" s="2" t="s">
        <v>27</v>
      </c>
      <c r="T11" s="96"/>
      <c r="U11" s="2" t="s">
        <v>14</v>
      </c>
      <c r="V11" s="8"/>
      <c r="W11" s="2" t="s">
        <v>27</v>
      </c>
      <c r="X11" s="8"/>
    </row>
    <row r="12" spans="1:24">
      <c r="A12" s="2" t="s">
        <v>15</v>
      </c>
      <c r="B12" s="8">
        <v>0.20369999999999999</v>
      </c>
      <c r="C12" s="2" t="s">
        <v>28</v>
      </c>
      <c r="D12" s="6">
        <v>0.30511317179023512</v>
      </c>
      <c r="E12" s="2" t="s">
        <v>15</v>
      </c>
      <c r="F12" s="6"/>
      <c r="G12" s="2" t="s">
        <v>28</v>
      </c>
      <c r="H12" s="6"/>
      <c r="I12" s="2" t="s">
        <v>15</v>
      </c>
      <c r="J12" s="6"/>
      <c r="K12" s="2" t="s">
        <v>28</v>
      </c>
      <c r="L12" s="6"/>
      <c r="M12" s="2" t="s">
        <v>15</v>
      </c>
      <c r="N12" s="8">
        <v>-2.4548067357156724</v>
      </c>
      <c r="O12" s="2" t="s">
        <v>28</v>
      </c>
      <c r="P12" s="6">
        <v>0.51588602775676784</v>
      </c>
      <c r="Q12" s="2" t="s">
        <v>15</v>
      </c>
      <c r="R12" s="95"/>
      <c r="S12" s="2" t="s">
        <v>28</v>
      </c>
      <c r="T12" s="96"/>
      <c r="U12" s="2" t="s">
        <v>15</v>
      </c>
      <c r="V12" s="8"/>
      <c r="W12" s="2" t="s">
        <v>28</v>
      </c>
      <c r="X12" s="8"/>
    </row>
    <row r="13" spans="1:24">
      <c r="A13" s="2" t="s">
        <v>16</v>
      </c>
      <c r="B13" s="8">
        <v>0.23180000000000001</v>
      </c>
      <c r="C13" s="2" t="s">
        <v>29</v>
      </c>
      <c r="D13" s="6">
        <v>0.36696619607843134</v>
      </c>
      <c r="E13" s="2" t="s">
        <v>16</v>
      </c>
      <c r="F13" s="6"/>
      <c r="G13" s="2" t="s">
        <v>29</v>
      </c>
      <c r="H13" s="6"/>
      <c r="I13" s="2" t="s">
        <v>16</v>
      </c>
      <c r="J13" s="6"/>
      <c r="K13" s="2" t="s">
        <v>29</v>
      </c>
      <c r="L13" s="6"/>
      <c r="M13" s="2" t="s">
        <v>16</v>
      </c>
      <c r="N13" s="8">
        <v>-2.2988830894421541</v>
      </c>
      <c r="O13" s="2" t="s">
        <v>29</v>
      </c>
      <c r="P13" s="6">
        <v>-4.55699481591825E-2</v>
      </c>
      <c r="Q13" s="2" t="s">
        <v>16</v>
      </c>
      <c r="R13" s="95"/>
      <c r="S13" s="2" t="s">
        <v>29</v>
      </c>
      <c r="T13" s="96"/>
      <c r="U13" s="2" t="s">
        <v>16</v>
      </c>
      <c r="V13" s="8"/>
      <c r="W13" s="2" t="s">
        <v>29</v>
      </c>
      <c r="X13" s="8"/>
    </row>
    <row r="14" spans="1:24">
      <c r="A14" s="2" t="s">
        <v>17</v>
      </c>
      <c r="B14" s="8">
        <v>0.28170000000000001</v>
      </c>
      <c r="C14" s="2" t="s">
        <v>30</v>
      </c>
      <c r="D14" s="6">
        <v>0.33945290909090908</v>
      </c>
      <c r="E14" s="2" t="s">
        <v>17</v>
      </c>
      <c r="F14" s="6"/>
      <c r="G14" s="2" t="s">
        <v>30</v>
      </c>
      <c r="H14" s="6"/>
      <c r="I14" s="2" t="s">
        <v>17</v>
      </c>
      <c r="J14" s="6"/>
      <c r="K14" s="2" t="s">
        <v>30</v>
      </c>
      <c r="L14" s="6"/>
      <c r="M14" s="2" t="s">
        <v>17</v>
      </c>
      <c r="N14" s="8">
        <v>-0.76297179765524514</v>
      </c>
      <c r="O14" s="2" t="s">
        <v>30</v>
      </c>
      <c r="P14" s="6">
        <v>-2.5838397872000085</v>
      </c>
      <c r="Q14" s="2" t="s">
        <v>17</v>
      </c>
      <c r="R14" s="95"/>
      <c r="S14" s="2" t="s">
        <v>30</v>
      </c>
      <c r="T14" s="96"/>
      <c r="U14" s="2" t="s">
        <v>17</v>
      </c>
      <c r="V14" s="8"/>
      <c r="W14" s="2" t="s">
        <v>30</v>
      </c>
      <c r="X14" s="8"/>
    </row>
    <row r="15" spans="1:24">
      <c r="A15" s="2" t="s">
        <v>18</v>
      </c>
      <c r="B15" s="8">
        <v>4.3999999999999997E-2</v>
      </c>
      <c r="C15" s="2" t="s">
        <v>31</v>
      </c>
      <c r="D15" s="6">
        <v>0.12956851020408161</v>
      </c>
      <c r="E15" s="2" t="s">
        <v>18</v>
      </c>
      <c r="F15" s="6"/>
      <c r="G15" s="2" t="s">
        <v>31</v>
      </c>
      <c r="H15" s="6"/>
      <c r="I15" s="2" t="s">
        <v>18</v>
      </c>
      <c r="J15" s="6"/>
      <c r="K15" s="2" t="s">
        <v>31</v>
      </c>
      <c r="L15" s="6"/>
      <c r="M15" s="2" t="s">
        <v>18</v>
      </c>
      <c r="N15" s="8">
        <v>-0.47095018456649257</v>
      </c>
      <c r="O15" s="2" t="s">
        <v>31</v>
      </c>
      <c r="P15" s="6">
        <v>-4.6046582956806992</v>
      </c>
      <c r="Q15" s="2" t="s">
        <v>18</v>
      </c>
      <c r="R15" s="95"/>
      <c r="S15" s="2" t="s">
        <v>31</v>
      </c>
      <c r="T15" s="96"/>
      <c r="U15" s="2" t="s">
        <v>18</v>
      </c>
      <c r="V15" s="8"/>
      <c r="W15" s="2" t="s">
        <v>31</v>
      </c>
      <c r="X15" s="8"/>
    </row>
    <row r="16" spans="1:24">
      <c r="A16" s="2" t="s">
        <v>19</v>
      </c>
      <c r="B16" s="8">
        <v>0.1323</v>
      </c>
      <c r="C16" s="2" t="s">
        <v>32</v>
      </c>
      <c r="D16" s="6">
        <v>6.4154786516853968E-2</v>
      </c>
      <c r="E16" s="2" t="s">
        <v>19</v>
      </c>
      <c r="F16" s="6"/>
      <c r="G16" s="2" t="s">
        <v>32</v>
      </c>
      <c r="H16" s="6"/>
      <c r="I16" s="2" t="s">
        <v>19</v>
      </c>
      <c r="J16" s="6"/>
      <c r="K16" s="2" t="s">
        <v>32</v>
      </c>
      <c r="L16" s="6"/>
      <c r="M16" s="2" t="s">
        <v>19</v>
      </c>
      <c r="N16" s="8">
        <v>0.1227827471041805</v>
      </c>
      <c r="O16" s="2" t="s">
        <v>32</v>
      </c>
      <c r="P16" s="6">
        <v>-2.0218768966641338</v>
      </c>
      <c r="Q16" s="2" t="s">
        <v>19</v>
      </c>
      <c r="R16" s="95"/>
      <c r="S16" s="2" t="s">
        <v>32</v>
      </c>
      <c r="T16" s="96"/>
      <c r="U16" s="2" t="s">
        <v>19</v>
      </c>
      <c r="V16" s="8"/>
      <c r="W16" s="2" t="s">
        <v>32</v>
      </c>
      <c r="X16" s="8"/>
    </row>
    <row r="17" spans="1:24" ht="15" thickBot="1">
      <c r="A17" s="2" t="s">
        <v>21</v>
      </c>
      <c r="B17" s="8">
        <v>9.9199999999999997E-2</v>
      </c>
      <c r="C17" s="2" t="s">
        <v>33</v>
      </c>
      <c r="D17" s="6">
        <v>-0.36156378861788624</v>
      </c>
      <c r="E17" s="2" t="s">
        <v>21</v>
      </c>
      <c r="F17" s="7"/>
      <c r="G17" s="74" t="s">
        <v>33</v>
      </c>
      <c r="H17" s="7"/>
      <c r="I17" s="2" t="s">
        <v>21</v>
      </c>
      <c r="J17" s="7"/>
      <c r="K17" s="74" t="s">
        <v>33</v>
      </c>
      <c r="L17" s="7"/>
      <c r="M17" s="2" t="s">
        <v>21</v>
      </c>
      <c r="N17" s="8">
        <v>-0.33964306758295287</v>
      </c>
      <c r="O17" s="2" t="s">
        <v>33</v>
      </c>
      <c r="P17" s="6">
        <v>-5.147949451965836</v>
      </c>
      <c r="Q17" s="2" t="s">
        <v>21</v>
      </c>
      <c r="R17" s="97"/>
      <c r="S17" s="74" t="s">
        <v>33</v>
      </c>
      <c r="T17" s="98"/>
      <c r="U17" s="2" t="s">
        <v>21</v>
      </c>
      <c r="V17" s="8"/>
      <c r="W17" s="2" t="s">
        <v>33</v>
      </c>
      <c r="X17" s="8"/>
    </row>
    <row r="18" spans="1:24" ht="15" thickBot="1">
      <c r="A18" s="3" t="s">
        <v>35</v>
      </c>
      <c r="B18" s="128">
        <f>STDEVP(B8:B17,D6,D9:D17)</f>
        <v>0.28607826761105132</v>
      </c>
      <c r="C18" s="129"/>
      <c r="D18" s="130"/>
      <c r="E18" s="3" t="s">
        <v>35</v>
      </c>
      <c r="F18" s="128" t="e">
        <f>STDEVP(F6:F17,H6,H9:H17)</f>
        <v>#DIV/0!</v>
      </c>
      <c r="G18" s="129"/>
      <c r="H18" s="130"/>
      <c r="I18" s="3" t="s">
        <v>35</v>
      </c>
      <c r="J18" s="128" t="e">
        <f>STDEVP(J6:J17,L6,L9:L17)</f>
        <v>#DIV/0!</v>
      </c>
      <c r="K18" s="129"/>
      <c r="L18" s="130"/>
      <c r="M18" s="3" t="s">
        <v>35</v>
      </c>
      <c r="N18" s="128">
        <f>STDEVP(N6:N17,P6,P9:P17)</f>
        <v>2.666316232705189</v>
      </c>
      <c r="O18" s="129"/>
      <c r="P18" s="130"/>
      <c r="Q18" s="3" t="s">
        <v>35</v>
      </c>
      <c r="R18" s="128" t="e">
        <f>STDEVP(R6:R17,T6,T9:T17)</f>
        <v>#DIV/0!</v>
      </c>
      <c r="S18" s="129"/>
      <c r="T18" s="130"/>
      <c r="U18" s="3" t="s">
        <v>35</v>
      </c>
      <c r="V18" s="128" t="e">
        <f>STDEVP(V6:V17,X6,X9:X17)</f>
        <v>#DIV/0!</v>
      </c>
      <c r="W18" s="129"/>
      <c r="X18" s="130"/>
    </row>
    <row r="19" spans="1:24" ht="15" thickBot="1">
      <c r="A19" s="46" t="s">
        <v>41</v>
      </c>
      <c r="B19" s="104">
        <f>AVERAGE(B6:B17,D6,D9:D17)</f>
        <v>1.3156333778589114E-2</v>
      </c>
      <c r="C19" s="105"/>
      <c r="D19" s="106"/>
      <c r="E19" s="46" t="s">
        <v>41</v>
      </c>
      <c r="F19" s="104" t="e">
        <f>AVERAGE(F6:F17,H6,H9:H17)</f>
        <v>#DIV/0!</v>
      </c>
      <c r="G19" s="105"/>
      <c r="H19" s="106"/>
      <c r="I19" s="46" t="s">
        <v>41</v>
      </c>
      <c r="J19" s="104" t="e">
        <f>AVERAGE(J6:J17,L6,L9:L17)</f>
        <v>#DIV/0!</v>
      </c>
      <c r="K19" s="104"/>
      <c r="L19" s="107"/>
      <c r="M19" s="46" t="s">
        <v>41</v>
      </c>
      <c r="N19" s="104">
        <f>AVERAGE(N6:N17,P6,P9:P17)</f>
        <v>-2.187320863363055</v>
      </c>
      <c r="O19" s="105"/>
      <c r="P19" s="106"/>
      <c r="Q19" s="46" t="s">
        <v>41</v>
      </c>
      <c r="R19" s="104" t="e">
        <f>AVERAGE(R6:R17,T6,T9:T17)</f>
        <v>#DIV/0!</v>
      </c>
      <c r="S19" s="104"/>
      <c r="T19" s="107"/>
      <c r="U19" s="46" t="s">
        <v>41</v>
      </c>
      <c r="V19" s="104" t="e">
        <f>AVERAGE(V6:V17,X6,X9:X17)</f>
        <v>#DIV/0!</v>
      </c>
      <c r="W19" s="105"/>
      <c r="X19" s="106"/>
    </row>
    <row r="20" spans="1:24" ht="15" thickBot="1">
      <c r="A20" s="46" t="s">
        <v>37</v>
      </c>
      <c r="B20" s="42">
        <f t="shared" ref="B20" si="0">MAX(B6:B17)-MIN(B6:B17)</f>
        <v>1.0278</v>
      </c>
      <c r="C20" s="42"/>
      <c r="D20" s="72"/>
      <c r="E20" s="46" t="s">
        <v>37</v>
      </c>
      <c r="F20" s="42">
        <f t="shared" ref="F20" si="1">MAX(F6:F17)-MIN(F6:F17)</f>
        <v>0</v>
      </c>
      <c r="G20" s="42"/>
      <c r="H20" s="72"/>
      <c r="I20" s="46" t="s">
        <v>37</v>
      </c>
      <c r="J20" s="42">
        <f t="shared" ref="J20" si="2">MAX(J6:J17)-MIN(J6:J17)</f>
        <v>0</v>
      </c>
      <c r="K20" s="42"/>
      <c r="L20" s="72"/>
      <c r="M20" s="46" t="s">
        <v>37</v>
      </c>
      <c r="N20" s="42">
        <f t="shared" ref="N20" si="3">MAX(N6:N17)-MIN(N6:N17)</f>
        <v>11.205189126713211</v>
      </c>
      <c r="O20" s="42"/>
      <c r="P20" s="72"/>
      <c r="Q20" s="46" t="s">
        <v>37</v>
      </c>
      <c r="R20" s="42">
        <f t="shared" ref="R20" si="4">MAX(R6:R17)-MIN(R6:R17)</f>
        <v>0</v>
      </c>
      <c r="S20" s="42"/>
      <c r="T20" s="72"/>
      <c r="U20" s="46" t="s">
        <v>37</v>
      </c>
      <c r="V20" s="42">
        <f t="shared" ref="V20" si="5">MAX(V6:V17)-MIN(V6:V17)</f>
        <v>0</v>
      </c>
      <c r="W20" s="42"/>
      <c r="X20" s="72"/>
    </row>
    <row r="21" spans="1:24" ht="15" thickBot="1">
      <c r="A21" s="73"/>
      <c r="E21" s="73"/>
      <c r="I21" s="92">
        <v>100</v>
      </c>
      <c r="M21" s="73"/>
      <c r="Q21" s="73"/>
    </row>
    <row r="22" spans="1:24">
      <c r="A22" s="39" t="s">
        <v>5</v>
      </c>
      <c r="B22" s="108">
        <v>614533274.84857512</v>
      </c>
      <c r="C22" s="109"/>
      <c r="D22" s="110"/>
      <c r="E22" s="39" t="s">
        <v>5</v>
      </c>
      <c r="F22" s="108">
        <v>620000000</v>
      </c>
      <c r="G22" s="109"/>
      <c r="H22" s="110"/>
      <c r="I22" s="39" t="s">
        <v>5</v>
      </c>
      <c r="J22" s="146">
        <f>600000000/0.85/0.98</f>
        <v>720288115.24609852</v>
      </c>
      <c r="K22" s="146"/>
      <c r="L22" s="147"/>
      <c r="M22" s="39" t="s">
        <v>5</v>
      </c>
      <c r="N22" s="108">
        <v>780000000</v>
      </c>
      <c r="O22" s="109"/>
      <c r="P22" s="110"/>
      <c r="Q22" s="39" t="s">
        <v>5</v>
      </c>
      <c r="R22" s="108">
        <v>185000000</v>
      </c>
      <c r="S22" s="109"/>
      <c r="T22" s="110"/>
      <c r="V22" s="111" t="s">
        <v>44</v>
      </c>
      <c r="W22" s="44">
        <v>99800</v>
      </c>
      <c r="X22" s="44" t="e">
        <f>W22*(1-N6)</f>
        <v>#VALUE!</v>
      </c>
    </row>
    <row r="23" spans="1:24">
      <c r="A23" s="40" t="s">
        <v>34</v>
      </c>
      <c r="B23" s="115">
        <v>1.08</v>
      </c>
      <c r="C23" s="116"/>
      <c r="D23" s="117"/>
      <c r="E23" s="40" t="s">
        <v>34</v>
      </c>
      <c r="F23" s="115">
        <v>1.0900000000000001</v>
      </c>
      <c r="G23" s="116"/>
      <c r="H23" s="117"/>
      <c r="I23" s="40" t="s">
        <v>34</v>
      </c>
      <c r="J23" s="148">
        <v>1.1000000000000001</v>
      </c>
      <c r="K23" s="148"/>
      <c r="L23" s="149"/>
      <c r="M23" s="40" t="s">
        <v>34</v>
      </c>
      <c r="N23" s="115">
        <v>1.1100000000000001</v>
      </c>
      <c r="O23" s="116"/>
      <c r="P23" s="117"/>
      <c r="Q23" s="40" t="s">
        <v>34</v>
      </c>
      <c r="R23" s="115">
        <v>1.1299999999999999</v>
      </c>
      <c r="S23" s="116"/>
      <c r="T23" s="117"/>
      <c r="V23" s="136"/>
      <c r="W23" s="44">
        <v>414000</v>
      </c>
      <c r="X23" s="44">
        <f t="shared" ref="X23:X33" si="6">W23*(1-N7)</f>
        <v>414115.92141335161</v>
      </c>
    </row>
    <row r="24" spans="1:24">
      <c r="A24" s="41" t="s">
        <v>39</v>
      </c>
      <c r="B24" s="140">
        <v>0.1</v>
      </c>
      <c r="C24" s="141"/>
      <c r="D24" s="142"/>
      <c r="E24" s="41" t="s">
        <v>39</v>
      </c>
      <c r="F24" s="140">
        <v>0.1</v>
      </c>
      <c r="G24" s="141"/>
      <c r="H24" s="142"/>
      <c r="I24" s="41" t="s">
        <v>39</v>
      </c>
      <c r="J24" s="143">
        <v>0.1</v>
      </c>
      <c r="K24" s="144"/>
      <c r="L24" s="145"/>
      <c r="M24" s="41" t="s">
        <v>39</v>
      </c>
      <c r="N24" s="140">
        <v>0.1</v>
      </c>
      <c r="O24" s="141"/>
      <c r="P24" s="142"/>
      <c r="Q24" s="41" t="s">
        <v>39</v>
      </c>
      <c r="R24" s="140">
        <v>0.1</v>
      </c>
      <c r="S24" s="141"/>
      <c r="T24" s="142"/>
      <c r="V24" s="136"/>
      <c r="W24" s="44">
        <v>2590000</v>
      </c>
      <c r="X24" s="44">
        <f t="shared" si="6"/>
        <v>18142698.252</v>
      </c>
    </row>
    <row r="25" spans="1:24" ht="15" customHeight="1" thickBot="1">
      <c r="A25" s="41" t="s">
        <v>0</v>
      </c>
      <c r="B25" s="131">
        <v>0.4</v>
      </c>
      <c r="C25" s="132"/>
      <c r="D25" s="133"/>
      <c r="E25" s="41" t="s">
        <v>0</v>
      </c>
      <c r="F25" s="131">
        <v>0.4</v>
      </c>
      <c r="G25" s="132"/>
      <c r="H25" s="133"/>
      <c r="I25" s="41" t="s">
        <v>0</v>
      </c>
      <c r="J25" s="131">
        <v>0.4</v>
      </c>
      <c r="K25" s="132"/>
      <c r="L25" s="133"/>
      <c r="M25" s="88" t="s">
        <v>0</v>
      </c>
      <c r="N25" s="131">
        <v>0.4</v>
      </c>
      <c r="O25" s="132"/>
      <c r="P25" s="133"/>
      <c r="Q25" s="88" t="s">
        <v>0</v>
      </c>
      <c r="R25" s="131">
        <v>0.4</v>
      </c>
      <c r="S25" s="132"/>
      <c r="T25" s="133"/>
      <c r="V25" s="136"/>
      <c r="W25" s="44">
        <v>4220000</v>
      </c>
      <c r="X25" s="44">
        <f t="shared" si="6"/>
        <v>20103226.872431803</v>
      </c>
    </row>
    <row r="26" spans="1:24">
      <c r="A26" s="1" t="s">
        <v>10</v>
      </c>
      <c r="B26" s="8"/>
      <c r="C26" s="2" t="s">
        <v>22</v>
      </c>
      <c r="D26" s="8"/>
      <c r="E26" s="1" t="s">
        <v>10</v>
      </c>
      <c r="F26" s="8"/>
      <c r="G26" s="2" t="s">
        <v>22</v>
      </c>
      <c r="H26" s="8"/>
      <c r="I26" s="1" t="s">
        <v>10</v>
      </c>
      <c r="J26" s="8"/>
      <c r="K26" s="1" t="s">
        <v>22</v>
      </c>
      <c r="L26" s="6"/>
      <c r="M26" s="2" t="s">
        <v>10</v>
      </c>
      <c r="N26" s="8"/>
      <c r="O26" s="2" t="s">
        <v>22</v>
      </c>
      <c r="P26" s="6"/>
      <c r="Q26" s="2" t="s">
        <v>10</v>
      </c>
      <c r="R26" s="8"/>
      <c r="S26" s="2" t="s">
        <v>22</v>
      </c>
      <c r="T26" s="6"/>
      <c r="V26" s="136"/>
      <c r="W26" s="44">
        <v>3900000</v>
      </c>
      <c r="X26" s="44">
        <f t="shared" si="6"/>
        <v>10057322.378150366</v>
      </c>
    </row>
    <row r="27" spans="1:24">
      <c r="A27" s="2" t="s">
        <v>11</v>
      </c>
      <c r="B27" s="8"/>
      <c r="C27" s="2" t="s">
        <v>23</v>
      </c>
      <c r="D27" s="8"/>
      <c r="E27" s="2" t="s">
        <v>11</v>
      </c>
      <c r="F27" s="8"/>
      <c r="G27" s="2" t="s">
        <v>23</v>
      </c>
      <c r="H27" s="8"/>
      <c r="I27" s="2" t="s">
        <v>11</v>
      </c>
      <c r="J27" s="8"/>
      <c r="K27" s="2"/>
      <c r="L27" s="31"/>
      <c r="M27" s="2" t="s">
        <v>11</v>
      </c>
      <c r="N27" s="8"/>
      <c r="O27" s="2" t="s">
        <v>23</v>
      </c>
      <c r="P27" s="6"/>
      <c r="Q27" s="2" t="s">
        <v>11</v>
      </c>
      <c r="R27" s="8"/>
      <c r="S27" s="2" t="s">
        <v>23</v>
      </c>
      <c r="T27" s="6"/>
      <c r="V27" s="136"/>
      <c r="W27" s="44">
        <v>2440000</v>
      </c>
      <c r="X27" s="44">
        <f t="shared" si="6"/>
        <v>29481071.566246036</v>
      </c>
    </row>
    <row r="28" spans="1:24">
      <c r="A28" s="2" t="s">
        <v>20</v>
      </c>
      <c r="B28" s="8"/>
      <c r="C28" s="2" t="s">
        <v>24</v>
      </c>
      <c r="D28" s="8"/>
      <c r="E28" s="2" t="s">
        <v>20</v>
      </c>
      <c r="F28" s="8"/>
      <c r="G28" s="2" t="s">
        <v>24</v>
      </c>
      <c r="H28" s="8"/>
      <c r="I28" s="2" t="s">
        <v>20</v>
      </c>
      <c r="J28" s="8"/>
      <c r="K28" s="2"/>
      <c r="L28" s="31"/>
      <c r="M28" s="2" t="s">
        <v>20</v>
      </c>
      <c r="N28" s="8"/>
      <c r="O28" s="2" t="s">
        <v>24</v>
      </c>
      <c r="P28" s="6"/>
      <c r="Q28" s="2" t="s">
        <v>20</v>
      </c>
      <c r="R28" s="8"/>
      <c r="S28" s="2" t="s">
        <v>24</v>
      </c>
      <c r="T28" s="6"/>
      <c r="V28" s="136"/>
      <c r="W28" s="44">
        <v>5230000</v>
      </c>
      <c r="X28" s="44">
        <f t="shared" si="6"/>
        <v>18068639.227792967</v>
      </c>
    </row>
    <row r="29" spans="1:24">
      <c r="A29" s="2" t="s">
        <v>12</v>
      </c>
      <c r="B29" s="8"/>
      <c r="C29" s="2" t="s">
        <v>25</v>
      </c>
      <c r="D29" s="8"/>
      <c r="E29" s="2" t="s">
        <v>12</v>
      </c>
      <c r="F29" s="8"/>
      <c r="G29" s="2" t="s">
        <v>25</v>
      </c>
      <c r="H29" s="8"/>
      <c r="I29" s="2" t="s">
        <v>12</v>
      </c>
      <c r="J29" s="8"/>
      <c r="K29" s="2" t="s">
        <v>25</v>
      </c>
      <c r="L29" s="6"/>
      <c r="M29" s="2" t="s">
        <v>12</v>
      </c>
      <c r="N29" s="8"/>
      <c r="O29" s="2" t="s">
        <v>25</v>
      </c>
      <c r="P29" s="6"/>
      <c r="Q29" s="2" t="s">
        <v>12</v>
      </c>
      <c r="R29" s="8"/>
      <c r="S29" s="2" t="s">
        <v>25</v>
      </c>
      <c r="T29" s="6"/>
      <c r="V29" s="136"/>
      <c r="W29" s="44">
        <v>5320000</v>
      </c>
      <c r="X29" s="44">
        <f t="shared" si="6"/>
        <v>17550058.03583226</v>
      </c>
    </row>
    <row r="30" spans="1:24">
      <c r="A30" s="2" t="s">
        <v>13</v>
      </c>
      <c r="B30" s="8"/>
      <c r="C30" s="2" t="s">
        <v>26</v>
      </c>
      <c r="D30" s="8"/>
      <c r="E30" s="2" t="s">
        <v>13</v>
      </c>
      <c r="F30" s="8"/>
      <c r="G30" s="2" t="s">
        <v>26</v>
      </c>
      <c r="H30" s="8"/>
      <c r="I30" s="2" t="s">
        <v>13</v>
      </c>
      <c r="J30" s="8"/>
      <c r="K30" s="2" t="s">
        <v>26</v>
      </c>
      <c r="L30" s="6"/>
      <c r="M30" s="2" t="s">
        <v>13</v>
      </c>
      <c r="N30" s="8"/>
      <c r="O30" s="2" t="s">
        <v>26</v>
      </c>
      <c r="P30" s="6"/>
      <c r="Q30" s="2" t="s">
        <v>13</v>
      </c>
      <c r="R30" s="8"/>
      <c r="S30" s="2" t="s">
        <v>26</v>
      </c>
      <c r="T30" s="6"/>
      <c r="V30" s="136"/>
      <c r="W30" s="44">
        <v>13900000</v>
      </c>
      <c r="X30" s="44">
        <f t="shared" si="6"/>
        <v>24505307.987407908</v>
      </c>
    </row>
    <row r="31" spans="1:24">
      <c r="A31" s="2" t="s">
        <v>14</v>
      </c>
      <c r="B31" s="8"/>
      <c r="C31" s="2" t="s">
        <v>27</v>
      </c>
      <c r="D31" s="8"/>
      <c r="E31" s="2" t="s">
        <v>14</v>
      </c>
      <c r="F31" s="8"/>
      <c r="G31" s="2" t="s">
        <v>27</v>
      </c>
      <c r="H31" s="8"/>
      <c r="I31" s="2" t="s">
        <v>14</v>
      </c>
      <c r="J31" s="8"/>
      <c r="K31" s="2" t="s">
        <v>27</v>
      </c>
      <c r="L31" s="6"/>
      <c r="M31" s="2" t="s">
        <v>14</v>
      </c>
      <c r="N31" s="8"/>
      <c r="O31" s="2" t="s">
        <v>27</v>
      </c>
      <c r="P31" s="6"/>
      <c r="Q31" s="2" t="s">
        <v>14</v>
      </c>
      <c r="R31" s="8"/>
      <c r="S31" s="2" t="s">
        <v>27</v>
      </c>
      <c r="T31" s="6"/>
      <c r="V31" s="136"/>
      <c r="W31" s="44">
        <v>10400000</v>
      </c>
      <c r="X31" s="44">
        <f t="shared" si="6"/>
        <v>15297881.919491522</v>
      </c>
    </row>
    <row r="32" spans="1:24">
      <c r="A32" s="2" t="s">
        <v>15</v>
      </c>
      <c r="B32" s="8"/>
      <c r="C32" s="2" t="s">
        <v>28</v>
      </c>
      <c r="D32" s="8"/>
      <c r="E32" s="2" t="s">
        <v>15</v>
      </c>
      <c r="F32" s="8"/>
      <c r="G32" s="2" t="s">
        <v>28</v>
      </c>
      <c r="H32" s="8"/>
      <c r="I32" s="2" t="s">
        <v>15</v>
      </c>
      <c r="J32" s="8"/>
      <c r="K32" s="2" t="s">
        <v>28</v>
      </c>
      <c r="L32" s="6"/>
      <c r="M32" s="2" t="s">
        <v>15</v>
      </c>
      <c r="N32" s="8"/>
      <c r="O32" s="2" t="s">
        <v>28</v>
      </c>
      <c r="P32" s="6"/>
      <c r="Q32" s="2" t="s">
        <v>15</v>
      </c>
      <c r="R32" s="8"/>
      <c r="S32" s="2" t="s">
        <v>28</v>
      </c>
      <c r="T32" s="6"/>
      <c r="V32" s="136"/>
      <c r="W32" s="44">
        <v>11400000</v>
      </c>
      <c r="X32" s="44">
        <f t="shared" si="6"/>
        <v>10000276.683012342</v>
      </c>
    </row>
    <row r="33" spans="1:24">
      <c r="A33" s="2" t="s">
        <v>16</v>
      </c>
      <c r="B33" s="8"/>
      <c r="C33" s="2" t="s">
        <v>29</v>
      </c>
      <c r="D33" s="8"/>
      <c r="E33" s="2" t="s">
        <v>16</v>
      </c>
      <c r="F33" s="8"/>
      <c r="G33" s="2" t="s">
        <v>29</v>
      </c>
      <c r="H33" s="8"/>
      <c r="I33" s="2" t="s">
        <v>16</v>
      </c>
      <c r="J33" s="8"/>
      <c r="K33" s="2" t="s">
        <v>29</v>
      </c>
      <c r="L33" s="6"/>
      <c r="M33" s="2" t="s">
        <v>16</v>
      </c>
      <c r="N33" s="8"/>
      <c r="O33" s="2" t="s">
        <v>29</v>
      </c>
      <c r="P33" s="6"/>
      <c r="Q33" s="2" t="s">
        <v>16</v>
      </c>
      <c r="R33" s="8"/>
      <c r="S33" s="2" t="s">
        <v>29</v>
      </c>
      <c r="T33" s="6"/>
      <c r="V33" s="136"/>
      <c r="W33" s="44">
        <v>11000000</v>
      </c>
      <c r="X33" s="44">
        <f t="shared" si="6"/>
        <v>14736073.743412482</v>
      </c>
    </row>
    <row r="34" spans="1:24">
      <c r="A34" s="2" t="s">
        <v>17</v>
      </c>
      <c r="B34" s="8"/>
      <c r="C34" s="2" t="s">
        <v>30</v>
      </c>
      <c r="D34" s="8"/>
      <c r="E34" s="2" t="s">
        <v>17</v>
      </c>
      <c r="F34" s="8"/>
      <c r="G34" s="2" t="s">
        <v>30</v>
      </c>
      <c r="H34" s="8"/>
      <c r="I34" s="2" t="s">
        <v>17</v>
      </c>
      <c r="J34" s="8"/>
      <c r="K34" s="2" t="s">
        <v>30</v>
      </c>
      <c r="L34" s="6"/>
      <c r="M34" s="2" t="s">
        <v>17</v>
      </c>
      <c r="N34" s="8"/>
      <c r="O34" s="2" t="s">
        <v>30</v>
      </c>
      <c r="P34" s="6"/>
      <c r="Q34" s="2" t="s">
        <v>17</v>
      </c>
      <c r="R34" s="8"/>
      <c r="S34" s="2" t="s">
        <v>30</v>
      </c>
      <c r="T34" s="6"/>
      <c r="V34" s="136"/>
      <c r="W34" s="45">
        <v>3184210.5263157897</v>
      </c>
      <c r="X34" s="44">
        <f>W34*(1-L6)</f>
        <v>3184210.5263157897</v>
      </c>
    </row>
    <row r="35" spans="1:24">
      <c r="A35" s="2" t="s">
        <v>18</v>
      </c>
      <c r="B35" s="8"/>
      <c r="C35" s="2" t="s">
        <v>31</v>
      </c>
      <c r="D35" s="8"/>
      <c r="E35" s="2" t="s">
        <v>18</v>
      </c>
      <c r="F35" s="8"/>
      <c r="G35" s="2" t="s">
        <v>31</v>
      </c>
      <c r="H35" s="8"/>
      <c r="I35" s="2" t="s">
        <v>18</v>
      </c>
      <c r="J35" s="8"/>
      <c r="K35" s="2" t="s">
        <v>31</v>
      </c>
      <c r="L35" s="6"/>
      <c r="M35" s="2" t="s">
        <v>18</v>
      </c>
      <c r="N35" s="8"/>
      <c r="O35" s="2" t="s">
        <v>31</v>
      </c>
      <c r="P35" s="6"/>
      <c r="Q35" s="2" t="s">
        <v>18</v>
      </c>
      <c r="R35" s="8"/>
      <c r="S35" s="2" t="s">
        <v>31</v>
      </c>
      <c r="T35" s="6"/>
      <c r="V35" s="136"/>
      <c r="W35" s="45">
        <v>10684210.52631579</v>
      </c>
      <c r="X35" s="44">
        <f>W35*(1-L9)</f>
        <v>10684210.52631579</v>
      </c>
    </row>
    <row r="36" spans="1:24">
      <c r="A36" s="2" t="s">
        <v>19</v>
      </c>
      <c r="B36" s="8"/>
      <c r="C36" s="2" t="s">
        <v>32</v>
      </c>
      <c r="D36" s="8"/>
      <c r="E36" s="2" t="s">
        <v>19</v>
      </c>
      <c r="F36" s="8"/>
      <c r="G36" s="2" t="s">
        <v>32</v>
      </c>
      <c r="H36" s="8"/>
      <c r="I36" s="2" t="s">
        <v>19</v>
      </c>
      <c r="J36" s="8"/>
      <c r="K36" s="2" t="s">
        <v>32</v>
      </c>
      <c r="L36" s="6"/>
      <c r="M36" s="2" t="s">
        <v>19</v>
      </c>
      <c r="N36" s="8"/>
      <c r="O36" s="2" t="s">
        <v>32</v>
      </c>
      <c r="P36" s="6"/>
      <c r="Q36" s="2" t="s">
        <v>19</v>
      </c>
      <c r="R36" s="8"/>
      <c r="S36" s="2" t="s">
        <v>32</v>
      </c>
      <c r="T36" s="6"/>
      <c r="V36" s="136"/>
      <c r="W36" s="45">
        <v>11947368.421052631</v>
      </c>
      <c r="X36" s="44">
        <f t="shared" ref="X36:X43" si="7">W36*(1-L10)</f>
        <v>11947368.421052631</v>
      </c>
    </row>
    <row r="37" spans="1:24" ht="15" thickBot="1">
      <c r="A37" s="2" t="s">
        <v>21</v>
      </c>
      <c r="B37" s="8"/>
      <c r="C37" s="2" t="s">
        <v>33</v>
      </c>
      <c r="D37" s="8"/>
      <c r="E37" s="2" t="s">
        <v>21</v>
      </c>
      <c r="F37" s="8"/>
      <c r="G37" s="2" t="s">
        <v>33</v>
      </c>
      <c r="H37" s="8"/>
      <c r="I37" s="2" t="s">
        <v>21</v>
      </c>
      <c r="J37" s="8"/>
      <c r="K37" s="74" t="s">
        <v>33</v>
      </c>
      <c r="L37" s="6"/>
      <c r="M37" s="2" t="s">
        <v>21</v>
      </c>
      <c r="N37" s="8"/>
      <c r="O37" s="2" t="s">
        <v>33</v>
      </c>
      <c r="P37" s="7"/>
      <c r="Q37" s="2" t="s">
        <v>21</v>
      </c>
      <c r="R37" s="8"/>
      <c r="S37" s="2" t="s">
        <v>33</v>
      </c>
      <c r="T37" s="7"/>
      <c r="V37" s="136"/>
      <c r="W37" s="45">
        <v>13631578.947368421</v>
      </c>
      <c r="X37" s="44">
        <f t="shared" si="7"/>
        <v>13631578.947368421</v>
      </c>
    </row>
    <row r="38" spans="1:24" ht="15" thickBot="1">
      <c r="A38" s="3" t="s">
        <v>35</v>
      </c>
      <c r="B38" s="128" t="e">
        <f>STDEVP(B26:B37,D26,D29:D37)</f>
        <v>#DIV/0!</v>
      </c>
      <c r="C38" s="129"/>
      <c r="D38" s="130"/>
      <c r="E38" s="3" t="s">
        <v>35</v>
      </c>
      <c r="F38" s="128" t="e">
        <f>STDEVP(F26:F37,H26,H29:H37)</f>
        <v>#DIV/0!</v>
      </c>
      <c r="G38" s="129"/>
      <c r="H38" s="130"/>
      <c r="I38" s="3" t="s">
        <v>35</v>
      </c>
      <c r="J38" s="128" t="e">
        <f>STDEVP(J26:J37,L26,L29:L37)</f>
        <v>#DIV/0!</v>
      </c>
      <c r="K38" s="129"/>
      <c r="L38" s="130"/>
      <c r="M38" s="3" t="s">
        <v>35</v>
      </c>
      <c r="N38" s="128" t="e">
        <f>STDEVP(N26:N37,P26,P29:P37)</f>
        <v>#DIV/0!</v>
      </c>
      <c r="O38" s="129"/>
      <c r="P38" s="130"/>
      <c r="Q38" s="3" t="s">
        <v>35</v>
      </c>
      <c r="R38" s="128" t="e">
        <f>STDEVP(R26:R37,T26,T29:T37)</f>
        <v>#DIV/0!</v>
      </c>
      <c r="S38" s="129"/>
      <c r="T38" s="130"/>
      <c r="V38" s="136"/>
      <c r="W38" s="45">
        <v>14552631.578947369</v>
      </c>
      <c r="X38" s="44">
        <f t="shared" si="7"/>
        <v>14552631.578947369</v>
      </c>
    </row>
    <row r="39" spans="1:24" ht="15" thickBot="1">
      <c r="A39" s="46" t="s">
        <v>41</v>
      </c>
      <c r="B39" s="104" t="e">
        <f>AVERAGE(B26:B37,D26,D29:D37)</f>
        <v>#DIV/0!</v>
      </c>
      <c r="C39" s="105"/>
      <c r="D39" s="106"/>
      <c r="E39" s="46" t="s">
        <v>41</v>
      </c>
      <c r="F39" s="104" t="e">
        <f>AVERAGE(F26:F37,H26,H29:H37)</f>
        <v>#DIV/0!</v>
      </c>
      <c r="G39" s="105"/>
      <c r="H39" s="106"/>
      <c r="I39" s="46" t="s">
        <v>41</v>
      </c>
      <c r="J39" s="104" t="e">
        <f>AVERAGE(J26:J37,L26,L29:L37)</f>
        <v>#DIV/0!</v>
      </c>
      <c r="K39" s="105"/>
      <c r="L39" s="106"/>
      <c r="M39" s="46" t="s">
        <v>41</v>
      </c>
      <c r="N39" s="99" t="e">
        <f>AVERAGE(N26:N37,P26,P29:P37)</f>
        <v>#DIV/0!</v>
      </c>
      <c r="O39" s="100"/>
      <c r="P39" s="101"/>
      <c r="Q39" s="46" t="s">
        <v>41</v>
      </c>
      <c r="R39" s="99" t="e">
        <f>AVERAGE(R26:R37,T26,T29:T37)</f>
        <v>#DIV/0!</v>
      </c>
      <c r="S39" s="100"/>
      <c r="T39" s="101"/>
      <c r="V39" s="136"/>
      <c r="W39" s="45">
        <v>16105263.157894736</v>
      </c>
      <c r="X39" s="44">
        <f t="shared" si="7"/>
        <v>16105263.157894736</v>
      </c>
    </row>
    <row r="40" spans="1:24" ht="15" thickBot="1">
      <c r="A40" s="46" t="s">
        <v>37</v>
      </c>
      <c r="B40" s="42">
        <f t="shared" ref="B40" si="8">MAX(B26:B37)-MIN(B26:B37)</f>
        <v>0</v>
      </c>
      <c r="C40" s="42"/>
      <c r="D40" s="72"/>
      <c r="E40" s="46" t="s">
        <v>37</v>
      </c>
      <c r="F40" s="42">
        <f t="shared" ref="F40" si="9">MAX(F26:F37)-MIN(F26:F37)</f>
        <v>0</v>
      </c>
      <c r="G40" s="42"/>
      <c r="H40" s="72"/>
      <c r="I40" s="46" t="s">
        <v>37</v>
      </c>
      <c r="J40" s="42">
        <f t="shared" ref="J40" si="10">MAX(J26:J37)-MIN(J26:J37)</f>
        <v>0</v>
      </c>
      <c r="K40" s="42"/>
      <c r="L40" s="72"/>
      <c r="M40" s="46" t="s">
        <v>37</v>
      </c>
      <c r="N40" s="42">
        <f t="shared" ref="N40" si="11">MAX(N26:N37)-MIN(N26:N37)</f>
        <v>0</v>
      </c>
      <c r="O40" s="42"/>
      <c r="P40" s="72"/>
      <c r="Q40" s="46" t="s">
        <v>37</v>
      </c>
      <c r="R40" s="42">
        <f>MAX(R26:R37)-MIN(R26:R37)</f>
        <v>0</v>
      </c>
      <c r="S40" s="42"/>
      <c r="T40" s="72"/>
      <c r="V40" s="136"/>
      <c r="W40" s="45">
        <v>6657894.7368421052</v>
      </c>
      <c r="X40" s="44">
        <f t="shared" si="7"/>
        <v>6657894.7368421052</v>
      </c>
    </row>
    <row r="41" spans="1:24">
      <c r="V41" s="136"/>
      <c r="W41" s="45">
        <v>5157894.7368421052</v>
      </c>
      <c r="X41" s="44">
        <f t="shared" si="7"/>
        <v>5157894.7368421052</v>
      </c>
    </row>
    <row r="42" spans="1:24">
      <c r="V42" s="136"/>
      <c r="W42" s="45">
        <v>4684210.5263157897</v>
      </c>
      <c r="X42" s="44">
        <f t="shared" si="7"/>
        <v>4684210.5263157897</v>
      </c>
    </row>
    <row r="43" spans="1:24">
      <c r="V43" s="136"/>
      <c r="W43" s="45">
        <v>3236842.1052631577</v>
      </c>
      <c r="X43" s="44">
        <f t="shared" si="7"/>
        <v>3236842.1052631577</v>
      </c>
    </row>
  </sheetData>
  <mergeCells count="65">
    <mergeCell ref="B39:D39"/>
    <mergeCell ref="F39:H39"/>
    <mergeCell ref="J39:L39"/>
    <mergeCell ref="B25:D25"/>
    <mergeCell ref="F25:H25"/>
    <mergeCell ref="J25:L25"/>
    <mergeCell ref="N25:P25"/>
    <mergeCell ref="R25:T25"/>
    <mergeCell ref="B38:D38"/>
    <mergeCell ref="F38:H38"/>
    <mergeCell ref="J38:L38"/>
    <mergeCell ref="N38:P38"/>
    <mergeCell ref="R38:T38"/>
    <mergeCell ref="R23:T23"/>
    <mergeCell ref="B24:D24"/>
    <mergeCell ref="F24:H24"/>
    <mergeCell ref="J24:L24"/>
    <mergeCell ref="N24:P24"/>
    <mergeCell ref="R24:T24"/>
    <mergeCell ref="B22:D22"/>
    <mergeCell ref="F22:H22"/>
    <mergeCell ref="J22:L22"/>
    <mergeCell ref="N22:P22"/>
    <mergeCell ref="R22:T22"/>
    <mergeCell ref="V22:V43"/>
    <mergeCell ref="B23:D23"/>
    <mergeCell ref="F23:H23"/>
    <mergeCell ref="J23:L23"/>
    <mergeCell ref="N23:P23"/>
    <mergeCell ref="B19:D19"/>
    <mergeCell ref="F19:H19"/>
    <mergeCell ref="J19:L19"/>
    <mergeCell ref="N19:P19"/>
    <mergeCell ref="R19:T19"/>
    <mergeCell ref="V19:X19"/>
    <mergeCell ref="B18:D18"/>
    <mergeCell ref="F18:H18"/>
    <mergeCell ref="J18:L18"/>
    <mergeCell ref="N18:P18"/>
    <mergeCell ref="R18:T18"/>
    <mergeCell ref="V18:X18"/>
    <mergeCell ref="B5:D5"/>
    <mergeCell ref="F5:H5"/>
    <mergeCell ref="J5:L5"/>
    <mergeCell ref="N5:P5"/>
    <mergeCell ref="R5:T5"/>
    <mergeCell ref="V5:X5"/>
    <mergeCell ref="B4:D4"/>
    <mergeCell ref="F4:H4"/>
    <mergeCell ref="J4:L4"/>
    <mergeCell ref="N4:P4"/>
    <mergeCell ref="R4:T4"/>
    <mergeCell ref="V4:X4"/>
    <mergeCell ref="B3:D3"/>
    <mergeCell ref="F3:H3"/>
    <mergeCell ref="J3:L3"/>
    <mergeCell ref="N3:P3"/>
    <mergeCell ref="R3:T3"/>
    <mergeCell ref="V3:X3"/>
    <mergeCell ref="B2:D2"/>
    <mergeCell ref="F2:H2"/>
    <mergeCell ref="J2:L2"/>
    <mergeCell ref="N2:P2"/>
    <mergeCell ref="R2:T2"/>
    <mergeCell ref="V2:X2"/>
  </mergeCells>
  <conditionalFormatting sqref="R9:T17 R7:S8">
    <cfRule type="dataBar" priority="16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{AA3A9C07-5FE6-49C0-ADFD-DFF56C542810}</x14:id>
        </ext>
      </extLst>
    </cfRule>
  </conditionalFormatting>
  <conditionalFormatting sqref="T6">
    <cfRule type="dataBar" priority="16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{7AECC93F-395F-41BA-B781-99C7C16BFD04}</x14:id>
        </ext>
      </extLst>
    </cfRule>
  </conditionalFormatting>
  <conditionalFormatting sqref="L6">
    <cfRule type="dataBar" priority="16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{2F724F34-37B1-4F81-99E9-D9EB2CDAB384}</x14:id>
        </ext>
      </extLst>
    </cfRule>
  </conditionalFormatting>
  <conditionalFormatting sqref="J7:K8 J9:L17">
    <cfRule type="dataBar" priority="16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{7A8643E1-02FF-49CC-9B42-F6E6315F4415}</x14:id>
        </ext>
      </extLst>
    </cfRule>
  </conditionalFormatting>
  <conditionalFormatting sqref="F28:F37">
    <cfRule type="dataBar" priority="1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{AD38F953-505E-4B71-8F44-D95C9394912A}</x14:id>
        </ext>
      </extLst>
    </cfRule>
  </conditionalFormatting>
  <conditionalFormatting sqref="F26:F37">
    <cfRule type="dataBar" priority="1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{FCBA0EB3-FB22-4F01-A246-6CBC33131BD1}</x14:id>
        </ext>
      </extLst>
    </cfRule>
  </conditionalFormatting>
  <conditionalFormatting sqref="F26:F37">
    <cfRule type="dataBar" priority="1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{C34A852C-02B9-4BC2-8F5C-22D8EBBF6475}</x14:id>
        </ext>
      </extLst>
    </cfRule>
  </conditionalFormatting>
  <conditionalFormatting sqref="F26:F37">
    <cfRule type="dataBar" priority="1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{E241D0A4-49DC-4AA2-B1AC-11851A81A674}</x14:id>
        </ext>
      </extLst>
    </cfRule>
  </conditionalFormatting>
  <conditionalFormatting sqref="F26:F37">
    <cfRule type="dataBar" priority="1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{1399FED1-56B7-4FA2-9F0F-17C153AD83A1}</x14:id>
        </ext>
      </extLst>
    </cfRule>
  </conditionalFormatting>
  <conditionalFormatting sqref="F26:F37">
    <cfRule type="dataBar" priority="1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{286773EF-A07E-436B-BE3A-34789D7E2B8A}</x14:id>
        </ext>
      </extLst>
    </cfRule>
  </conditionalFormatting>
  <conditionalFormatting sqref="F28:F37">
    <cfRule type="dataBar" priority="15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{53DAC3A0-3F3B-47D9-BC36-B1115A842B9E}</x14:id>
        </ext>
      </extLst>
    </cfRule>
  </conditionalFormatting>
  <conditionalFormatting sqref="F26:F37">
    <cfRule type="dataBar" priority="15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{1F7D74A4-1A80-43ED-9818-E0F572DC6F10}</x14:id>
        </ext>
      </extLst>
    </cfRule>
  </conditionalFormatting>
  <conditionalFormatting sqref="H26">
    <cfRule type="dataBar" priority="1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{EFF32C97-3281-462B-B260-2F661C46A62B}</x14:id>
        </ext>
      </extLst>
    </cfRule>
  </conditionalFormatting>
  <conditionalFormatting sqref="H29:H37">
    <cfRule type="dataBar" priority="1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{4CE678AD-BABB-4C3E-9752-E46DD450B76E}</x14:id>
        </ext>
      </extLst>
    </cfRule>
  </conditionalFormatting>
  <conditionalFormatting sqref="H29:H37 H26">
    <cfRule type="dataBar" priority="16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{C84531CB-1E77-4738-8A14-A6209C732671}</x14:id>
        </ext>
      </extLst>
    </cfRule>
  </conditionalFormatting>
  <conditionalFormatting sqref="F26:H26 F29:H37 F27:G28">
    <cfRule type="dataBar" priority="1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{7DF95FE8-E99D-4BBD-8A27-3868A8FABED6}</x14:id>
        </ext>
      </extLst>
    </cfRule>
  </conditionalFormatting>
  <conditionalFormatting sqref="H27:H28">
    <cfRule type="dataBar" priority="1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{A5A54745-E6CA-4634-A1B9-60AD2588B232}</x14:id>
        </ext>
      </extLst>
    </cfRule>
  </conditionalFormatting>
  <conditionalFormatting sqref="H28">
    <cfRule type="dataBar" priority="1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{2FE81F5C-19B8-4757-B27D-645CD9784DD2}</x14:id>
        </ext>
      </extLst>
    </cfRule>
  </conditionalFormatting>
  <conditionalFormatting sqref="H27:H28">
    <cfRule type="dataBar" priority="1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{48668C27-E715-4D7D-88EF-E8200C201888}</x14:id>
        </ext>
      </extLst>
    </cfRule>
  </conditionalFormatting>
  <conditionalFormatting sqref="H27:H28">
    <cfRule type="dataBar" priority="1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{538399C1-3343-4617-BD7D-595B8F2DD8D2}</x14:id>
        </ext>
      </extLst>
    </cfRule>
  </conditionalFormatting>
  <conditionalFormatting sqref="R8:R17">
    <cfRule type="dataBar" priority="1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{3BA6917B-BAF9-454F-A076-F5102445EBC1}</x14:id>
        </ext>
      </extLst>
    </cfRule>
  </conditionalFormatting>
  <conditionalFormatting sqref="R6:R17">
    <cfRule type="dataBar" priority="1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{CAA87007-8115-4F31-B961-FEB5043CE8D2}</x14:id>
        </ext>
      </extLst>
    </cfRule>
  </conditionalFormatting>
  <conditionalFormatting sqref="R6:R17">
    <cfRule type="dataBar" priority="1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{012D890E-51A9-4C25-B4B2-97601FA51D08}</x14:id>
        </ext>
      </extLst>
    </cfRule>
  </conditionalFormatting>
  <conditionalFormatting sqref="R6:R17">
    <cfRule type="dataBar" priority="1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{FC41926C-DF0C-4151-B84D-93C6873AC088}</x14:id>
        </ext>
      </extLst>
    </cfRule>
  </conditionalFormatting>
  <conditionalFormatting sqref="R6:R17">
    <cfRule type="dataBar" priority="1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{CB78C019-26CB-4864-A8A0-C0CA38AF63F8}</x14:id>
        </ext>
      </extLst>
    </cfRule>
  </conditionalFormatting>
  <conditionalFormatting sqref="R6:R17">
    <cfRule type="dataBar" priority="1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{737D408E-3282-41AA-8A98-DF3A67C54BB4}</x14:id>
        </ext>
      </extLst>
    </cfRule>
  </conditionalFormatting>
  <conditionalFormatting sqref="R8:R17">
    <cfRule type="dataBar" priority="1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{1C0630FE-B0C9-4033-85BC-0FFAC237F933}</x14:id>
        </ext>
      </extLst>
    </cfRule>
  </conditionalFormatting>
  <conditionalFormatting sqref="R6:R17">
    <cfRule type="dataBar" priority="1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{7F2607F9-4E45-46A1-B21B-AF1134F7C0AC}</x14:id>
        </ext>
      </extLst>
    </cfRule>
  </conditionalFormatting>
  <conditionalFormatting sqref="T6">
    <cfRule type="dataBar" priority="1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{AD29F37E-36B0-470B-BEEF-E7F0E3BB89DA}</x14:id>
        </ext>
      </extLst>
    </cfRule>
  </conditionalFormatting>
  <conditionalFormatting sqref="T9:T17">
    <cfRule type="dataBar" priority="1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{3E555729-EDB7-4595-9485-B79812E809D2}</x14:id>
        </ext>
      </extLst>
    </cfRule>
  </conditionalFormatting>
  <conditionalFormatting sqref="T9:T17">
    <cfRule type="dataBar" priority="1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{E8B34FBA-8CCE-422E-8DC7-FCD3AAC0C135}</x14:id>
        </ext>
      </extLst>
    </cfRule>
  </conditionalFormatting>
  <conditionalFormatting sqref="R6:T6">
    <cfRule type="dataBar" priority="1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{716AA5DF-1115-4D00-B41A-B0129F421602}</x14:id>
        </ext>
      </extLst>
    </cfRule>
  </conditionalFormatting>
  <conditionalFormatting sqref="T7:T8">
    <cfRule type="dataBar" priority="1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{7F6F74E4-30BA-41AE-BC60-EFDE136A50A4}</x14:id>
        </ext>
      </extLst>
    </cfRule>
  </conditionalFormatting>
  <conditionalFormatting sqref="T8">
    <cfRule type="dataBar" priority="1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{F15B9056-F118-42E9-8A46-778BA44FD17E}</x14:id>
        </ext>
      </extLst>
    </cfRule>
  </conditionalFormatting>
  <conditionalFormatting sqref="T7:T8">
    <cfRule type="dataBar" priority="1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{8C1E272D-344C-4F78-9350-CA03B0304DFD}</x14:id>
        </ext>
      </extLst>
    </cfRule>
  </conditionalFormatting>
  <conditionalFormatting sqref="T7:T8">
    <cfRule type="dataBar" priority="1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{4A02D14C-5D5B-4D8F-9C79-2B7770097824}</x14:id>
        </ext>
      </extLst>
    </cfRule>
  </conditionalFormatting>
  <conditionalFormatting sqref="J8:J17">
    <cfRule type="dataBar" priority="1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{AF4E3E36-CE34-485A-B892-B02E987D5233}</x14:id>
        </ext>
      </extLst>
    </cfRule>
  </conditionalFormatting>
  <conditionalFormatting sqref="J6:J17">
    <cfRule type="dataBar" priority="1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{B6999E7B-A8FF-4295-9BB9-04B90235B38E}</x14:id>
        </ext>
      </extLst>
    </cfRule>
  </conditionalFormatting>
  <conditionalFormatting sqref="J6:J17">
    <cfRule type="dataBar" priority="1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{3B5CEEC5-6453-4873-8C31-6ED3940B0EE0}</x14:id>
        </ext>
      </extLst>
    </cfRule>
  </conditionalFormatting>
  <conditionalFormatting sqref="J6:J17">
    <cfRule type="dataBar" priority="1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{82B1D43D-021A-4F3C-B861-1D1D3256C770}</x14:id>
        </ext>
      </extLst>
    </cfRule>
  </conditionalFormatting>
  <conditionalFormatting sqref="J6:J17">
    <cfRule type="dataBar" priority="1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{D88EE6E0-17D7-44A7-9C39-F83FA01A8EF0}</x14:id>
        </ext>
      </extLst>
    </cfRule>
  </conditionalFormatting>
  <conditionalFormatting sqref="J6:J17">
    <cfRule type="dataBar" priority="1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{B2FE72BF-DB1A-4C79-B86A-FB47D5FE9D64}</x14:id>
        </ext>
      </extLst>
    </cfRule>
  </conditionalFormatting>
  <conditionalFormatting sqref="J8:J17">
    <cfRule type="dataBar" priority="1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{E1959863-9073-4D4A-8369-8CE5732B7F91}</x14:id>
        </ext>
      </extLst>
    </cfRule>
  </conditionalFormatting>
  <conditionalFormatting sqref="J6:J17">
    <cfRule type="dataBar" priority="1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{4ED6081E-B8D9-41FA-A134-3CD8C84DF20A}</x14:id>
        </ext>
      </extLst>
    </cfRule>
  </conditionalFormatting>
  <conditionalFormatting sqref="L6">
    <cfRule type="dataBar" priority="1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{837BEF46-5FB6-4615-9791-9EDD4AC1CCF8}</x14:id>
        </ext>
      </extLst>
    </cfRule>
  </conditionalFormatting>
  <conditionalFormatting sqref="L9:L17">
    <cfRule type="dataBar" priority="1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{971D3C73-7A78-47F2-96D7-9F00177873EC}</x14:id>
        </ext>
      </extLst>
    </cfRule>
  </conditionalFormatting>
  <conditionalFormatting sqref="L9:L17">
    <cfRule type="dataBar" priority="1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{AA87E225-5B3F-42AA-AB92-1E30DD1CF046}</x14:id>
        </ext>
      </extLst>
    </cfRule>
  </conditionalFormatting>
  <conditionalFormatting sqref="J6:L6">
    <cfRule type="dataBar" priority="1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{8DA5066D-4C86-4874-B694-31778D9D33AB}</x14:id>
        </ext>
      </extLst>
    </cfRule>
  </conditionalFormatting>
  <conditionalFormatting sqref="L7:L8">
    <cfRule type="dataBar" priority="1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{7A3B2760-5D32-41F7-A087-F340A18D7287}</x14:id>
        </ext>
      </extLst>
    </cfRule>
  </conditionalFormatting>
  <conditionalFormatting sqref="L8">
    <cfRule type="dataBar" priority="1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{008F4553-4C10-421B-8FFE-7B7D503A47A8}</x14:id>
        </ext>
      </extLst>
    </cfRule>
  </conditionalFormatting>
  <conditionalFormatting sqref="L7:L8">
    <cfRule type="dataBar" priority="1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{58945800-0A3A-4CD5-9020-940BBC2EBCC5}</x14:id>
        </ext>
      </extLst>
    </cfRule>
  </conditionalFormatting>
  <conditionalFormatting sqref="L7:L8">
    <cfRule type="dataBar" priority="1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{2678E5F2-EB20-44AB-BC5E-022561995C6F}</x14:id>
        </ext>
      </extLst>
    </cfRule>
  </conditionalFormatting>
  <conditionalFormatting sqref="F8:F17">
    <cfRule type="dataBar" priority="10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{8A20E1DA-623B-4F7B-AE9B-B3D5703E2D87}</x14:id>
        </ext>
      </extLst>
    </cfRule>
  </conditionalFormatting>
  <conditionalFormatting sqref="F6:F17">
    <cfRule type="dataBar" priority="10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{C446BCF4-3BCF-4689-B84D-CBAA68A427F0}</x14:id>
        </ext>
      </extLst>
    </cfRule>
  </conditionalFormatting>
  <conditionalFormatting sqref="F6:F17">
    <cfRule type="dataBar" priority="10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{215915EF-8097-491F-BD3E-EE9811CF033E}</x14:id>
        </ext>
      </extLst>
    </cfRule>
  </conditionalFormatting>
  <conditionalFormatting sqref="F6:F17">
    <cfRule type="dataBar" priority="10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{4B86D8A6-25C7-404B-BD29-74280AFFF8D5}</x14:id>
        </ext>
      </extLst>
    </cfRule>
  </conditionalFormatting>
  <conditionalFormatting sqref="F6:F17">
    <cfRule type="dataBar" priority="10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{96276AFA-B948-4FCE-A5AA-BFA1784D8E8A}</x14:id>
        </ext>
      </extLst>
    </cfRule>
  </conditionalFormatting>
  <conditionalFormatting sqref="F6:F17">
    <cfRule type="dataBar" priority="10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{C20160E6-1129-4035-911D-0CE7B8FDE398}</x14:id>
        </ext>
      </extLst>
    </cfRule>
  </conditionalFormatting>
  <conditionalFormatting sqref="F8:F17">
    <cfRule type="dataBar" priority="10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{2B7D73AA-7F32-4ADB-832D-BFAAE493BFA4}</x14:id>
        </ext>
      </extLst>
    </cfRule>
  </conditionalFormatting>
  <conditionalFormatting sqref="F6:F17">
    <cfRule type="dataBar" priority="1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{26B65FEC-4E84-4580-9ECC-D955060BD0D5}</x14:id>
        </ext>
      </extLst>
    </cfRule>
  </conditionalFormatting>
  <conditionalFormatting sqref="H6">
    <cfRule type="dataBar" priority="1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{1DDAFFB6-EBA9-499E-B2E4-F374354D2238}</x14:id>
        </ext>
      </extLst>
    </cfRule>
  </conditionalFormatting>
  <conditionalFormatting sqref="H9:H17">
    <cfRule type="dataBar" priority="1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{E80FAFA8-BB67-471F-82A9-D86D16A92F19}</x14:id>
        </ext>
      </extLst>
    </cfRule>
  </conditionalFormatting>
  <conditionalFormatting sqref="H9:H17 H6">
    <cfRule type="dataBar" priority="1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{394617CA-2A99-4127-A2B4-939BFCB20E23}</x14:id>
        </ext>
      </extLst>
    </cfRule>
  </conditionalFormatting>
  <conditionalFormatting sqref="F6:H6 F9:H17 F7:G8">
    <cfRule type="dataBar" priority="10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{F67B7739-1CC8-4344-AB94-51495E765BA2}</x14:id>
        </ext>
      </extLst>
    </cfRule>
  </conditionalFormatting>
  <conditionalFormatting sqref="H7:H8">
    <cfRule type="dataBar" priority="10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{AAEB47F1-72B0-4FB8-A56E-5CE7CC421697}</x14:id>
        </ext>
      </extLst>
    </cfRule>
  </conditionalFormatting>
  <conditionalFormatting sqref="H8">
    <cfRule type="dataBar" priority="10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{CE3BDEAF-014A-4C39-8535-C32A61018C5F}</x14:id>
        </ext>
      </extLst>
    </cfRule>
  </conditionalFormatting>
  <conditionalFormatting sqref="H7:H8">
    <cfRule type="dataBar" priority="9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{3704BD5A-772C-475B-9F26-7C291CC9BF1B}</x14:id>
        </ext>
      </extLst>
    </cfRule>
  </conditionalFormatting>
  <conditionalFormatting sqref="H7:H8">
    <cfRule type="dataBar" priority="9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{4D8BE890-421C-4D37-8B0D-97EB11D3A17D}</x14:id>
        </ext>
      </extLst>
    </cfRule>
  </conditionalFormatting>
  <conditionalFormatting sqref="J6:L17">
    <cfRule type="dataBar" priority="9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{80832150-DA03-4C40-9687-C564FC719C57}</x14:id>
        </ext>
      </extLst>
    </cfRule>
  </conditionalFormatting>
  <conditionalFormatting sqref="O27:O37">
    <cfRule type="dataBar" priority="9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{C7C31EF4-6B10-4CA1-B855-72A2E513B345}</x14:id>
        </ext>
      </extLst>
    </cfRule>
  </conditionalFormatting>
  <conditionalFormatting sqref="O26">
    <cfRule type="dataBar" priority="9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{E250061E-8514-4B68-A270-6AAE21884F10}</x14:id>
        </ext>
      </extLst>
    </cfRule>
  </conditionalFormatting>
  <conditionalFormatting sqref="O26:O37">
    <cfRule type="dataBar" priority="9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{0CEC8922-9C1C-4E52-A580-109FA55A0B98}</x14:id>
        </ext>
      </extLst>
    </cfRule>
    <cfRule type="colorScale" priority="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6:N37 P26:P37">
    <cfRule type="dataBar" priority="9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{3F45C334-D188-4846-A107-F29CF0B861E6}</x14:id>
        </ext>
      </extLst>
    </cfRule>
  </conditionalFormatting>
  <conditionalFormatting sqref="N8:N17">
    <cfRule type="dataBar" priority="8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{9506F465-2BD2-4B3F-8604-BEFD648F8655}</x14:id>
        </ext>
      </extLst>
    </cfRule>
  </conditionalFormatting>
  <conditionalFormatting sqref="N6:N17">
    <cfRule type="dataBar" priority="8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{4ABB715E-0DAF-468F-90AD-A5BCE760EE1B}</x14:id>
        </ext>
      </extLst>
    </cfRule>
  </conditionalFormatting>
  <conditionalFormatting sqref="N6:N17">
    <cfRule type="dataBar" priority="8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{4D0053F6-9485-4AA3-B45A-099B1EC2AE8F}</x14:id>
        </ext>
      </extLst>
    </cfRule>
  </conditionalFormatting>
  <conditionalFormatting sqref="N6:N17">
    <cfRule type="dataBar" priority="8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{00D85A01-DC89-4F21-A3FE-5699C60D6B64}</x14:id>
        </ext>
      </extLst>
    </cfRule>
  </conditionalFormatting>
  <conditionalFormatting sqref="N6:N17">
    <cfRule type="dataBar" priority="8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{DD4DDC73-EEBD-4894-B19D-253FED0E3781}</x14:id>
        </ext>
      </extLst>
    </cfRule>
  </conditionalFormatting>
  <conditionalFormatting sqref="N6:N17">
    <cfRule type="dataBar" priority="7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{ED57526D-8BA9-4735-B0EE-3363064E1AC7}</x14:id>
        </ext>
      </extLst>
    </cfRule>
  </conditionalFormatting>
  <conditionalFormatting sqref="N8:N17">
    <cfRule type="dataBar" priority="8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{D4A6AE64-4935-4489-A84D-EEA61AF7B847}</x14:id>
        </ext>
      </extLst>
    </cfRule>
  </conditionalFormatting>
  <conditionalFormatting sqref="N6:N17">
    <cfRule type="dataBar" priority="8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{A4DC6D60-E0BE-4146-9D4A-658CFDE5E187}</x14:id>
        </ext>
      </extLst>
    </cfRule>
  </conditionalFormatting>
  <conditionalFormatting sqref="P6">
    <cfRule type="dataBar" priority="8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{74FBF437-69DB-4BD8-8E36-4F9573528AF3}</x14:id>
        </ext>
      </extLst>
    </cfRule>
  </conditionalFormatting>
  <conditionalFormatting sqref="P9:P17">
    <cfRule type="dataBar" priority="8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{C4EFFB1F-98E8-42AB-B051-AB3D7545414F}</x14:id>
        </ext>
      </extLst>
    </cfRule>
  </conditionalFormatting>
  <conditionalFormatting sqref="P9:P17 P6">
    <cfRule type="dataBar" priority="8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{EBB9BC6B-9F8F-4046-8DEF-E3B6445FA18F}</x14:id>
        </ext>
      </extLst>
    </cfRule>
  </conditionalFormatting>
  <conditionalFormatting sqref="P7:P8">
    <cfRule type="dataBar" priority="9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{E73CD2DD-C3C0-4746-A05C-AE91977675E4}</x14:id>
        </ext>
      </extLst>
    </cfRule>
  </conditionalFormatting>
  <conditionalFormatting sqref="P8">
    <cfRule type="dataBar" priority="9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{54330898-F54A-4B08-A47B-11B2073BB284}</x14:id>
        </ext>
      </extLst>
    </cfRule>
  </conditionalFormatting>
  <conditionalFormatting sqref="N6:P17">
    <cfRule type="dataBar" priority="7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{6A2BBE90-A063-4A45-9938-FBF09E8D86F7}</x14:id>
        </ext>
      </extLst>
    </cfRule>
  </conditionalFormatting>
  <conditionalFormatting sqref="T6:T17">
    <cfRule type="dataBar" priority="7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{5B7DB888-FA20-42BB-966D-FD06F739F6DC}</x14:id>
        </ext>
      </extLst>
    </cfRule>
  </conditionalFormatting>
  <conditionalFormatting sqref="R6:T17">
    <cfRule type="dataBar" priority="7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{8E0C48CD-DA63-4B04-92F3-23D94C0E64BC}</x14:id>
        </ext>
      </extLst>
    </cfRule>
  </conditionalFormatting>
  <conditionalFormatting sqref="K26:K37">
    <cfRule type="dataBar" priority="7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{EE289AE0-F332-4962-B479-6BCE1D280F65}</x14:id>
        </ext>
      </extLst>
    </cfRule>
  </conditionalFormatting>
  <conditionalFormatting sqref="V8:V17">
    <cfRule type="dataBar" priority="6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{93FDAA9F-6553-4F49-A10D-E36F7AAB5231}</x14:id>
        </ext>
      </extLst>
    </cfRule>
  </conditionalFormatting>
  <conditionalFormatting sqref="V6:V17">
    <cfRule type="dataBar" priority="6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{84D934BA-9D8E-4BDE-9DA6-FC991C4D108A}</x14:id>
        </ext>
      </extLst>
    </cfRule>
  </conditionalFormatting>
  <conditionalFormatting sqref="V6:V17">
    <cfRule type="dataBar" priority="6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{A509B2D4-C3FE-4D95-9422-D32F37F2697E}</x14:id>
        </ext>
      </extLst>
    </cfRule>
  </conditionalFormatting>
  <conditionalFormatting sqref="V6:V17">
    <cfRule type="dataBar" priority="6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{DF8F40B8-9E36-4799-9A79-B6B234AF51B5}</x14:id>
        </ext>
      </extLst>
    </cfRule>
  </conditionalFormatting>
  <conditionalFormatting sqref="V6:V17">
    <cfRule type="dataBar" priority="6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{D716BA5B-74EA-497B-AE46-C2849D67D30F}</x14:id>
        </ext>
      </extLst>
    </cfRule>
  </conditionalFormatting>
  <conditionalFormatting sqref="V6:V17">
    <cfRule type="dataBar" priority="6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{090A6160-AA5C-4B84-BA6C-52955D40B287}</x14:id>
        </ext>
      </extLst>
    </cfRule>
  </conditionalFormatting>
  <conditionalFormatting sqref="V8:V17">
    <cfRule type="dataBar" priority="7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{2E5E3B4E-7A8E-465A-AD59-DEA40823E931}</x14:id>
        </ext>
      </extLst>
    </cfRule>
  </conditionalFormatting>
  <conditionalFormatting sqref="V6:V17">
    <cfRule type="dataBar" priority="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{57AB3D1E-1C02-4353-B760-5EA152DB3C0C}</x14:id>
        </ext>
      </extLst>
    </cfRule>
  </conditionalFormatting>
  <conditionalFormatting sqref="X6">
    <cfRule type="dataBar" priority="7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{07363D0D-353D-428C-9DC4-6D8097812CDF}</x14:id>
        </ext>
      </extLst>
    </cfRule>
  </conditionalFormatting>
  <conditionalFormatting sqref="X9:X17">
    <cfRule type="dataBar" priority="7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{9D326010-EFC6-4E27-91C5-AFADD1A8833A}</x14:id>
        </ext>
      </extLst>
    </cfRule>
  </conditionalFormatting>
  <conditionalFormatting sqref="X9:X17 X6">
    <cfRule type="dataBar" priority="7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{D068D03D-DE0A-4376-B300-EE27C2290C58}</x14:id>
        </ext>
      </extLst>
    </cfRule>
  </conditionalFormatting>
  <conditionalFormatting sqref="V7:W8 V6:X6 V9:X17">
    <cfRule type="dataBar" priority="6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{7FC9C344-BE67-4652-82F5-9F17FFA80C6A}</x14:id>
        </ext>
      </extLst>
    </cfRule>
  </conditionalFormatting>
  <conditionalFormatting sqref="X7:X8">
    <cfRule type="dataBar" priority="6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{D65FD797-087A-4715-AB78-8348FE0C0805}</x14:id>
        </ext>
      </extLst>
    </cfRule>
  </conditionalFormatting>
  <conditionalFormatting sqref="X8">
    <cfRule type="dataBar" priority="6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{5996626B-004D-4368-B761-F2D1950DFAD1}</x14:id>
        </ext>
      </extLst>
    </cfRule>
  </conditionalFormatting>
  <conditionalFormatting sqref="X7:X8">
    <cfRule type="dataBar" priority="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{67045B56-EDD3-43CD-8D74-F470BFE95997}</x14:id>
        </ext>
      </extLst>
    </cfRule>
  </conditionalFormatting>
  <conditionalFormatting sqref="X7:X8">
    <cfRule type="dataBar" priority="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{D7DEBF44-A0B0-482C-93E2-39293E0315FA}</x14:id>
        </ext>
      </extLst>
    </cfRule>
  </conditionalFormatting>
  <conditionalFormatting sqref="B28:B37">
    <cfRule type="dataBar" priority="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{DA2BCDCE-A899-4D96-8C5D-D94EE70375E2}</x14:id>
        </ext>
      </extLst>
    </cfRule>
  </conditionalFormatting>
  <conditionalFormatting sqref="B26:B37">
    <cfRule type="dataBar" priority="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{E923AFA0-BA9B-45CF-AEA2-AA7123A23945}</x14:id>
        </ext>
      </extLst>
    </cfRule>
  </conditionalFormatting>
  <conditionalFormatting sqref="B26:B37">
    <cfRule type="dataBar" priority="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{C0D15A10-FC27-40FD-83D8-421BD27B5DF5}</x14:id>
        </ext>
      </extLst>
    </cfRule>
  </conditionalFormatting>
  <conditionalFormatting sqref="B26:B37">
    <cfRule type="dataBar" priority="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{FFCE0A1F-FF50-44F8-BFD0-C1B679DE992A}</x14:id>
        </ext>
      </extLst>
    </cfRule>
  </conditionalFormatting>
  <conditionalFormatting sqref="B26:B37">
    <cfRule type="dataBar" priority="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{7F16D53F-D215-4716-902E-3B856D7F5C56}</x14:id>
        </ext>
      </extLst>
    </cfRule>
  </conditionalFormatting>
  <conditionalFormatting sqref="B26:B37">
    <cfRule type="dataBar" priority="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{DF4DEDED-54C2-4E78-93DF-29BDE5285454}</x14:id>
        </ext>
      </extLst>
    </cfRule>
  </conditionalFormatting>
  <conditionalFormatting sqref="B28:B37">
    <cfRule type="dataBar" priority="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{F8A14617-5FF0-4D76-8357-B1BC8816F298}</x14:id>
        </ext>
      </extLst>
    </cfRule>
  </conditionalFormatting>
  <conditionalFormatting sqref="B26:B37">
    <cfRule type="dataBar" priority="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{067FDA24-C351-455D-9516-29516D28B63A}</x14:id>
        </ext>
      </extLst>
    </cfRule>
  </conditionalFormatting>
  <conditionalFormatting sqref="D26">
    <cfRule type="dataBar" priority="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{45C8E192-38CE-4436-8C07-649DCAAD240A}</x14:id>
        </ext>
      </extLst>
    </cfRule>
  </conditionalFormatting>
  <conditionalFormatting sqref="D29:D37">
    <cfRule type="dataBar" priority="5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{466CCA49-7F9F-4372-8FF4-A01C3EC52D0F}</x14:id>
        </ext>
      </extLst>
    </cfRule>
  </conditionalFormatting>
  <conditionalFormatting sqref="D29:D37 D26">
    <cfRule type="dataBar" priority="5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{3EE84159-00F3-4EA4-A2C7-446CA3A54ED2}</x14:id>
        </ext>
      </extLst>
    </cfRule>
  </conditionalFormatting>
  <conditionalFormatting sqref="B26:D26 B29:D37 B27:C28">
    <cfRule type="dataBar" priority="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{F876FCC9-E87E-49A1-B232-9EB9EF600E39}</x14:id>
        </ext>
      </extLst>
    </cfRule>
  </conditionalFormatting>
  <conditionalFormatting sqref="D27:D28">
    <cfRule type="dataBar" priority="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{1ADED490-38AC-4E03-8EA8-8CBE4174747D}</x14:id>
        </ext>
      </extLst>
    </cfRule>
  </conditionalFormatting>
  <conditionalFormatting sqref="D28">
    <cfRule type="dataBar" priority="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{EBB49B3E-6E79-4CE4-8E2B-584E3520BCC5}</x14:id>
        </ext>
      </extLst>
    </cfRule>
  </conditionalFormatting>
  <conditionalFormatting sqref="D27:D28">
    <cfRule type="dataBar" priority="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{CC8E8212-E5C3-43EA-A3A4-6B843642EEA5}</x14:id>
        </ext>
      </extLst>
    </cfRule>
  </conditionalFormatting>
  <conditionalFormatting sqref="D27:D28">
    <cfRule type="dataBar" priority="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{0863EE40-B1EC-45D9-8A0D-F096EB8BEB96}</x14:id>
        </ext>
      </extLst>
    </cfRule>
  </conditionalFormatting>
  <conditionalFormatting sqref="S27:S37">
    <cfRule type="dataBar" priority="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{4581B7D5-EDCE-41C5-9122-19D13C0094DA}</x14:id>
        </ext>
      </extLst>
    </cfRule>
  </conditionalFormatting>
  <conditionalFormatting sqref="S26">
    <cfRule type="dataBar" priority="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{F6594276-97B0-433D-8B94-6D83D9060644}</x14:id>
        </ext>
      </extLst>
    </cfRule>
  </conditionalFormatting>
  <conditionalFormatting sqref="S26:S37">
    <cfRule type="dataBar" priority="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{21A2678C-75A6-40B6-AF89-2FE2D79C31D3}</x14:id>
        </ext>
      </extLst>
    </cfRule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26:R37 T26:T37">
    <cfRule type="dataBar" priority="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{31871D0F-0C60-4BD2-8E6A-AB0FDD31F899}</x14:id>
        </ext>
      </extLst>
    </cfRule>
  </conditionalFormatting>
  <conditionalFormatting sqref="J28:J37">
    <cfRule type="dataBar" priority="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{BE4D3BC9-C1D1-4AD8-AB26-A58C54407DE4}</x14:id>
        </ext>
      </extLst>
    </cfRule>
  </conditionalFormatting>
  <conditionalFormatting sqref="J26:J37">
    <cfRule type="dataBar" priority="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{7D75E6A2-B875-4C7F-AE06-AD0AB0453FF9}</x14:id>
        </ext>
      </extLst>
    </cfRule>
  </conditionalFormatting>
  <conditionalFormatting sqref="J26:J37">
    <cfRule type="dataBar" priority="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{92D0A7EE-D0EE-4740-93D6-DAA456A5868C}</x14:id>
        </ext>
      </extLst>
    </cfRule>
  </conditionalFormatting>
  <conditionalFormatting sqref="J26:J37">
    <cfRule type="dataBar" priority="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{2742E137-3B0B-40F3-B8A0-A2FE39A43AD7}</x14:id>
        </ext>
      </extLst>
    </cfRule>
  </conditionalFormatting>
  <conditionalFormatting sqref="J26:J37">
    <cfRule type="dataBar" priority="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{E8A3D801-A803-4A85-B957-8A2E83BA9B4D}</x14:id>
        </ext>
      </extLst>
    </cfRule>
  </conditionalFormatting>
  <conditionalFormatting sqref="J26:J37">
    <cfRule type="dataBar" priority="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{E8832303-D2B7-476A-8493-0FA0925FB520}</x14:id>
        </ext>
      </extLst>
    </cfRule>
  </conditionalFormatting>
  <conditionalFormatting sqref="J28:J37">
    <cfRule type="dataBar" priority="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{EAC6C442-E675-4033-A608-4FFC099606BA}</x14:id>
        </ext>
      </extLst>
    </cfRule>
  </conditionalFormatting>
  <conditionalFormatting sqref="J26:J37">
    <cfRule type="dataBar" priority="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{1D02755E-6365-4C95-BE15-AF3EA42BD574}</x14:id>
        </ext>
      </extLst>
    </cfRule>
  </conditionalFormatting>
  <conditionalFormatting sqref="J26:J37">
    <cfRule type="dataBar" priority="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{53360355-C712-4146-B413-99AC041059BF}</x14:id>
        </ext>
      </extLst>
    </cfRule>
  </conditionalFormatting>
  <conditionalFormatting sqref="L26">
    <cfRule type="dataBar" priority="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{8CE7D290-D53A-4CCF-9A42-9F8AD70FC420}</x14:id>
        </ext>
      </extLst>
    </cfRule>
  </conditionalFormatting>
  <conditionalFormatting sqref="L29:L37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{13D168F7-9278-4B53-9ED3-5FFC9445E4C8}</x14:id>
        </ext>
      </extLst>
    </cfRule>
  </conditionalFormatting>
  <conditionalFormatting sqref="L29:L37 L26">
    <cfRule type="dataBar" priority="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{0435BEBE-3DB9-4115-861A-915AB9BEC1DB}</x14:id>
        </ext>
      </extLst>
    </cfRule>
  </conditionalFormatting>
  <conditionalFormatting sqref="L27:L28">
    <cfRule type="dataBar" priority="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{57992A9A-2CC7-495B-ACC0-F7DA77EB32A2}</x14:id>
        </ext>
      </extLst>
    </cfRule>
  </conditionalFormatting>
  <conditionalFormatting sqref="L28">
    <cfRule type="dataBar" priority="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{E5B84519-30C0-49FD-A7BC-89A113E3F153}</x14:id>
        </ext>
      </extLst>
    </cfRule>
  </conditionalFormatting>
  <conditionalFormatting sqref="L26:L37"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{A180CDD3-0E4B-4731-8582-8AC2ED9351B6}</x14:id>
        </ext>
      </extLst>
    </cfRule>
  </conditionalFormatting>
  <conditionalFormatting sqref="W22:W33">
    <cfRule type="colorScale" priority="17">
      <colorScale>
        <cfvo type="min"/>
        <cfvo type="max"/>
        <color theme="6" tint="0.79998168889431442"/>
        <color rgb="FFFFC000"/>
      </colorScale>
    </cfRule>
    <cfRule type="colorScale" priority="18">
      <colorScale>
        <cfvo type="min"/>
        <cfvo type="max"/>
        <color theme="4" tint="-0.249977111117893"/>
        <color rgb="FFFF0000"/>
      </colorScale>
    </cfRule>
  </conditionalFormatting>
  <conditionalFormatting sqref="X22:X34">
    <cfRule type="colorScale" priority="15">
      <colorScale>
        <cfvo type="min"/>
        <cfvo type="max"/>
        <color theme="6" tint="0.79998168889431442"/>
        <color rgb="FFFFC000"/>
      </colorScale>
    </cfRule>
    <cfRule type="colorScale" priority="16">
      <colorScale>
        <cfvo type="min"/>
        <cfvo type="max"/>
        <color theme="4" tint="-0.249977111117893"/>
        <color rgb="FFFF0000"/>
      </colorScale>
    </cfRule>
  </conditionalFormatting>
  <conditionalFormatting sqref="W34:W43">
    <cfRule type="colorScale" priority="19">
      <colorScale>
        <cfvo type="min"/>
        <cfvo type="max"/>
        <color theme="6" tint="0.79998168889431442"/>
        <color rgb="FFFFC000"/>
      </colorScale>
    </cfRule>
    <cfRule type="colorScale" priority="20">
      <colorScale>
        <cfvo type="min"/>
        <cfvo type="max"/>
        <color theme="4" tint="-0.249977111117893"/>
        <color rgb="FFFF0000"/>
      </colorScale>
    </cfRule>
  </conditionalFormatting>
  <conditionalFormatting sqref="X35:X43">
    <cfRule type="colorScale" priority="21">
      <colorScale>
        <cfvo type="min"/>
        <cfvo type="max"/>
        <color theme="6" tint="0.79998168889431442"/>
        <color rgb="FFFFC000"/>
      </colorScale>
    </cfRule>
    <cfRule type="colorScale" priority="22">
      <colorScale>
        <cfvo type="min"/>
        <cfvo type="max"/>
        <color theme="4" tint="-0.249977111117893"/>
        <color rgb="FFFF0000"/>
      </colorScale>
    </cfRule>
  </conditionalFormatting>
  <conditionalFormatting sqref="B8:B17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{8211C910-249D-498A-A8D9-BE007349C3E1}</x14:id>
        </ext>
      </extLst>
    </cfRule>
  </conditionalFormatting>
  <conditionalFormatting sqref="B6:B17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{2B9C1636-F470-44B9-9FD3-6BD4FDA034B1}</x14:id>
        </ext>
      </extLst>
    </cfRule>
  </conditionalFormatting>
  <conditionalFormatting sqref="B6:B17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{A350102E-F249-48EE-BA1A-94323262481E}</x14:id>
        </ext>
      </extLst>
    </cfRule>
  </conditionalFormatting>
  <conditionalFormatting sqref="B6:B17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{6D88D8FD-F589-4B4C-A58B-EF708E6AB68C}</x14:id>
        </ext>
      </extLst>
    </cfRule>
  </conditionalFormatting>
  <conditionalFormatting sqref="B6:B17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{09C44BB2-446D-4C56-88F1-45F96A434E37}</x14:id>
        </ext>
      </extLst>
    </cfRule>
  </conditionalFormatting>
  <conditionalFormatting sqref="B6:B17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{76D3DAFA-94BC-48E0-B64F-536FA4C32A2C}</x14:id>
        </ext>
      </extLst>
    </cfRule>
  </conditionalFormatting>
  <conditionalFormatting sqref="B8:B17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{445981EB-C6AB-4D52-A801-94B1626FA46A}</x14:id>
        </ext>
      </extLst>
    </cfRule>
  </conditionalFormatting>
  <conditionalFormatting sqref="B6:B17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{CB038539-0ECB-4DAF-8905-147DEC72BA8B}</x14:id>
        </ext>
      </extLst>
    </cfRule>
  </conditionalFormatting>
  <conditionalFormatting sqref="D6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{885DBE93-50DE-41C4-AC8C-03C743C0FF6C}</x14:id>
        </ext>
      </extLst>
    </cfRule>
  </conditionalFormatting>
  <conditionalFormatting sqref="D9:D17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{A3E84AC1-0C27-489F-AB1C-76562A463A5A}</x14:id>
        </ext>
      </extLst>
    </cfRule>
  </conditionalFormatting>
  <conditionalFormatting sqref="D9:D17 D6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{A65BE58D-3203-4A83-9156-7EC2F59DDE4E}</x14:id>
        </ext>
      </extLst>
    </cfRule>
  </conditionalFormatting>
  <conditionalFormatting sqref="D7:D8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{81AC7A45-1FFF-49A9-996B-3B6EB7AC9140}</x14:id>
        </ext>
      </extLst>
    </cfRule>
  </conditionalFormatting>
  <conditionalFormatting sqref="D8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{487225A9-C0C3-4339-90E6-8E1CEEA40532}</x14:id>
        </ext>
      </extLst>
    </cfRule>
  </conditionalFormatting>
  <conditionalFormatting sqref="B6:D17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{4C70BDC6-0944-4CAF-A58B-46B4CE8780A9}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A3A9C07-5FE6-49C0-ADFD-DFF56C54281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R9:T17 R7:S8</xm:sqref>
        </x14:conditionalFormatting>
        <x14:conditionalFormatting xmlns:xm="http://schemas.microsoft.com/office/excel/2006/main">
          <x14:cfRule type="dataBar" id="{7AECC93F-395F-41BA-B781-99C7C16BFD0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T6</xm:sqref>
        </x14:conditionalFormatting>
        <x14:conditionalFormatting xmlns:xm="http://schemas.microsoft.com/office/excel/2006/main">
          <x14:cfRule type="dataBar" id="{2F724F34-37B1-4F81-99E9-D9EB2CDAB38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L6</xm:sqref>
        </x14:conditionalFormatting>
        <x14:conditionalFormatting xmlns:xm="http://schemas.microsoft.com/office/excel/2006/main">
          <x14:cfRule type="dataBar" id="{7A8643E1-02FF-49CC-9B42-F6E6315F441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J7:K8 J9:L17</xm:sqref>
        </x14:conditionalFormatting>
        <x14:conditionalFormatting xmlns:xm="http://schemas.microsoft.com/office/excel/2006/main">
          <x14:cfRule type="dataBar" id="{AD38F953-505E-4B71-8F44-D95C9394912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F28:F37</xm:sqref>
        </x14:conditionalFormatting>
        <x14:conditionalFormatting xmlns:xm="http://schemas.microsoft.com/office/excel/2006/main">
          <x14:cfRule type="dataBar" id="{FCBA0EB3-FB22-4F01-A246-6CBC33131BD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F26:F37</xm:sqref>
        </x14:conditionalFormatting>
        <x14:conditionalFormatting xmlns:xm="http://schemas.microsoft.com/office/excel/2006/main">
          <x14:cfRule type="dataBar" id="{C34A852C-02B9-4BC2-8F5C-22D8EBBF647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F26:F37</xm:sqref>
        </x14:conditionalFormatting>
        <x14:conditionalFormatting xmlns:xm="http://schemas.microsoft.com/office/excel/2006/main">
          <x14:cfRule type="dataBar" id="{E241D0A4-49DC-4AA2-B1AC-11851A81A67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F26:F37</xm:sqref>
        </x14:conditionalFormatting>
        <x14:conditionalFormatting xmlns:xm="http://schemas.microsoft.com/office/excel/2006/main">
          <x14:cfRule type="dataBar" id="{1399FED1-56B7-4FA2-9F0F-17C153AD83A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F26:F37</xm:sqref>
        </x14:conditionalFormatting>
        <x14:conditionalFormatting xmlns:xm="http://schemas.microsoft.com/office/excel/2006/main">
          <x14:cfRule type="dataBar" id="{286773EF-A07E-436B-BE3A-34789D7E2B8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F26:F37</xm:sqref>
        </x14:conditionalFormatting>
        <x14:conditionalFormatting xmlns:xm="http://schemas.microsoft.com/office/excel/2006/main">
          <x14:cfRule type="dataBar" id="{53DAC3A0-3F3B-47D9-BC36-B1115A842B9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F28:F37</xm:sqref>
        </x14:conditionalFormatting>
        <x14:conditionalFormatting xmlns:xm="http://schemas.microsoft.com/office/excel/2006/main">
          <x14:cfRule type="dataBar" id="{1F7D74A4-1A80-43ED-9818-E0F572DC6F1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F26:F37</xm:sqref>
        </x14:conditionalFormatting>
        <x14:conditionalFormatting xmlns:xm="http://schemas.microsoft.com/office/excel/2006/main">
          <x14:cfRule type="dataBar" id="{EFF32C97-3281-462B-B260-2F661C46A62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H26</xm:sqref>
        </x14:conditionalFormatting>
        <x14:conditionalFormatting xmlns:xm="http://schemas.microsoft.com/office/excel/2006/main">
          <x14:cfRule type="dataBar" id="{4CE678AD-BABB-4C3E-9752-E46DD450B76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H29:H37</xm:sqref>
        </x14:conditionalFormatting>
        <x14:conditionalFormatting xmlns:xm="http://schemas.microsoft.com/office/excel/2006/main">
          <x14:cfRule type="dataBar" id="{C84531CB-1E77-4738-8A14-A6209C73267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H29:H37 H26</xm:sqref>
        </x14:conditionalFormatting>
        <x14:conditionalFormatting xmlns:xm="http://schemas.microsoft.com/office/excel/2006/main">
          <x14:cfRule type="dataBar" id="{7DF95FE8-E99D-4BBD-8A27-3868A8FABED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F26:H26 F29:H37 F27:G28</xm:sqref>
        </x14:conditionalFormatting>
        <x14:conditionalFormatting xmlns:xm="http://schemas.microsoft.com/office/excel/2006/main">
          <x14:cfRule type="dataBar" id="{A5A54745-E6CA-4634-A1B9-60AD2588B23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H27:H28</xm:sqref>
        </x14:conditionalFormatting>
        <x14:conditionalFormatting xmlns:xm="http://schemas.microsoft.com/office/excel/2006/main">
          <x14:cfRule type="dataBar" id="{2FE81F5C-19B8-4757-B27D-645CD9784DD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H28</xm:sqref>
        </x14:conditionalFormatting>
        <x14:conditionalFormatting xmlns:xm="http://schemas.microsoft.com/office/excel/2006/main">
          <x14:cfRule type="dataBar" id="{48668C27-E715-4D7D-88EF-E8200C20188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H27:H28</xm:sqref>
        </x14:conditionalFormatting>
        <x14:conditionalFormatting xmlns:xm="http://schemas.microsoft.com/office/excel/2006/main">
          <x14:cfRule type="dataBar" id="{538399C1-3343-4617-BD7D-595B8F2DD8D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H27:H28</xm:sqref>
        </x14:conditionalFormatting>
        <x14:conditionalFormatting xmlns:xm="http://schemas.microsoft.com/office/excel/2006/main">
          <x14:cfRule type="dataBar" id="{3BA6917B-BAF9-454F-A076-F5102445EBC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R8:R17</xm:sqref>
        </x14:conditionalFormatting>
        <x14:conditionalFormatting xmlns:xm="http://schemas.microsoft.com/office/excel/2006/main">
          <x14:cfRule type="dataBar" id="{CAA87007-8115-4F31-B961-FEB5043CE8D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R6:R17</xm:sqref>
        </x14:conditionalFormatting>
        <x14:conditionalFormatting xmlns:xm="http://schemas.microsoft.com/office/excel/2006/main">
          <x14:cfRule type="dataBar" id="{012D890E-51A9-4C25-B4B2-97601FA51D0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R6:R17</xm:sqref>
        </x14:conditionalFormatting>
        <x14:conditionalFormatting xmlns:xm="http://schemas.microsoft.com/office/excel/2006/main">
          <x14:cfRule type="dataBar" id="{FC41926C-DF0C-4151-B84D-93C6873AC08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R6:R17</xm:sqref>
        </x14:conditionalFormatting>
        <x14:conditionalFormatting xmlns:xm="http://schemas.microsoft.com/office/excel/2006/main">
          <x14:cfRule type="dataBar" id="{CB78C019-26CB-4864-A8A0-C0CA38AF63F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R6:R17</xm:sqref>
        </x14:conditionalFormatting>
        <x14:conditionalFormatting xmlns:xm="http://schemas.microsoft.com/office/excel/2006/main">
          <x14:cfRule type="dataBar" id="{737D408E-3282-41AA-8A98-DF3A67C54BB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R6:R17</xm:sqref>
        </x14:conditionalFormatting>
        <x14:conditionalFormatting xmlns:xm="http://schemas.microsoft.com/office/excel/2006/main">
          <x14:cfRule type="dataBar" id="{1C0630FE-B0C9-4033-85BC-0FFAC237F93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R8:R17</xm:sqref>
        </x14:conditionalFormatting>
        <x14:conditionalFormatting xmlns:xm="http://schemas.microsoft.com/office/excel/2006/main">
          <x14:cfRule type="dataBar" id="{7F2607F9-4E45-46A1-B21B-AF1134F7C0A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R6:R17</xm:sqref>
        </x14:conditionalFormatting>
        <x14:conditionalFormatting xmlns:xm="http://schemas.microsoft.com/office/excel/2006/main">
          <x14:cfRule type="dataBar" id="{AD29F37E-36B0-470B-BEEF-E7F0E3BB89D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T6</xm:sqref>
        </x14:conditionalFormatting>
        <x14:conditionalFormatting xmlns:xm="http://schemas.microsoft.com/office/excel/2006/main">
          <x14:cfRule type="dataBar" id="{3E555729-EDB7-4595-9485-B79812E809D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T9:T17</xm:sqref>
        </x14:conditionalFormatting>
        <x14:conditionalFormatting xmlns:xm="http://schemas.microsoft.com/office/excel/2006/main">
          <x14:cfRule type="dataBar" id="{E8B34FBA-8CCE-422E-8DC7-FCD3AAC0C13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T9:T17</xm:sqref>
        </x14:conditionalFormatting>
        <x14:conditionalFormatting xmlns:xm="http://schemas.microsoft.com/office/excel/2006/main">
          <x14:cfRule type="dataBar" id="{716AA5DF-1115-4D00-B41A-B0129F42160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R6:T6</xm:sqref>
        </x14:conditionalFormatting>
        <x14:conditionalFormatting xmlns:xm="http://schemas.microsoft.com/office/excel/2006/main">
          <x14:cfRule type="dataBar" id="{7F6F74E4-30BA-41AE-BC60-EFDE136A50A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T7:T8</xm:sqref>
        </x14:conditionalFormatting>
        <x14:conditionalFormatting xmlns:xm="http://schemas.microsoft.com/office/excel/2006/main">
          <x14:cfRule type="dataBar" id="{F15B9056-F118-42E9-8A46-778BA44FD17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T8</xm:sqref>
        </x14:conditionalFormatting>
        <x14:conditionalFormatting xmlns:xm="http://schemas.microsoft.com/office/excel/2006/main">
          <x14:cfRule type="dataBar" id="{8C1E272D-344C-4F78-9350-CA03B0304DF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T7:T8</xm:sqref>
        </x14:conditionalFormatting>
        <x14:conditionalFormatting xmlns:xm="http://schemas.microsoft.com/office/excel/2006/main">
          <x14:cfRule type="dataBar" id="{4A02D14C-5D5B-4D8F-9C79-2B777009782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T7:T8</xm:sqref>
        </x14:conditionalFormatting>
        <x14:conditionalFormatting xmlns:xm="http://schemas.microsoft.com/office/excel/2006/main">
          <x14:cfRule type="dataBar" id="{AF4E3E36-CE34-485A-B892-B02E987D523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J8:J17</xm:sqref>
        </x14:conditionalFormatting>
        <x14:conditionalFormatting xmlns:xm="http://schemas.microsoft.com/office/excel/2006/main">
          <x14:cfRule type="dataBar" id="{B6999E7B-A8FF-4295-9BB9-04B90235B38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J6:J17</xm:sqref>
        </x14:conditionalFormatting>
        <x14:conditionalFormatting xmlns:xm="http://schemas.microsoft.com/office/excel/2006/main">
          <x14:cfRule type="dataBar" id="{3B5CEEC5-6453-4873-8C31-6ED3940B0EE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J6:J17</xm:sqref>
        </x14:conditionalFormatting>
        <x14:conditionalFormatting xmlns:xm="http://schemas.microsoft.com/office/excel/2006/main">
          <x14:cfRule type="dataBar" id="{82B1D43D-021A-4F3C-B861-1D1D3256C77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J6:J17</xm:sqref>
        </x14:conditionalFormatting>
        <x14:conditionalFormatting xmlns:xm="http://schemas.microsoft.com/office/excel/2006/main">
          <x14:cfRule type="dataBar" id="{D88EE6E0-17D7-44A7-9C39-F83FA01A8EF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J6:J17</xm:sqref>
        </x14:conditionalFormatting>
        <x14:conditionalFormatting xmlns:xm="http://schemas.microsoft.com/office/excel/2006/main">
          <x14:cfRule type="dataBar" id="{B2FE72BF-DB1A-4C79-B86A-FB47D5FE9D6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J6:J17</xm:sqref>
        </x14:conditionalFormatting>
        <x14:conditionalFormatting xmlns:xm="http://schemas.microsoft.com/office/excel/2006/main">
          <x14:cfRule type="dataBar" id="{E1959863-9073-4D4A-8369-8CE5732B7F9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J8:J17</xm:sqref>
        </x14:conditionalFormatting>
        <x14:conditionalFormatting xmlns:xm="http://schemas.microsoft.com/office/excel/2006/main">
          <x14:cfRule type="dataBar" id="{4ED6081E-B8D9-41FA-A134-3CD8C84DF20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J6:J17</xm:sqref>
        </x14:conditionalFormatting>
        <x14:conditionalFormatting xmlns:xm="http://schemas.microsoft.com/office/excel/2006/main">
          <x14:cfRule type="dataBar" id="{837BEF46-5FB6-4615-9791-9EDD4AC1CCF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L6</xm:sqref>
        </x14:conditionalFormatting>
        <x14:conditionalFormatting xmlns:xm="http://schemas.microsoft.com/office/excel/2006/main">
          <x14:cfRule type="dataBar" id="{971D3C73-7A78-47F2-96D7-9F00177873E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L9:L17</xm:sqref>
        </x14:conditionalFormatting>
        <x14:conditionalFormatting xmlns:xm="http://schemas.microsoft.com/office/excel/2006/main">
          <x14:cfRule type="dataBar" id="{AA87E225-5B3F-42AA-AB92-1E30DD1CF04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L9:L17</xm:sqref>
        </x14:conditionalFormatting>
        <x14:conditionalFormatting xmlns:xm="http://schemas.microsoft.com/office/excel/2006/main">
          <x14:cfRule type="dataBar" id="{8DA5066D-4C86-4874-B694-31778D9D33A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J6:L6</xm:sqref>
        </x14:conditionalFormatting>
        <x14:conditionalFormatting xmlns:xm="http://schemas.microsoft.com/office/excel/2006/main">
          <x14:cfRule type="dataBar" id="{7A3B2760-5D32-41F7-A087-F340A18D728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L7:L8</xm:sqref>
        </x14:conditionalFormatting>
        <x14:conditionalFormatting xmlns:xm="http://schemas.microsoft.com/office/excel/2006/main">
          <x14:cfRule type="dataBar" id="{008F4553-4C10-421B-8FFE-7B7D503A47A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L8</xm:sqref>
        </x14:conditionalFormatting>
        <x14:conditionalFormatting xmlns:xm="http://schemas.microsoft.com/office/excel/2006/main">
          <x14:cfRule type="dataBar" id="{58945800-0A3A-4CD5-9020-940BBC2EBCC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L7:L8</xm:sqref>
        </x14:conditionalFormatting>
        <x14:conditionalFormatting xmlns:xm="http://schemas.microsoft.com/office/excel/2006/main">
          <x14:cfRule type="dataBar" id="{2678E5F2-EB20-44AB-BC5E-022561995C6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L7:L8</xm:sqref>
        </x14:conditionalFormatting>
        <x14:conditionalFormatting xmlns:xm="http://schemas.microsoft.com/office/excel/2006/main">
          <x14:cfRule type="dataBar" id="{8A20E1DA-623B-4F7B-AE9B-B3D5703E2D8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F8:F17</xm:sqref>
        </x14:conditionalFormatting>
        <x14:conditionalFormatting xmlns:xm="http://schemas.microsoft.com/office/excel/2006/main">
          <x14:cfRule type="dataBar" id="{C446BCF4-3BCF-4689-B84D-CBAA68A427F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F6:F17</xm:sqref>
        </x14:conditionalFormatting>
        <x14:conditionalFormatting xmlns:xm="http://schemas.microsoft.com/office/excel/2006/main">
          <x14:cfRule type="dataBar" id="{215915EF-8097-491F-BD3E-EE9811CF033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F6:F17</xm:sqref>
        </x14:conditionalFormatting>
        <x14:conditionalFormatting xmlns:xm="http://schemas.microsoft.com/office/excel/2006/main">
          <x14:cfRule type="dataBar" id="{4B86D8A6-25C7-404B-BD29-74280AFFF8D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F6:F17</xm:sqref>
        </x14:conditionalFormatting>
        <x14:conditionalFormatting xmlns:xm="http://schemas.microsoft.com/office/excel/2006/main">
          <x14:cfRule type="dataBar" id="{96276AFA-B948-4FCE-A5AA-BFA1784D8E8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F6:F17</xm:sqref>
        </x14:conditionalFormatting>
        <x14:conditionalFormatting xmlns:xm="http://schemas.microsoft.com/office/excel/2006/main">
          <x14:cfRule type="dataBar" id="{C20160E6-1129-4035-911D-0CE7B8FDE39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F6:F17</xm:sqref>
        </x14:conditionalFormatting>
        <x14:conditionalFormatting xmlns:xm="http://schemas.microsoft.com/office/excel/2006/main">
          <x14:cfRule type="dataBar" id="{2B7D73AA-7F32-4ADB-832D-BFAAE493BFA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F8:F17</xm:sqref>
        </x14:conditionalFormatting>
        <x14:conditionalFormatting xmlns:xm="http://schemas.microsoft.com/office/excel/2006/main">
          <x14:cfRule type="dataBar" id="{26B65FEC-4E84-4580-9ECC-D955060BD0D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F6:F17</xm:sqref>
        </x14:conditionalFormatting>
        <x14:conditionalFormatting xmlns:xm="http://schemas.microsoft.com/office/excel/2006/main">
          <x14:cfRule type="dataBar" id="{1DDAFFB6-EBA9-499E-B2E4-F374354D223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H6</xm:sqref>
        </x14:conditionalFormatting>
        <x14:conditionalFormatting xmlns:xm="http://schemas.microsoft.com/office/excel/2006/main">
          <x14:cfRule type="dataBar" id="{E80FAFA8-BB67-471F-82A9-D86D16A92F1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H9:H17</xm:sqref>
        </x14:conditionalFormatting>
        <x14:conditionalFormatting xmlns:xm="http://schemas.microsoft.com/office/excel/2006/main">
          <x14:cfRule type="dataBar" id="{394617CA-2A99-4127-A2B4-939BFCB20E2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H9:H17 H6</xm:sqref>
        </x14:conditionalFormatting>
        <x14:conditionalFormatting xmlns:xm="http://schemas.microsoft.com/office/excel/2006/main">
          <x14:cfRule type="dataBar" id="{F67B7739-1CC8-4344-AB94-51495E765BA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F6:H6 F9:H17 F7:G8</xm:sqref>
        </x14:conditionalFormatting>
        <x14:conditionalFormatting xmlns:xm="http://schemas.microsoft.com/office/excel/2006/main">
          <x14:cfRule type="dataBar" id="{AAEB47F1-72B0-4FB8-A56E-5CE7CC42169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H7:H8</xm:sqref>
        </x14:conditionalFormatting>
        <x14:conditionalFormatting xmlns:xm="http://schemas.microsoft.com/office/excel/2006/main">
          <x14:cfRule type="dataBar" id="{CE3BDEAF-014A-4C39-8535-C32A61018C5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H8</xm:sqref>
        </x14:conditionalFormatting>
        <x14:conditionalFormatting xmlns:xm="http://schemas.microsoft.com/office/excel/2006/main">
          <x14:cfRule type="dataBar" id="{3704BD5A-772C-475B-9F26-7C291CC9BF1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H7:H8</xm:sqref>
        </x14:conditionalFormatting>
        <x14:conditionalFormatting xmlns:xm="http://schemas.microsoft.com/office/excel/2006/main">
          <x14:cfRule type="dataBar" id="{4D8BE890-421C-4D37-8B0D-97EB11D3A17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H7:H8</xm:sqref>
        </x14:conditionalFormatting>
        <x14:conditionalFormatting xmlns:xm="http://schemas.microsoft.com/office/excel/2006/main">
          <x14:cfRule type="dataBar" id="{80832150-DA03-4C40-9687-C564FC719C5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J6:L17</xm:sqref>
        </x14:conditionalFormatting>
        <x14:conditionalFormatting xmlns:xm="http://schemas.microsoft.com/office/excel/2006/main">
          <x14:cfRule type="dataBar" id="{C7C31EF4-6B10-4CA1-B855-72A2E513B34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O27:O37</xm:sqref>
        </x14:conditionalFormatting>
        <x14:conditionalFormatting xmlns:xm="http://schemas.microsoft.com/office/excel/2006/main">
          <x14:cfRule type="dataBar" id="{E250061E-8514-4B68-A270-6AAE21884F1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O26</xm:sqref>
        </x14:conditionalFormatting>
        <x14:conditionalFormatting xmlns:xm="http://schemas.microsoft.com/office/excel/2006/main">
          <x14:cfRule type="dataBar" id="{0CEC8922-9C1C-4E52-A580-109FA55A0B9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O26:O37</xm:sqref>
        </x14:conditionalFormatting>
        <x14:conditionalFormatting xmlns:xm="http://schemas.microsoft.com/office/excel/2006/main">
          <x14:cfRule type="dataBar" id="{3F45C334-D188-4846-A107-F29CF0B861E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N26:N37 P26:P37</xm:sqref>
        </x14:conditionalFormatting>
        <x14:conditionalFormatting xmlns:xm="http://schemas.microsoft.com/office/excel/2006/main">
          <x14:cfRule type="dataBar" id="{9506F465-2BD2-4B3F-8604-BEFD648F865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N8:N17</xm:sqref>
        </x14:conditionalFormatting>
        <x14:conditionalFormatting xmlns:xm="http://schemas.microsoft.com/office/excel/2006/main">
          <x14:cfRule type="dataBar" id="{4ABB715E-0DAF-468F-90AD-A5BCE760EE1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N6:N17</xm:sqref>
        </x14:conditionalFormatting>
        <x14:conditionalFormatting xmlns:xm="http://schemas.microsoft.com/office/excel/2006/main">
          <x14:cfRule type="dataBar" id="{4D0053F6-9485-4AA3-B45A-099B1EC2AE8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N6:N17</xm:sqref>
        </x14:conditionalFormatting>
        <x14:conditionalFormatting xmlns:xm="http://schemas.microsoft.com/office/excel/2006/main">
          <x14:cfRule type="dataBar" id="{00D85A01-DC89-4F21-A3FE-5699C60D6B6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N6:N17</xm:sqref>
        </x14:conditionalFormatting>
        <x14:conditionalFormatting xmlns:xm="http://schemas.microsoft.com/office/excel/2006/main">
          <x14:cfRule type="dataBar" id="{DD4DDC73-EEBD-4894-B19D-253FED0E378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N6:N17</xm:sqref>
        </x14:conditionalFormatting>
        <x14:conditionalFormatting xmlns:xm="http://schemas.microsoft.com/office/excel/2006/main">
          <x14:cfRule type="dataBar" id="{ED57526D-8BA9-4735-B0EE-3363064E1AC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N6:N17</xm:sqref>
        </x14:conditionalFormatting>
        <x14:conditionalFormatting xmlns:xm="http://schemas.microsoft.com/office/excel/2006/main">
          <x14:cfRule type="dataBar" id="{D4A6AE64-4935-4489-A84D-EEA61AF7B84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N8:N17</xm:sqref>
        </x14:conditionalFormatting>
        <x14:conditionalFormatting xmlns:xm="http://schemas.microsoft.com/office/excel/2006/main">
          <x14:cfRule type="dataBar" id="{A4DC6D60-E0BE-4146-9D4A-658CFDE5E18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N6:N17</xm:sqref>
        </x14:conditionalFormatting>
        <x14:conditionalFormatting xmlns:xm="http://schemas.microsoft.com/office/excel/2006/main">
          <x14:cfRule type="dataBar" id="{74FBF437-69DB-4BD8-8E36-4F9573528AF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P6</xm:sqref>
        </x14:conditionalFormatting>
        <x14:conditionalFormatting xmlns:xm="http://schemas.microsoft.com/office/excel/2006/main">
          <x14:cfRule type="dataBar" id="{C4EFFB1F-98E8-42AB-B051-AB3D7545414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P9:P17</xm:sqref>
        </x14:conditionalFormatting>
        <x14:conditionalFormatting xmlns:xm="http://schemas.microsoft.com/office/excel/2006/main">
          <x14:cfRule type="dataBar" id="{EBB9BC6B-9F8F-4046-8DEF-E3B6445FA18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P9:P17 P6</xm:sqref>
        </x14:conditionalFormatting>
        <x14:conditionalFormatting xmlns:xm="http://schemas.microsoft.com/office/excel/2006/main">
          <x14:cfRule type="dataBar" id="{E73CD2DD-C3C0-4746-A05C-AE91977675E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P7:P8</xm:sqref>
        </x14:conditionalFormatting>
        <x14:conditionalFormatting xmlns:xm="http://schemas.microsoft.com/office/excel/2006/main">
          <x14:cfRule type="dataBar" id="{54330898-F54A-4B08-A47B-11B2073BB28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P8</xm:sqref>
        </x14:conditionalFormatting>
        <x14:conditionalFormatting xmlns:xm="http://schemas.microsoft.com/office/excel/2006/main">
          <x14:cfRule type="dataBar" id="{6A2BBE90-A063-4A45-9938-FBF09E8D86F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N6:P17</xm:sqref>
        </x14:conditionalFormatting>
        <x14:conditionalFormatting xmlns:xm="http://schemas.microsoft.com/office/excel/2006/main">
          <x14:cfRule type="dataBar" id="{5B7DB888-FA20-42BB-966D-FD06F739F6D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T6:T17</xm:sqref>
        </x14:conditionalFormatting>
        <x14:conditionalFormatting xmlns:xm="http://schemas.microsoft.com/office/excel/2006/main">
          <x14:cfRule type="dataBar" id="{8E0C48CD-DA63-4B04-92F3-23D94C0E64B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R6:T17</xm:sqref>
        </x14:conditionalFormatting>
        <x14:conditionalFormatting xmlns:xm="http://schemas.microsoft.com/office/excel/2006/main">
          <x14:cfRule type="dataBar" id="{EE289AE0-F332-4962-B479-6BCE1D280F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K26:K37</xm:sqref>
        </x14:conditionalFormatting>
        <x14:conditionalFormatting xmlns:xm="http://schemas.microsoft.com/office/excel/2006/main">
          <x14:cfRule type="dataBar" id="{93FDAA9F-6553-4F49-A10D-E36F7AAB523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V8:V17</xm:sqref>
        </x14:conditionalFormatting>
        <x14:conditionalFormatting xmlns:xm="http://schemas.microsoft.com/office/excel/2006/main">
          <x14:cfRule type="dataBar" id="{84D934BA-9D8E-4BDE-9DA6-FC991C4D108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V6:V17</xm:sqref>
        </x14:conditionalFormatting>
        <x14:conditionalFormatting xmlns:xm="http://schemas.microsoft.com/office/excel/2006/main">
          <x14:cfRule type="dataBar" id="{A509B2D4-C3FE-4D95-9422-D32F37F2697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V6:V17</xm:sqref>
        </x14:conditionalFormatting>
        <x14:conditionalFormatting xmlns:xm="http://schemas.microsoft.com/office/excel/2006/main">
          <x14:cfRule type="dataBar" id="{DF8F40B8-9E36-4799-9A79-B6B234AF51B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V6:V17</xm:sqref>
        </x14:conditionalFormatting>
        <x14:conditionalFormatting xmlns:xm="http://schemas.microsoft.com/office/excel/2006/main">
          <x14:cfRule type="dataBar" id="{D716BA5B-74EA-497B-AE46-C2849D67D30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V6:V17</xm:sqref>
        </x14:conditionalFormatting>
        <x14:conditionalFormatting xmlns:xm="http://schemas.microsoft.com/office/excel/2006/main">
          <x14:cfRule type="dataBar" id="{090A6160-AA5C-4B84-BA6C-52955D40B28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V6:V17</xm:sqref>
        </x14:conditionalFormatting>
        <x14:conditionalFormatting xmlns:xm="http://schemas.microsoft.com/office/excel/2006/main">
          <x14:cfRule type="dataBar" id="{2E5E3B4E-7A8E-465A-AD59-DEA40823E93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V8:V17</xm:sqref>
        </x14:conditionalFormatting>
        <x14:conditionalFormatting xmlns:xm="http://schemas.microsoft.com/office/excel/2006/main">
          <x14:cfRule type="dataBar" id="{57AB3D1E-1C02-4353-B760-5EA152DB3C0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V6:V17</xm:sqref>
        </x14:conditionalFormatting>
        <x14:conditionalFormatting xmlns:xm="http://schemas.microsoft.com/office/excel/2006/main">
          <x14:cfRule type="dataBar" id="{07363D0D-353D-428C-9DC4-6D8097812CD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X6</xm:sqref>
        </x14:conditionalFormatting>
        <x14:conditionalFormatting xmlns:xm="http://schemas.microsoft.com/office/excel/2006/main">
          <x14:cfRule type="dataBar" id="{9D326010-EFC6-4E27-91C5-AFADD1A8833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X9:X17</xm:sqref>
        </x14:conditionalFormatting>
        <x14:conditionalFormatting xmlns:xm="http://schemas.microsoft.com/office/excel/2006/main">
          <x14:cfRule type="dataBar" id="{D068D03D-DE0A-4376-B300-EE27C2290C5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X9:X17 X6</xm:sqref>
        </x14:conditionalFormatting>
        <x14:conditionalFormatting xmlns:xm="http://schemas.microsoft.com/office/excel/2006/main">
          <x14:cfRule type="dataBar" id="{7FC9C344-BE67-4652-82F5-9F17FFA80C6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V7:W8 V6:X6 V9:X17</xm:sqref>
        </x14:conditionalFormatting>
        <x14:conditionalFormatting xmlns:xm="http://schemas.microsoft.com/office/excel/2006/main">
          <x14:cfRule type="dataBar" id="{D65FD797-087A-4715-AB78-8348FE0C080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X7:X8</xm:sqref>
        </x14:conditionalFormatting>
        <x14:conditionalFormatting xmlns:xm="http://schemas.microsoft.com/office/excel/2006/main">
          <x14:cfRule type="dataBar" id="{5996626B-004D-4368-B761-F2D1950DFAD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X8</xm:sqref>
        </x14:conditionalFormatting>
        <x14:conditionalFormatting xmlns:xm="http://schemas.microsoft.com/office/excel/2006/main">
          <x14:cfRule type="dataBar" id="{67045B56-EDD3-43CD-8D74-F470BFE9599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X7:X8</xm:sqref>
        </x14:conditionalFormatting>
        <x14:conditionalFormatting xmlns:xm="http://schemas.microsoft.com/office/excel/2006/main">
          <x14:cfRule type="dataBar" id="{D7DEBF44-A0B0-482C-93E2-39293E0315F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X7:X8</xm:sqref>
        </x14:conditionalFormatting>
        <x14:conditionalFormatting xmlns:xm="http://schemas.microsoft.com/office/excel/2006/main">
          <x14:cfRule type="dataBar" id="{DA2BCDCE-A899-4D96-8C5D-D94EE70375E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B28:B37</xm:sqref>
        </x14:conditionalFormatting>
        <x14:conditionalFormatting xmlns:xm="http://schemas.microsoft.com/office/excel/2006/main">
          <x14:cfRule type="dataBar" id="{E923AFA0-BA9B-45CF-AEA2-AA7123A2394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B26:B37</xm:sqref>
        </x14:conditionalFormatting>
        <x14:conditionalFormatting xmlns:xm="http://schemas.microsoft.com/office/excel/2006/main">
          <x14:cfRule type="dataBar" id="{C0D15A10-FC27-40FD-83D8-421BD27B5DF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B26:B37</xm:sqref>
        </x14:conditionalFormatting>
        <x14:conditionalFormatting xmlns:xm="http://schemas.microsoft.com/office/excel/2006/main">
          <x14:cfRule type="dataBar" id="{FFCE0A1F-FF50-44F8-BFD0-C1B679DE992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B26:B37</xm:sqref>
        </x14:conditionalFormatting>
        <x14:conditionalFormatting xmlns:xm="http://schemas.microsoft.com/office/excel/2006/main">
          <x14:cfRule type="dataBar" id="{7F16D53F-D215-4716-902E-3B856D7F5C5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B26:B37</xm:sqref>
        </x14:conditionalFormatting>
        <x14:conditionalFormatting xmlns:xm="http://schemas.microsoft.com/office/excel/2006/main">
          <x14:cfRule type="dataBar" id="{DF4DEDED-54C2-4E78-93DF-29BDE528545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B26:B37</xm:sqref>
        </x14:conditionalFormatting>
        <x14:conditionalFormatting xmlns:xm="http://schemas.microsoft.com/office/excel/2006/main">
          <x14:cfRule type="dataBar" id="{F8A14617-5FF0-4D76-8357-B1BC8816F29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B28:B37</xm:sqref>
        </x14:conditionalFormatting>
        <x14:conditionalFormatting xmlns:xm="http://schemas.microsoft.com/office/excel/2006/main">
          <x14:cfRule type="dataBar" id="{067FDA24-C351-455D-9516-29516D28B63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B26:B37</xm:sqref>
        </x14:conditionalFormatting>
        <x14:conditionalFormatting xmlns:xm="http://schemas.microsoft.com/office/excel/2006/main">
          <x14:cfRule type="dataBar" id="{45C8E192-38CE-4436-8C07-649DCAAD240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D26</xm:sqref>
        </x14:conditionalFormatting>
        <x14:conditionalFormatting xmlns:xm="http://schemas.microsoft.com/office/excel/2006/main">
          <x14:cfRule type="dataBar" id="{466CCA49-7F9F-4372-8FF4-A01C3EC52D0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D29:D37</xm:sqref>
        </x14:conditionalFormatting>
        <x14:conditionalFormatting xmlns:xm="http://schemas.microsoft.com/office/excel/2006/main">
          <x14:cfRule type="dataBar" id="{3EE84159-00F3-4EA4-A2C7-446CA3A54ED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D29:D37 D26</xm:sqref>
        </x14:conditionalFormatting>
        <x14:conditionalFormatting xmlns:xm="http://schemas.microsoft.com/office/excel/2006/main">
          <x14:cfRule type="dataBar" id="{F876FCC9-E87E-49A1-B232-9EB9EF600E3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B26:D26 B29:D37 B27:C28</xm:sqref>
        </x14:conditionalFormatting>
        <x14:conditionalFormatting xmlns:xm="http://schemas.microsoft.com/office/excel/2006/main">
          <x14:cfRule type="dataBar" id="{1ADED490-38AC-4E03-8EA8-8CBE4174747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D27:D28</xm:sqref>
        </x14:conditionalFormatting>
        <x14:conditionalFormatting xmlns:xm="http://schemas.microsoft.com/office/excel/2006/main">
          <x14:cfRule type="dataBar" id="{EBB49B3E-6E79-4CE4-8E2B-584E3520BCC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D28</xm:sqref>
        </x14:conditionalFormatting>
        <x14:conditionalFormatting xmlns:xm="http://schemas.microsoft.com/office/excel/2006/main">
          <x14:cfRule type="dataBar" id="{CC8E8212-E5C3-43EA-A3A4-6B843642EEA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D27:D28</xm:sqref>
        </x14:conditionalFormatting>
        <x14:conditionalFormatting xmlns:xm="http://schemas.microsoft.com/office/excel/2006/main">
          <x14:cfRule type="dataBar" id="{0863EE40-B1EC-45D9-8A0D-F096EB8BEB9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D27:D28</xm:sqref>
        </x14:conditionalFormatting>
        <x14:conditionalFormatting xmlns:xm="http://schemas.microsoft.com/office/excel/2006/main">
          <x14:cfRule type="dataBar" id="{4581B7D5-EDCE-41C5-9122-19D13C0094D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S27:S37</xm:sqref>
        </x14:conditionalFormatting>
        <x14:conditionalFormatting xmlns:xm="http://schemas.microsoft.com/office/excel/2006/main">
          <x14:cfRule type="dataBar" id="{F6594276-97B0-433D-8B94-6D83D906064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S26</xm:sqref>
        </x14:conditionalFormatting>
        <x14:conditionalFormatting xmlns:xm="http://schemas.microsoft.com/office/excel/2006/main">
          <x14:cfRule type="dataBar" id="{21A2678C-75A6-40B6-AF89-2FE2D79C31D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S26:S37</xm:sqref>
        </x14:conditionalFormatting>
        <x14:conditionalFormatting xmlns:xm="http://schemas.microsoft.com/office/excel/2006/main">
          <x14:cfRule type="dataBar" id="{31871D0F-0C60-4BD2-8E6A-AB0FDD31F89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R26:R37 T26:T37</xm:sqref>
        </x14:conditionalFormatting>
        <x14:conditionalFormatting xmlns:xm="http://schemas.microsoft.com/office/excel/2006/main">
          <x14:cfRule type="dataBar" id="{BE4D3BC9-C1D1-4AD8-AB26-A58C54407DE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J28:J37</xm:sqref>
        </x14:conditionalFormatting>
        <x14:conditionalFormatting xmlns:xm="http://schemas.microsoft.com/office/excel/2006/main">
          <x14:cfRule type="dataBar" id="{7D75E6A2-B875-4C7F-AE06-AD0AB0453FF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J26:J37</xm:sqref>
        </x14:conditionalFormatting>
        <x14:conditionalFormatting xmlns:xm="http://schemas.microsoft.com/office/excel/2006/main">
          <x14:cfRule type="dataBar" id="{92D0A7EE-D0EE-4740-93D6-DAA456A5868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J26:J37</xm:sqref>
        </x14:conditionalFormatting>
        <x14:conditionalFormatting xmlns:xm="http://schemas.microsoft.com/office/excel/2006/main">
          <x14:cfRule type="dataBar" id="{2742E137-3B0B-40F3-B8A0-A2FE39A43AD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J26:J37</xm:sqref>
        </x14:conditionalFormatting>
        <x14:conditionalFormatting xmlns:xm="http://schemas.microsoft.com/office/excel/2006/main">
          <x14:cfRule type="dataBar" id="{E8A3D801-A803-4A85-B957-8A2E83BA9B4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J26:J37</xm:sqref>
        </x14:conditionalFormatting>
        <x14:conditionalFormatting xmlns:xm="http://schemas.microsoft.com/office/excel/2006/main">
          <x14:cfRule type="dataBar" id="{E8832303-D2B7-476A-8493-0FA0925FB52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J26:J37</xm:sqref>
        </x14:conditionalFormatting>
        <x14:conditionalFormatting xmlns:xm="http://schemas.microsoft.com/office/excel/2006/main">
          <x14:cfRule type="dataBar" id="{EAC6C442-E675-4033-A608-4FFC099606B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J28:J37</xm:sqref>
        </x14:conditionalFormatting>
        <x14:conditionalFormatting xmlns:xm="http://schemas.microsoft.com/office/excel/2006/main">
          <x14:cfRule type="dataBar" id="{1D02755E-6365-4C95-BE15-AF3EA42BD57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J26:J37</xm:sqref>
        </x14:conditionalFormatting>
        <x14:conditionalFormatting xmlns:xm="http://schemas.microsoft.com/office/excel/2006/main">
          <x14:cfRule type="dataBar" id="{53360355-C712-4146-B413-99AC041059B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J26:J37</xm:sqref>
        </x14:conditionalFormatting>
        <x14:conditionalFormatting xmlns:xm="http://schemas.microsoft.com/office/excel/2006/main">
          <x14:cfRule type="dataBar" id="{8CE7D290-D53A-4CCF-9A42-9F8AD70FC42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L26</xm:sqref>
        </x14:conditionalFormatting>
        <x14:conditionalFormatting xmlns:xm="http://schemas.microsoft.com/office/excel/2006/main">
          <x14:cfRule type="dataBar" id="{13D168F7-9278-4B53-9ED3-5FFC9445E4C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L29:L37</xm:sqref>
        </x14:conditionalFormatting>
        <x14:conditionalFormatting xmlns:xm="http://schemas.microsoft.com/office/excel/2006/main">
          <x14:cfRule type="dataBar" id="{0435BEBE-3DB9-4115-861A-915AB9BEC1D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L29:L37 L26</xm:sqref>
        </x14:conditionalFormatting>
        <x14:conditionalFormatting xmlns:xm="http://schemas.microsoft.com/office/excel/2006/main">
          <x14:cfRule type="dataBar" id="{57992A9A-2CC7-495B-ACC0-F7DA77EB32A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L27:L28</xm:sqref>
        </x14:conditionalFormatting>
        <x14:conditionalFormatting xmlns:xm="http://schemas.microsoft.com/office/excel/2006/main">
          <x14:cfRule type="dataBar" id="{E5B84519-30C0-49FD-A7BC-89A113E3F15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L28</xm:sqref>
        </x14:conditionalFormatting>
        <x14:conditionalFormatting xmlns:xm="http://schemas.microsoft.com/office/excel/2006/main">
          <x14:cfRule type="dataBar" id="{A180CDD3-0E4B-4731-8582-8AC2ED9351B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L26:L37</xm:sqref>
        </x14:conditionalFormatting>
        <x14:conditionalFormatting xmlns:xm="http://schemas.microsoft.com/office/excel/2006/main">
          <x14:cfRule type="dataBar" id="{8211C910-249D-498A-A8D9-BE007349C3E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B8:B17</xm:sqref>
        </x14:conditionalFormatting>
        <x14:conditionalFormatting xmlns:xm="http://schemas.microsoft.com/office/excel/2006/main">
          <x14:cfRule type="dataBar" id="{2B9C1636-F470-44B9-9FD3-6BD4FDA034B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B6:B17</xm:sqref>
        </x14:conditionalFormatting>
        <x14:conditionalFormatting xmlns:xm="http://schemas.microsoft.com/office/excel/2006/main">
          <x14:cfRule type="dataBar" id="{A350102E-F249-48EE-BA1A-94323262481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B6:B17</xm:sqref>
        </x14:conditionalFormatting>
        <x14:conditionalFormatting xmlns:xm="http://schemas.microsoft.com/office/excel/2006/main">
          <x14:cfRule type="dataBar" id="{6D88D8FD-F589-4B4C-A58B-EF708E6AB68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B6:B17</xm:sqref>
        </x14:conditionalFormatting>
        <x14:conditionalFormatting xmlns:xm="http://schemas.microsoft.com/office/excel/2006/main">
          <x14:cfRule type="dataBar" id="{09C44BB2-446D-4C56-88F1-45F96A434E3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B6:B17</xm:sqref>
        </x14:conditionalFormatting>
        <x14:conditionalFormatting xmlns:xm="http://schemas.microsoft.com/office/excel/2006/main">
          <x14:cfRule type="dataBar" id="{76D3DAFA-94BC-48E0-B64F-536FA4C32A2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B6:B17</xm:sqref>
        </x14:conditionalFormatting>
        <x14:conditionalFormatting xmlns:xm="http://schemas.microsoft.com/office/excel/2006/main">
          <x14:cfRule type="dataBar" id="{445981EB-C6AB-4D52-A801-94B1626FA46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B8:B17</xm:sqref>
        </x14:conditionalFormatting>
        <x14:conditionalFormatting xmlns:xm="http://schemas.microsoft.com/office/excel/2006/main">
          <x14:cfRule type="dataBar" id="{CB038539-0ECB-4DAF-8905-147DEC72BA8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B6:B17</xm:sqref>
        </x14:conditionalFormatting>
        <x14:conditionalFormatting xmlns:xm="http://schemas.microsoft.com/office/excel/2006/main">
          <x14:cfRule type="dataBar" id="{885DBE93-50DE-41C4-AC8C-03C743C0FF6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D6</xm:sqref>
        </x14:conditionalFormatting>
        <x14:conditionalFormatting xmlns:xm="http://schemas.microsoft.com/office/excel/2006/main">
          <x14:cfRule type="dataBar" id="{A3E84AC1-0C27-489F-AB1C-76562A463A5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D9:D17</xm:sqref>
        </x14:conditionalFormatting>
        <x14:conditionalFormatting xmlns:xm="http://schemas.microsoft.com/office/excel/2006/main">
          <x14:cfRule type="dataBar" id="{A65BE58D-3203-4A83-9156-7EC2F59DDE4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D9:D17 D6</xm:sqref>
        </x14:conditionalFormatting>
        <x14:conditionalFormatting xmlns:xm="http://schemas.microsoft.com/office/excel/2006/main">
          <x14:cfRule type="dataBar" id="{81AC7A45-1FFF-49A9-996B-3B6EB7AC914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D7:D8</xm:sqref>
        </x14:conditionalFormatting>
        <x14:conditionalFormatting xmlns:xm="http://schemas.microsoft.com/office/excel/2006/main">
          <x14:cfRule type="dataBar" id="{487225A9-C0C3-4339-90E6-8E1CEEA4053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D8</xm:sqref>
        </x14:conditionalFormatting>
        <x14:conditionalFormatting xmlns:xm="http://schemas.microsoft.com/office/excel/2006/main">
          <x14:cfRule type="dataBar" id="{4C70BDC6-0944-4CAF-A58B-46B4CE8780A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B6:D17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ep_b</vt:lpstr>
      <vt:lpstr>nogam</vt:lpstr>
      <vt:lpstr>ari=2to10</vt:lpstr>
      <vt:lpstr>ari=100,delta_alp=0.01</vt:lpstr>
      <vt:lpstr>ari=1000,delta_alp=0.001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2017-08-04T12:04:29Z</dcterms:modified>
</cp:coreProperties>
</file>