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Arbeit\Dissertation\Chapter 3\"/>
    </mc:Choice>
  </mc:AlternateContent>
  <xr:revisionPtr revIDLastSave="0" documentId="8_{EBB64BA5-90FF-45B7-B4D4-58AD08A4DA39}" xr6:coauthVersionLast="36" xr6:coauthVersionMax="36" xr10:uidLastSave="{00000000-0000-0000-0000-000000000000}"/>
  <bookViews>
    <workbookView xWindow="120" yWindow="255" windowWidth="18915" windowHeight="11640" xr2:uid="{00000000-000D-0000-FFFF-FFFF00000000}"/>
  </bookViews>
  <sheets>
    <sheet name="Bats" sheetId="2" r:id="rId1"/>
    <sheet name="BatsCR" sheetId="1" r:id="rId2"/>
    <sheet name="Bumblebees" sheetId="4" r:id="rId3"/>
    <sheet name="Hummingbirds" sheetId="3" r:id="rId4"/>
    <sheet name="Honeybees" sheetId="5" r:id="rId5"/>
  </sheets>
  <definedNames>
    <definedName name="_xlnm._FilterDatabase" localSheetId="0" hidden="1">Bats!$I$27:$S$139</definedName>
  </definedNames>
  <calcPr calcId="191029"/>
</workbook>
</file>

<file path=xl/calcChain.xml><?xml version="1.0" encoding="utf-8"?>
<calcChain xmlns="http://schemas.openxmlformats.org/spreadsheetml/2006/main">
  <c r="F3" i="1" l="1"/>
  <c r="R4" i="1" s="1"/>
  <c r="F4" i="1"/>
  <c r="R5" i="1" s="1"/>
  <c r="F5" i="1"/>
  <c r="R6" i="1" s="1"/>
  <c r="F6" i="1"/>
  <c r="R7" i="1" s="1"/>
  <c r="F7" i="1"/>
  <c r="R8" i="1" s="1"/>
  <c r="F8" i="1"/>
  <c r="R9" i="1" s="1"/>
  <c r="F9" i="1"/>
  <c r="R10" i="1" s="1"/>
  <c r="F10" i="1"/>
  <c r="R11" i="1" s="1"/>
  <c r="F11" i="1"/>
  <c r="R12" i="1" s="1"/>
  <c r="F12" i="1"/>
  <c r="R13" i="1" s="1"/>
  <c r="F13" i="1"/>
  <c r="R14" i="1" s="1"/>
  <c r="F14" i="1"/>
  <c r="R15" i="1" s="1"/>
  <c r="F15" i="1"/>
  <c r="R16" i="1" s="1"/>
  <c r="F16" i="1"/>
  <c r="R17" i="1" s="1"/>
  <c r="F17" i="1"/>
  <c r="R18" i="1" s="1"/>
  <c r="F18" i="1"/>
  <c r="R19" i="1" s="1"/>
  <c r="F19" i="1"/>
  <c r="R20" i="1" s="1"/>
  <c r="F20" i="1"/>
  <c r="R21" i="1" s="1"/>
  <c r="F21" i="1"/>
  <c r="R22" i="1" s="1"/>
  <c r="F22" i="1"/>
  <c r="R23" i="1" s="1"/>
  <c r="F23" i="1"/>
  <c r="R24" i="1" s="1"/>
  <c r="F24" i="1"/>
  <c r="R25" i="1" s="1"/>
  <c r="F25" i="1"/>
  <c r="R26" i="1" s="1"/>
  <c r="F26" i="1"/>
  <c r="R27" i="1" s="1"/>
  <c r="F27" i="1"/>
  <c r="R28" i="1" s="1"/>
  <c r="F28" i="1"/>
  <c r="R29" i="1" s="1"/>
  <c r="F29" i="1"/>
  <c r="R30" i="1" s="1"/>
  <c r="F30" i="1"/>
  <c r="R31" i="1" s="1"/>
  <c r="F31" i="1"/>
  <c r="R32" i="1" s="1"/>
  <c r="F32" i="1"/>
  <c r="R33" i="1" s="1"/>
  <c r="F33" i="1"/>
  <c r="R34" i="1" s="1"/>
  <c r="F34" i="1"/>
  <c r="R35" i="1" s="1"/>
  <c r="F35" i="1"/>
  <c r="R36" i="1" s="1"/>
  <c r="F36" i="1"/>
  <c r="R37" i="1" s="1"/>
  <c r="F37" i="1"/>
  <c r="R38" i="1" s="1"/>
  <c r="F38" i="1"/>
  <c r="R39" i="1" s="1"/>
  <c r="F39" i="1"/>
  <c r="R40" i="1" s="1"/>
  <c r="F40" i="1"/>
  <c r="R41" i="1" s="1"/>
  <c r="F41" i="1"/>
  <c r="R42" i="1" s="1"/>
  <c r="F42" i="1"/>
  <c r="R43" i="1" s="1"/>
  <c r="F43" i="1"/>
  <c r="R44" i="1" s="1"/>
  <c r="F44" i="1"/>
  <c r="R45" i="1" s="1"/>
  <c r="F45" i="1"/>
  <c r="R46" i="1" s="1"/>
  <c r="F46" i="1"/>
  <c r="R47" i="1" s="1"/>
  <c r="F47" i="1"/>
  <c r="R48" i="1" s="1"/>
  <c r="F48" i="1"/>
  <c r="R49" i="1" s="1"/>
  <c r="F49" i="1"/>
  <c r="R50" i="1" s="1"/>
  <c r="F50" i="1"/>
  <c r="R51" i="1" s="1"/>
  <c r="F51" i="1"/>
  <c r="R52" i="1" s="1"/>
  <c r="F52" i="1"/>
  <c r="R53" i="1" s="1"/>
  <c r="F53" i="1"/>
  <c r="R54" i="1" s="1"/>
  <c r="F54" i="1"/>
  <c r="R55" i="1" s="1"/>
  <c r="F55" i="1"/>
  <c r="R56" i="1" s="1"/>
  <c r="F56" i="1"/>
  <c r="R57" i="1" s="1"/>
  <c r="F57" i="1"/>
  <c r="R58" i="1" s="1"/>
  <c r="F58" i="1"/>
  <c r="R59" i="1" s="1"/>
  <c r="F59" i="1"/>
  <c r="R60" i="1" s="1"/>
  <c r="F60" i="1"/>
  <c r="R61" i="1" s="1"/>
  <c r="F61" i="1"/>
  <c r="R62" i="1" s="1"/>
  <c r="F62" i="1"/>
  <c r="R63" i="1" s="1"/>
  <c r="F63" i="1"/>
  <c r="R64" i="1" s="1"/>
  <c r="F64" i="1"/>
  <c r="R65" i="1" s="1"/>
  <c r="F65" i="1"/>
  <c r="R66" i="1" s="1"/>
  <c r="F66" i="1"/>
  <c r="R67" i="1" s="1"/>
  <c r="F67" i="1"/>
  <c r="R68" i="1" s="1"/>
  <c r="F68" i="1"/>
  <c r="R69" i="1" s="1"/>
  <c r="F69" i="1"/>
  <c r="R70" i="1" s="1"/>
  <c r="F70" i="1"/>
  <c r="R71" i="1" s="1"/>
  <c r="F71" i="1"/>
  <c r="R72" i="1" s="1"/>
  <c r="F72" i="1"/>
  <c r="R73" i="1" s="1"/>
  <c r="F73" i="1"/>
  <c r="R74" i="1" s="1"/>
  <c r="F74" i="1"/>
  <c r="R75" i="1" s="1"/>
  <c r="F75" i="1"/>
  <c r="R76" i="1" s="1"/>
  <c r="F76" i="1"/>
  <c r="R77" i="1" s="1"/>
  <c r="F77" i="1"/>
  <c r="R78" i="1" s="1"/>
  <c r="F78" i="1"/>
  <c r="R79" i="1" s="1"/>
  <c r="F79" i="1"/>
  <c r="R80" i="1" s="1"/>
  <c r="F80" i="1"/>
  <c r="R81" i="1" s="1"/>
  <c r="F81" i="1"/>
  <c r="R82" i="1" s="1"/>
  <c r="F82" i="1"/>
  <c r="R83" i="1" s="1"/>
  <c r="F83" i="1"/>
  <c r="R84" i="1" s="1"/>
  <c r="F84" i="1"/>
  <c r="R85" i="1" s="1"/>
  <c r="F85" i="1"/>
  <c r="R86" i="1" s="1"/>
  <c r="F86" i="1"/>
  <c r="R87" i="1" s="1"/>
  <c r="F87" i="1"/>
  <c r="R88" i="1" s="1"/>
  <c r="F88" i="1"/>
  <c r="R89" i="1" s="1"/>
  <c r="F89" i="1"/>
  <c r="R90" i="1" s="1"/>
  <c r="F90" i="1"/>
  <c r="R91" i="1" s="1"/>
  <c r="F91" i="1"/>
  <c r="R92" i="1" s="1"/>
  <c r="F92" i="1"/>
  <c r="R93" i="1" s="1"/>
  <c r="F93" i="1"/>
  <c r="R94" i="1" s="1"/>
  <c r="F94" i="1"/>
  <c r="R95" i="1" s="1"/>
  <c r="F95" i="1"/>
  <c r="R96" i="1" s="1"/>
  <c r="F96" i="1"/>
  <c r="R97" i="1" s="1"/>
  <c r="F97" i="1"/>
  <c r="R98" i="1" s="1"/>
  <c r="F98" i="1"/>
  <c r="R99" i="1" s="1"/>
  <c r="F99" i="1"/>
  <c r="R100" i="1" s="1"/>
  <c r="F100" i="1"/>
  <c r="R101" i="1" s="1"/>
  <c r="F101" i="1"/>
  <c r="R102" i="1" s="1"/>
  <c r="F102" i="1"/>
  <c r="R103" i="1" s="1"/>
  <c r="F103" i="1"/>
  <c r="R104" i="1" s="1"/>
  <c r="F104" i="1"/>
  <c r="R105" i="1" s="1"/>
  <c r="F105" i="1"/>
  <c r="R106" i="1" s="1"/>
  <c r="F106" i="1"/>
  <c r="R107" i="1" s="1"/>
  <c r="F107" i="1"/>
  <c r="R108" i="1" s="1"/>
  <c r="F108" i="1"/>
  <c r="R109" i="1" s="1"/>
  <c r="F109" i="1"/>
  <c r="R110" i="1" s="1"/>
  <c r="F110" i="1"/>
  <c r="R111" i="1" s="1"/>
  <c r="F111" i="1"/>
  <c r="R112" i="1" s="1"/>
  <c r="F112" i="1"/>
  <c r="R113" i="1" s="1"/>
  <c r="F113" i="1"/>
  <c r="R114" i="1" s="1"/>
  <c r="F114" i="1"/>
  <c r="R115" i="1" s="1"/>
  <c r="F115" i="1"/>
  <c r="R116" i="1" s="1"/>
  <c r="F116" i="1"/>
  <c r="R117" i="1" s="1"/>
  <c r="F117" i="1"/>
  <c r="R118" i="1" s="1"/>
  <c r="F118" i="1"/>
  <c r="R119" i="1" s="1"/>
  <c r="F119" i="1"/>
  <c r="R120" i="1" s="1"/>
  <c r="F120" i="1"/>
  <c r="R121" i="1" s="1"/>
  <c r="F121" i="1"/>
  <c r="R122" i="1" s="1"/>
  <c r="F122" i="1"/>
  <c r="R123" i="1" s="1"/>
  <c r="F123" i="1"/>
  <c r="R124" i="1" s="1"/>
  <c r="F124" i="1"/>
  <c r="R125" i="1" s="1"/>
  <c r="F125" i="1"/>
  <c r="R126" i="1" s="1"/>
  <c r="F126" i="1"/>
  <c r="R127" i="1" s="1"/>
  <c r="F127" i="1"/>
  <c r="R128" i="1" s="1"/>
  <c r="F128" i="1"/>
  <c r="R129" i="1" s="1"/>
  <c r="F129" i="1"/>
  <c r="R130" i="1" s="1"/>
  <c r="F130" i="1"/>
  <c r="R131" i="1" s="1"/>
  <c r="F131" i="1"/>
  <c r="R132" i="1" s="1"/>
  <c r="F132" i="1"/>
  <c r="R133" i="1" s="1"/>
  <c r="F133" i="1"/>
  <c r="R134" i="1" s="1"/>
  <c r="F134" i="1"/>
  <c r="R135" i="1" s="1"/>
  <c r="F135" i="1"/>
  <c r="R136" i="1" s="1"/>
  <c r="F136" i="1"/>
  <c r="R137" i="1" s="1"/>
  <c r="F137" i="1"/>
  <c r="R138" i="1" s="1"/>
  <c r="F138" i="1"/>
  <c r="R139" i="1" s="1"/>
  <c r="F139" i="1"/>
  <c r="R140" i="1" s="1"/>
  <c r="F140" i="1"/>
  <c r="R141" i="1" s="1"/>
  <c r="F141" i="1"/>
  <c r="R142" i="1" s="1"/>
  <c r="F142" i="1"/>
  <c r="R143" i="1" s="1"/>
  <c r="F143" i="1"/>
  <c r="R144" i="1" s="1"/>
  <c r="F144" i="1"/>
  <c r="R145" i="1" s="1"/>
  <c r="F145" i="1"/>
  <c r="R146" i="1" s="1"/>
  <c r="F146" i="1"/>
  <c r="R147" i="1" s="1"/>
  <c r="F147" i="1"/>
  <c r="R148" i="1" s="1"/>
  <c r="F148" i="1"/>
  <c r="R149" i="1" s="1"/>
  <c r="F149" i="1"/>
  <c r="R150" i="1" s="1"/>
  <c r="F150" i="1"/>
  <c r="R151" i="1" s="1"/>
  <c r="F151" i="1"/>
  <c r="R152" i="1" s="1"/>
  <c r="F152" i="1"/>
  <c r="R153" i="1" s="1"/>
  <c r="F153" i="1"/>
  <c r="R154" i="1" s="1"/>
  <c r="F154" i="1"/>
  <c r="R155" i="1" s="1"/>
  <c r="F155" i="1"/>
  <c r="R156" i="1" s="1"/>
  <c r="F156" i="1"/>
  <c r="R157" i="1" s="1"/>
  <c r="F157" i="1"/>
  <c r="R158" i="1" s="1"/>
  <c r="F158" i="1"/>
  <c r="R159" i="1" s="1"/>
  <c r="F159" i="1"/>
  <c r="R160" i="1" s="1"/>
  <c r="F160" i="1"/>
  <c r="R161" i="1" s="1"/>
  <c r="F161" i="1"/>
  <c r="R162" i="1" s="1"/>
  <c r="F162" i="1"/>
  <c r="R163" i="1" s="1"/>
  <c r="F163" i="1"/>
  <c r="R164" i="1" s="1"/>
  <c r="F164" i="1"/>
  <c r="R165" i="1" s="1"/>
  <c r="F165" i="1"/>
  <c r="R166" i="1" s="1"/>
  <c r="F166" i="1"/>
  <c r="R167" i="1" s="1"/>
  <c r="F167" i="1"/>
  <c r="R168" i="1" s="1"/>
  <c r="F168" i="1"/>
  <c r="R169" i="1" s="1"/>
  <c r="F169" i="1"/>
  <c r="R170" i="1" s="1"/>
  <c r="F170" i="1"/>
  <c r="R171" i="1" s="1"/>
  <c r="F171" i="1"/>
  <c r="R172" i="1" s="1"/>
  <c r="F172" i="1"/>
  <c r="R173" i="1" s="1"/>
  <c r="F173" i="1"/>
  <c r="R174" i="1" s="1"/>
  <c r="F174" i="1"/>
  <c r="R175" i="1" s="1"/>
  <c r="F175" i="1"/>
  <c r="R176" i="1" s="1"/>
  <c r="F176" i="1"/>
  <c r="R177" i="1" s="1"/>
  <c r="F177" i="1"/>
  <c r="R178" i="1" s="1"/>
  <c r="F178" i="1"/>
  <c r="R179" i="1" s="1"/>
  <c r="F179" i="1"/>
  <c r="R180" i="1" s="1"/>
  <c r="F180" i="1"/>
  <c r="R181" i="1" s="1"/>
  <c r="F181" i="1"/>
  <c r="R182" i="1" s="1"/>
  <c r="F182" i="1"/>
  <c r="R183" i="1" s="1"/>
  <c r="F183" i="1"/>
  <c r="R184" i="1" s="1"/>
  <c r="F184" i="1"/>
  <c r="R185" i="1" s="1"/>
  <c r="F185" i="1"/>
  <c r="R186" i="1" s="1"/>
  <c r="F186" i="1"/>
  <c r="R187" i="1" s="1"/>
  <c r="F187" i="1"/>
  <c r="R188" i="1" s="1"/>
  <c r="F188" i="1"/>
  <c r="R189" i="1" s="1"/>
  <c r="F189" i="1"/>
  <c r="R190" i="1" s="1"/>
  <c r="F190" i="1"/>
  <c r="R191" i="1" s="1"/>
  <c r="F191" i="1"/>
  <c r="R192" i="1" s="1"/>
  <c r="F192" i="1"/>
  <c r="R193" i="1" s="1"/>
  <c r="F193" i="1"/>
  <c r="R194" i="1" s="1"/>
  <c r="F194" i="1"/>
  <c r="R195" i="1" s="1"/>
  <c r="F195" i="1"/>
  <c r="R196" i="1" s="1"/>
  <c r="F196" i="1"/>
  <c r="R197" i="1" s="1"/>
  <c r="F197" i="1"/>
  <c r="R198" i="1" s="1"/>
  <c r="F198" i="1"/>
  <c r="R199" i="1" s="1"/>
  <c r="F199" i="1"/>
  <c r="R200" i="1" s="1"/>
  <c r="F200" i="1"/>
  <c r="R201" i="1" s="1"/>
  <c r="F201" i="1"/>
  <c r="R202" i="1" s="1"/>
  <c r="F202" i="1"/>
  <c r="R203" i="1" s="1"/>
  <c r="F203" i="1"/>
  <c r="R204" i="1" s="1"/>
  <c r="F204" i="1"/>
  <c r="R205" i="1" s="1"/>
  <c r="F205" i="1"/>
  <c r="R206" i="1" s="1"/>
  <c r="F206" i="1"/>
  <c r="R207" i="1" s="1"/>
  <c r="F207" i="1"/>
  <c r="R208" i="1" s="1"/>
  <c r="F208" i="1"/>
  <c r="R209" i="1" s="1"/>
  <c r="F209" i="1"/>
  <c r="R210" i="1" s="1"/>
  <c r="F210" i="1"/>
  <c r="R211" i="1" s="1"/>
  <c r="F211" i="1"/>
  <c r="R212" i="1" s="1"/>
  <c r="F212" i="1"/>
  <c r="R213" i="1" s="1"/>
  <c r="F213" i="1"/>
  <c r="R214" i="1" s="1"/>
  <c r="F214" i="1"/>
  <c r="R215" i="1" s="1"/>
  <c r="F215" i="1"/>
  <c r="R216" i="1" s="1"/>
  <c r="F216" i="1"/>
  <c r="R217" i="1" s="1"/>
  <c r="F217" i="1"/>
  <c r="R218" i="1" s="1"/>
  <c r="F218" i="1"/>
  <c r="R219" i="1" s="1"/>
  <c r="F219" i="1"/>
  <c r="R220" i="1" s="1"/>
  <c r="F220" i="1"/>
  <c r="R221" i="1" s="1"/>
  <c r="F221" i="1"/>
  <c r="R222" i="1" s="1"/>
  <c r="F222" i="1"/>
  <c r="R223" i="1" s="1"/>
  <c r="F223" i="1"/>
  <c r="R224" i="1" s="1"/>
  <c r="F224" i="1"/>
  <c r="R225" i="1" s="1"/>
  <c r="F225" i="1"/>
  <c r="R226" i="1" s="1"/>
  <c r="F226" i="1"/>
  <c r="R227" i="1" s="1"/>
  <c r="F227" i="1"/>
  <c r="R228" i="1" s="1"/>
  <c r="F228" i="1"/>
  <c r="R229" i="1" s="1"/>
  <c r="F229" i="1"/>
  <c r="R230" i="1" s="1"/>
  <c r="F230" i="1"/>
  <c r="R231" i="1" s="1"/>
  <c r="F231" i="1"/>
  <c r="R232" i="1" s="1"/>
  <c r="F232" i="1"/>
  <c r="R233" i="1" s="1"/>
  <c r="F233" i="1"/>
  <c r="R234" i="1" s="1"/>
  <c r="F234" i="1"/>
  <c r="R235" i="1" s="1"/>
  <c r="F235" i="1"/>
  <c r="R236" i="1" s="1"/>
  <c r="F236" i="1"/>
  <c r="R237" i="1" s="1"/>
  <c r="F237" i="1"/>
  <c r="R238" i="1" s="1"/>
  <c r="F238" i="1"/>
  <c r="R239" i="1" s="1"/>
  <c r="F239" i="1"/>
  <c r="R240" i="1" s="1"/>
  <c r="F240" i="1"/>
  <c r="R241" i="1" s="1"/>
  <c r="F241" i="1"/>
  <c r="R242" i="1" s="1"/>
  <c r="F242" i="1"/>
  <c r="R243" i="1" s="1"/>
  <c r="F243" i="1"/>
  <c r="R244" i="1" s="1"/>
  <c r="F244" i="1"/>
  <c r="R245" i="1" s="1"/>
  <c r="F245" i="1"/>
  <c r="R246" i="1" s="1"/>
  <c r="F246" i="1"/>
  <c r="R247" i="1" s="1"/>
  <c r="F247" i="1"/>
  <c r="R248" i="1" s="1"/>
  <c r="F248" i="1"/>
  <c r="R249" i="1" s="1"/>
  <c r="F249" i="1"/>
  <c r="R250" i="1" s="1"/>
  <c r="F250" i="1"/>
  <c r="R251" i="1" s="1"/>
  <c r="F251" i="1"/>
  <c r="R252" i="1" s="1"/>
  <c r="F252" i="1"/>
  <c r="R253" i="1" s="1"/>
  <c r="F253" i="1"/>
  <c r="R254" i="1" s="1"/>
  <c r="F254" i="1"/>
  <c r="R255" i="1" s="1"/>
  <c r="F255" i="1"/>
  <c r="R256" i="1" s="1"/>
  <c r="F256" i="1"/>
  <c r="R257" i="1" s="1"/>
  <c r="F257" i="1"/>
  <c r="R258" i="1" s="1"/>
  <c r="F258" i="1"/>
  <c r="R259" i="1" s="1"/>
  <c r="F259" i="1"/>
  <c r="R260" i="1" s="1"/>
  <c r="F260" i="1"/>
  <c r="R261" i="1" s="1"/>
  <c r="F261" i="1"/>
  <c r="R262" i="1" s="1"/>
  <c r="F262" i="1"/>
  <c r="R263" i="1" s="1"/>
  <c r="F263" i="1"/>
  <c r="R264" i="1" s="1"/>
  <c r="F264" i="1"/>
  <c r="R265" i="1" s="1"/>
  <c r="F265" i="1"/>
  <c r="R266" i="1" s="1"/>
  <c r="F266" i="1"/>
  <c r="R267" i="1" s="1"/>
  <c r="F267" i="1"/>
  <c r="R268" i="1" s="1"/>
  <c r="F268" i="1"/>
  <c r="R269" i="1" s="1"/>
  <c r="F269" i="1"/>
  <c r="R270" i="1" s="1"/>
  <c r="F270" i="1"/>
  <c r="R271" i="1" s="1"/>
  <c r="F271" i="1"/>
  <c r="R272" i="1" s="1"/>
  <c r="F272" i="1"/>
  <c r="R273" i="1" s="1"/>
  <c r="F273" i="1"/>
  <c r="R274" i="1" s="1"/>
  <c r="F274" i="1"/>
  <c r="R275" i="1" s="1"/>
  <c r="F275" i="1"/>
  <c r="R276" i="1" s="1"/>
  <c r="F276" i="1"/>
  <c r="R277" i="1" s="1"/>
  <c r="F2" i="1"/>
  <c r="R3" i="1" s="1"/>
  <c r="U277" i="1" l="1"/>
  <c r="T277" i="1"/>
  <c r="Q277" i="1"/>
  <c r="P277" i="1"/>
  <c r="O277" i="1"/>
  <c r="N277" i="1"/>
  <c r="U276" i="1"/>
  <c r="T276" i="1"/>
  <c r="Q276" i="1"/>
  <c r="P276" i="1"/>
  <c r="O276" i="1"/>
  <c r="N276" i="1"/>
  <c r="U275" i="1"/>
  <c r="T275" i="1"/>
  <c r="Q275" i="1"/>
  <c r="P275" i="1"/>
  <c r="O275" i="1"/>
  <c r="N275" i="1"/>
  <c r="U274" i="1"/>
  <c r="T274" i="1"/>
  <c r="Q274" i="1"/>
  <c r="P274" i="1"/>
  <c r="O274" i="1"/>
  <c r="N274" i="1"/>
  <c r="U273" i="1"/>
  <c r="T273" i="1"/>
  <c r="Q273" i="1"/>
  <c r="P273" i="1"/>
  <c r="O273" i="1"/>
  <c r="N273" i="1"/>
  <c r="U272" i="1"/>
  <c r="T272" i="1"/>
  <c r="Q272" i="1"/>
  <c r="P272" i="1"/>
  <c r="O272" i="1"/>
  <c r="N272" i="1"/>
  <c r="U271" i="1"/>
  <c r="T271" i="1"/>
  <c r="Q271" i="1"/>
  <c r="P271" i="1"/>
  <c r="O271" i="1"/>
  <c r="N271" i="1"/>
  <c r="U270" i="1"/>
  <c r="T270" i="1"/>
  <c r="Q270" i="1"/>
  <c r="P270" i="1"/>
  <c r="O270" i="1"/>
  <c r="N270" i="1"/>
  <c r="U269" i="1"/>
  <c r="T269" i="1"/>
  <c r="Q269" i="1"/>
  <c r="P269" i="1"/>
  <c r="O269" i="1"/>
  <c r="N269" i="1"/>
  <c r="U268" i="1"/>
  <c r="T268" i="1"/>
  <c r="Q268" i="1"/>
  <c r="P268" i="1"/>
  <c r="O268" i="1"/>
  <c r="N268" i="1"/>
  <c r="U267" i="1"/>
  <c r="T267" i="1"/>
  <c r="Q267" i="1"/>
  <c r="P267" i="1"/>
  <c r="O267" i="1"/>
  <c r="N267" i="1"/>
  <c r="U266" i="1"/>
  <c r="T266" i="1"/>
  <c r="Q266" i="1"/>
  <c r="P266" i="1"/>
  <c r="O266" i="1"/>
  <c r="N266" i="1"/>
  <c r="U265" i="1"/>
  <c r="T265" i="1"/>
  <c r="Q265" i="1"/>
  <c r="P265" i="1"/>
  <c r="O265" i="1"/>
  <c r="N265" i="1"/>
  <c r="U264" i="1"/>
  <c r="T264" i="1"/>
  <c r="Q264" i="1"/>
  <c r="P264" i="1"/>
  <c r="O264" i="1"/>
  <c r="N264" i="1"/>
  <c r="U263" i="1"/>
  <c r="T263" i="1"/>
  <c r="Q263" i="1"/>
  <c r="P263" i="1"/>
  <c r="O263" i="1"/>
  <c r="N263" i="1"/>
  <c r="U262" i="1"/>
  <c r="T262" i="1"/>
  <c r="Q262" i="1"/>
  <c r="P262" i="1"/>
  <c r="O262" i="1"/>
  <c r="N262" i="1"/>
  <c r="U261" i="1"/>
  <c r="T261" i="1"/>
  <c r="Q261" i="1"/>
  <c r="P261" i="1"/>
  <c r="O261" i="1"/>
  <c r="N261" i="1"/>
  <c r="U260" i="1"/>
  <c r="T260" i="1"/>
  <c r="Q260" i="1"/>
  <c r="P260" i="1"/>
  <c r="O260" i="1"/>
  <c r="N260" i="1"/>
  <c r="U259" i="1"/>
  <c r="T259" i="1"/>
  <c r="Q259" i="1"/>
  <c r="P259" i="1"/>
  <c r="O259" i="1"/>
  <c r="N259" i="1"/>
  <c r="U258" i="1"/>
  <c r="T258" i="1"/>
  <c r="Q258" i="1"/>
  <c r="P258" i="1"/>
  <c r="O258" i="1"/>
  <c r="N258" i="1"/>
  <c r="U257" i="1"/>
  <c r="T257" i="1"/>
  <c r="Q257" i="1"/>
  <c r="P257" i="1"/>
  <c r="O257" i="1"/>
  <c r="N257" i="1"/>
  <c r="U256" i="1"/>
  <c r="T256" i="1"/>
  <c r="Q256" i="1"/>
  <c r="P256" i="1"/>
  <c r="O256" i="1"/>
  <c r="N256" i="1"/>
  <c r="U255" i="1"/>
  <c r="T255" i="1"/>
  <c r="Q255" i="1"/>
  <c r="P255" i="1"/>
  <c r="O255" i="1"/>
  <c r="N255" i="1"/>
  <c r="U254" i="1"/>
  <c r="T254" i="1"/>
  <c r="Q254" i="1"/>
  <c r="P254" i="1"/>
  <c r="O254" i="1"/>
  <c r="N254" i="1"/>
  <c r="U253" i="1"/>
  <c r="T253" i="1"/>
  <c r="Q253" i="1"/>
  <c r="P253" i="1"/>
  <c r="O253" i="1"/>
  <c r="N253" i="1"/>
  <c r="U252" i="1"/>
  <c r="T252" i="1"/>
  <c r="Q252" i="1"/>
  <c r="P252" i="1"/>
  <c r="O252" i="1"/>
  <c r="N252" i="1"/>
  <c r="U251" i="1"/>
  <c r="T251" i="1"/>
  <c r="Q251" i="1"/>
  <c r="P251" i="1"/>
  <c r="O251" i="1"/>
  <c r="N251" i="1"/>
  <c r="U250" i="1"/>
  <c r="T250" i="1"/>
  <c r="Q250" i="1"/>
  <c r="P250" i="1"/>
  <c r="O250" i="1"/>
  <c r="N250" i="1"/>
  <c r="U249" i="1"/>
  <c r="T249" i="1"/>
  <c r="Q249" i="1"/>
  <c r="P249" i="1"/>
  <c r="O249" i="1"/>
  <c r="N249" i="1"/>
  <c r="U248" i="1"/>
  <c r="T248" i="1"/>
  <c r="Q248" i="1"/>
  <c r="P248" i="1"/>
  <c r="O248" i="1"/>
  <c r="N248" i="1"/>
  <c r="U247" i="1"/>
  <c r="T247" i="1"/>
  <c r="Q247" i="1"/>
  <c r="P247" i="1"/>
  <c r="O247" i="1"/>
  <c r="N247" i="1"/>
  <c r="U246" i="1"/>
  <c r="T246" i="1"/>
  <c r="Q246" i="1"/>
  <c r="P246" i="1"/>
  <c r="O246" i="1"/>
  <c r="N246" i="1"/>
  <c r="U245" i="1"/>
  <c r="T245" i="1"/>
  <c r="Q245" i="1"/>
  <c r="P245" i="1"/>
  <c r="O245" i="1"/>
  <c r="N245" i="1"/>
  <c r="U244" i="1"/>
  <c r="T244" i="1"/>
  <c r="Q244" i="1"/>
  <c r="P244" i="1"/>
  <c r="O244" i="1"/>
  <c r="N244" i="1"/>
  <c r="U243" i="1"/>
  <c r="T243" i="1"/>
  <c r="Q243" i="1"/>
  <c r="P243" i="1"/>
  <c r="O243" i="1"/>
  <c r="N243" i="1"/>
  <c r="U242" i="1"/>
  <c r="T242" i="1"/>
  <c r="Q242" i="1"/>
  <c r="P242" i="1"/>
  <c r="O242" i="1"/>
  <c r="N242" i="1"/>
  <c r="U241" i="1"/>
  <c r="T241" i="1"/>
  <c r="Q241" i="1"/>
  <c r="P241" i="1"/>
  <c r="O241" i="1"/>
  <c r="N241" i="1"/>
  <c r="U240" i="1"/>
  <c r="T240" i="1"/>
  <c r="Q240" i="1"/>
  <c r="P240" i="1"/>
  <c r="O240" i="1"/>
  <c r="N240" i="1"/>
  <c r="U239" i="1"/>
  <c r="T239" i="1"/>
  <c r="Q239" i="1"/>
  <c r="P239" i="1"/>
  <c r="O239" i="1"/>
  <c r="N239" i="1"/>
  <c r="U238" i="1"/>
  <c r="T238" i="1"/>
  <c r="Q238" i="1"/>
  <c r="P238" i="1"/>
  <c r="O238" i="1"/>
  <c r="N238" i="1"/>
  <c r="U237" i="1"/>
  <c r="T237" i="1"/>
  <c r="Q237" i="1"/>
  <c r="P237" i="1"/>
  <c r="O237" i="1"/>
  <c r="N237" i="1"/>
  <c r="U236" i="1"/>
  <c r="T236" i="1"/>
  <c r="Q236" i="1"/>
  <c r="P236" i="1"/>
  <c r="O236" i="1"/>
  <c r="N236" i="1"/>
  <c r="U235" i="1"/>
  <c r="T235" i="1"/>
  <c r="Q235" i="1"/>
  <c r="P235" i="1"/>
  <c r="O235" i="1"/>
  <c r="N235" i="1"/>
  <c r="U234" i="1"/>
  <c r="T234" i="1"/>
  <c r="Q234" i="1"/>
  <c r="P234" i="1"/>
  <c r="O234" i="1"/>
  <c r="N234" i="1"/>
  <c r="U233" i="1"/>
  <c r="T233" i="1"/>
  <c r="Q233" i="1"/>
  <c r="P233" i="1"/>
  <c r="O233" i="1"/>
  <c r="N233" i="1"/>
  <c r="U232" i="1"/>
  <c r="T232" i="1"/>
  <c r="Q232" i="1"/>
  <c r="P232" i="1"/>
  <c r="O232" i="1"/>
  <c r="N232" i="1"/>
  <c r="U231" i="1"/>
  <c r="T231" i="1"/>
  <c r="Q231" i="1"/>
  <c r="P231" i="1"/>
  <c r="O231" i="1"/>
  <c r="N231" i="1"/>
  <c r="U230" i="1"/>
  <c r="T230" i="1"/>
  <c r="Q230" i="1"/>
  <c r="P230" i="1"/>
  <c r="O230" i="1"/>
  <c r="N230" i="1"/>
  <c r="U229" i="1"/>
  <c r="T229" i="1"/>
  <c r="Q229" i="1"/>
  <c r="P229" i="1"/>
  <c r="O229" i="1"/>
  <c r="N229" i="1"/>
  <c r="U228" i="1"/>
  <c r="T228" i="1"/>
  <c r="Q228" i="1"/>
  <c r="P228" i="1"/>
  <c r="O228" i="1"/>
  <c r="N228" i="1"/>
  <c r="U227" i="1"/>
  <c r="T227" i="1"/>
  <c r="Q227" i="1"/>
  <c r="P227" i="1"/>
  <c r="O227" i="1"/>
  <c r="N227" i="1"/>
  <c r="U226" i="1"/>
  <c r="T226" i="1"/>
  <c r="Q226" i="1"/>
  <c r="P226" i="1"/>
  <c r="O226" i="1"/>
  <c r="N226" i="1"/>
  <c r="U225" i="1"/>
  <c r="T225" i="1"/>
  <c r="Q225" i="1"/>
  <c r="P225" i="1"/>
  <c r="O225" i="1"/>
  <c r="N225" i="1"/>
  <c r="U224" i="1"/>
  <c r="T224" i="1"/>
  <c r="Q224" i="1"/>
  <c r="P224" i="1"/>
  <c r="O224" i="1"/>
  <c r="N224" i="1"/>
  <c r="U223" i="1"/>
  <c r="T223" i="1"/>
  <c r="Q223" i="1"/>
  <c r="P223" i="1"/>
  <c r="O223" i="1"/>
  <c r="N223" i="1"/>
  <c r="U222" i="1"/>
  <c r="T222" i="1"/>
  <c r="Q222" i="1"/>
  <c r="P222" i="1"/>
  <c r="O222" i="1"/>
  <c r="N222" i="1"/>
  <c r="U221" i="1"/>
  <c r="T221" i="1"/>
  <c r="Q221" i="1"/>
  <c r="P221" i="1"/>
  <c r="O221" i="1"/>
  <c r="N221" i="1"/>
  <c r="U220" i="1"/>
  <c r="T220" i="1"/>
  <c r="Q220" i="1"/>
  <c r="P220" i="1"/>
  <c r="O220" i="1"/>
  <c r="N220" i="1"/>
  <c r="U219" i="1"/>
  <c r="T219" i="1"/>
  <c r="Q219" i="1"/>
  <c r="P219" i="1"/>
  <c r="O219" i="1"/>
  <c r="N219" i="1"/>
  <c r="U218" i="1"/>
  <c r="T218" i="1"/>
  <c r="Q218" i="1"/>
  <c r="P218" i="1"/>
  <c r="O218" i="1"/>
  <c r="N218" i="1"/>
  <c r="U217" i="1"/>
  <c r="T217" i="1"/>
  <c r="Q217" i="1"/>
  <c r="P217" i="1"/>
  <c r="O217" i="1"/>
  <c r="N217" i="1"/>
  <c r="U216" i="1"/>
  <c r="T216" i="1"/>
  <c r="Q216" i="1"/>
  <c r="P216" i="1"/>
  <c r="O216" i="1"/>
  <c r="N216" i="1"/>
  <c r="U215" i="1"/>
  <c r="T215" i="1"/>
  <c r="Q215" i="1"/>
  <c r="P215" i="1"/>
  <c r="O215" i="1"/>
  <c r="N215" i="1"/>
  <c r="U214" i="1"/>
  <c r="T214" i="1"/>
  <c r="Q214" i="1"/>
  <c r="P214" i="1"/>
  <c r="O214" i="1"/>
  <c r="N214" i="1"/>
  <c r="U213" i="1"/>
  <c r="T213" i="1"/>
  <c r="Q213" i="1"/>
  <c r="P213" i="1"/>
  <c r="O213" i="1"/>
  <c r="N213" i="1"/>
  <c r="U212" i="1"/>
  <c r="T212" i="1"/>
  <c r="Q212" i="1"/>
  <c r="P212" i="1"/>
  <c r="O212" i="1"/>
  <c r="N212" i="1"/>
  <c r="U211" i="1"/>
  <c r="T211" i="1"/>
  <c r="Q211" i="1"/>
  <c r="P211" i="1"/>
  <c r="O211" i="1"/>
  <c r="N211" i="1"/>
  <c r="U210" i="1"/>
  <c r="T210" i="1"/>
  <c r="Q210" i="1"/>
  <c r="P210" i="1"/>
  <c r="O210" i="1"/>
  <c r="N210" i="1"/>
  <c r="U209" i="1"/>
  <c r="T209" i="1"/>
  <c r="Q209" i="1"/>
  <c r="P209" i="1"/>
  <c r="O209" i="1"/>
  <c r="N209" i="1"/>
  <c r="U208" i="1"/>
  <c r="T208" i="1"/>
  <c r="Q208" i="1"/>
  <c r="P208" i="1"/>
  <c r="O208" i="1"/>
  <c r="N208" i="1"/>
  <c r="U207" i="1"/>
  <c r="T207" i="1"/>
  <c r="Q207" i="1"/>
  <c r="P207" i="1"/>
  <c r="O207" i="1"/>
  <c r="N207" i="1"/>
  <c r="U206" i="1"/>
  <c r="T206" i="1"/>
  <c r="Q206" i="1"/>
  <c r="P206" i="1"/>
  <c r="O206" i="1"/>
  <c r="N206" i="1"/>
  <c r="U205" i="1"/>
  <c r="T205" i="1"/>
  <c r="Q205" i="1"/>
  <c r="P205" i="1"/>
  <c r="O205" i="1"/>
  <c r="N205" i="1"/>
  <c r="U204" i="1"/>
  <c r="T204" i="1"/>
  <c r="Q204" i="1"/>
  <c r="P204" i="1"/>
  <c r="O204" i="1"/>
  <c r="N204" i="1"/>
  <c r="U203" i="1"/>
  <c r="T203" i="1"/>
  <c r="Q203" i="1"/>
  <c r="P203" i="1"/>
  <c r="O203" i="1"/>
  <c r="N203" i="1"/>
  <c r="U202" i="1"/>
  <c r="T202" i="1"/>
  <c r="Q202" i="1"/>
  <c r="P202" i="1"/>
  <c r="O202" i="1"/>
  <c r="N202" i="1"/>
  <c r="U201" i="1"/>
  <c r="T201" i="1"/>
  <c r="Q201" i="1"/>
  <c r="P201" i="1"/>
  <c r="O201" i="1"/>
  <c r="N201" i="1"/>
  <c r="U200" i="1"/>
  <c r="T200" i="1"/>
  <c r="Q200" i="1"/>
  <c r="P200" i="1"/>
  <c r="O200" i="1"/>
  <c r="N200" i="1"/>
  <c r="U199" i="1"/>
  <c r="T199" i="1"/>
  <c r="Q199" i="1"/>
  <c r="P199" i="1"/>
  <c r="O199" i="1"/>
  <c r="N199" i="1"/>
  <c r="U198" i="1"/>
  <c r="T198" i="1"/>
  <c r="Q198" i="1"/>
  <c r="P198" i="1"/>
  <c r="O198" i="1"/>
  <c r="N198" i="1"/>
  <c r="U197" i="1"/>
  <c r="T197" i="1"/>
  <c r="Q197" i="1"/>
  <c r="P197" i="1"/>
  <c r="O197" i="1"/>
  <c r="N197" i="1"/>
  <c r="U196" i="1"/>
  <c r="T196" i="1"/>
  <c r="Q196" i="1"/>
  <c r="P196" i="1"/>
  <c r="O196" i="1"/>
  <c r="N196" i="1"/>
  <c r="U195" i="1"/>
  <c r="T195" i="1"/>
  <c r="Q195" i="1"/>
  <c r="P195" i="1"/>
  <c r="O195" i="1"/>
  <c r="N195" i="1"/>
  <c r="U194" i="1"/>
  <c r="T194" i="1"/>
  <c r="Q194" i="1"/>
  <c r="P194" i="1"/>
  <c r="O194" i="1"/>
  <c r="N194" i="1"/>
  <c r="U193" i="1"/>
  <c r="T193" i="1"/>
  <c r="Q193" i="1"/>
  <c r="P193" i="1"/>
  <c r="O193" i="1"/>
  <c r="N193" i="1"/>
  <c r="U192" i="1"/>
  <c r="T192" i="1"/>
  <c r="Q192" i="1"/>
  <c r="P192" i="1"/>
  <c r="O192" i="1"/>
  <c r="N192" i="1"/>
  <c r="U191" i="1"/>
  <c r="T191" i="1"/>
  <c r="Q191" i="1"/>
  <c r="P191" i="1"/>
  <c r="O191" i="1"/>
  <c r="N191" i="1"/>
  <c r="U190" i="1"/>
  <c r="T190" i="1"/>
  <c r="Q190" i="1"/>
  <c r="P190" i="1"/>
  <c r="O190" i="1"/>
  <c r="N190" i="1"/>
  <c r="U189" i="1"/>
  <c r="T189" i="1"/>
  <c r="Q189" i="1"/>
  <c r="P189" i="1"/>
  <c r="O189" i="1"/>
  <c r="N189" i="1"/>
  <c r="U188" i="1"/>
  <c r="T188" i="1"/>
  <c r="Q188" i="1"/>
  <c r="P188" i="1"/>
  <c r="O188" i="1"/>
  <c r="N188" i="1"/>
  <c r="U187" i="1"/>
  <c r="T187" i="1"/>
  <c r="Q187" i="1"/>
  <c r="P187" i="1"/>
  <c r="O187" i="1"/>
  <c r="N187" i="1"/>
  <c r="U186" i="1"/>
  <c r="T186" i="1"/>
  <c r="Q186" i="1"/>
  <c r="P186" i="1"/>
  <c r="O186" i="1"/>
  <c r="N186" i="1"/>
  <c r="U185" i="1"/>
  <c r="T185" i="1"/>
  <c r="Q185" i="1"/>
  <c r="P185" i="1"/>
  <c r="O185" i="1"/>
  <c r="N185" i="1"/>
  <c r="U184" i="1"/>
  <c r="T184" i="1"/>
  <c r="Q184" i="1"/>
  <c r="P184" i="1"/>
  <c r="O184" i="1"/>
  <c r="N184" i="1"/>
  <c r="U183" i="1"/>
  <c r="T183" i="1"/>
  <c r="Q183" i="1"/>
  <c r="P183" i="1"/>
  <c r="O183" i="1"/>
  <c r="N183" i="1"/>
  <c r="U182" i="1"/>
  <c r="T182" i="1"/>
  <c r="Q182" i="1"/>
  <c r="P182" i="1"/>
  <c r="O182" i="1"/>
  <c r="N182" i="1"/>
  <c r="U181" i="1"/>
  <c r="T181" i="1"/>
  <c r="Q181" i="1"/>
  <c r="P181" i="1"/>
  <c r="O181" i="1"/>
  <c r="N181" i="1"/>
  <c r="U180" i="1"/>
  <c r="T180" i="1"/>
  <c r="Q180" i="1"/>
  <c r="P180" i="1"/>
  <c r="O180" i="1"/>
  <c r="N180" i="1"/>
  <c r="U179" i="1"/>
  <c r="T179" i="1"/>
  <c r="Q179" i="1"/>
  <c r="P179" i="1"/>
  <c r="O179" i="1"/>
  <c r="N179" i="1"/>
  <c r="U178" i="1"/>
  <c r="T178" i="1"/>
  <c r="Q178" i="1"/>
  <c r="P178" i="1"/>
  <c r="O178" i="1"/>
  <c r="N178" i="1"/>
  <c r="U177" i="1"/>
  <c r="T177" i="1"/>
  <c r="Q177" i="1"/>
  <c r="P177" i="1"/>
  <c r="O177" i="1"/>
  <c r="N177" i="1"/>
  <c r="U176" i="1"/>
  <c r="T176" i="1"/>
  <c r="Q176" i="1"/>
  <c r="P176" i="1"/>
  <c r="O176" i="1"/>
  <c r="N176" i="1"/>
  <c r="U175" i="1"/>
  <c r="T175" i="1"/>
  <c r="Q175" i="1"/>
  <c r="P175" i="1"/>
  <c r="O175" i="1"/>
  <c r="N175" i="1"/>
  <c r="U174" i="1"/>
  <c r="T174" i="1"/>
  <c r="Q174" i="1"/>
  <c r="P174" i="1"/>
  <c r="O174" i="1"/>
  <c r="N174" i="1"/>
  <c r="U173" i="1"/>
  <c r="T173" i="1"/>
  <c r="Q173" i="1"/>
  <c r="P173" i="1"/>
  <c r="O173" i="1"/>
  <c r="N173" i="1"/>
  <c r="U172" i="1"/>
  <c r="T172" i="1"/>
  <c r="Q172" i="1"/>
  <c r="P172" i="1"/>
  <c r="O172" i="1"/>
  <c r="N172" i="1"/>
  <c r="U171" i="1"/>
  <c r="T171" i="1"/>
  <c r="Q171" i="1"/>
  <c r="P171" i="1"/>
  <c r="O171" i="1"/>
  <c r="N171" i="1"/>
  <c r="U170" i="1"/>
  <c r="T170" i="1"/>
  <c r="Q170" i="1"/>
  <c r="P170" i="1"/>
  <c r="O170" i="1"/>
  <c r="N170" i="1"/>
  <c r="U169" i="1"/>
  <c r="T169" i="1"/>
  <c r="Q169" i="1"/>
  <c r="P169" i="1"/>
  <c r="O169" i="1"/>
  <c r="N169" i="1"/>
  <c r="U168" i="1"/>
  <c r="T168" i="1"/>
  <c r="Q168" i="1"/>
  <c r="P168" i="1"/>
  <c r="O168" i="1"/>
  <c r="N168" i="1"/>
  <c r="U167" i="1"/>
  <c r="T167" i="1"/>
  <c r="Q167" i="1"/>
  <c r="P167" i="1"/>
  <c r="O167" i="1"/>
  <c r="N167" i="1"/>
  <c r="U166" i="1"/>
  <c r="T166" i="1"/>
  <c r="Q166" i="1"/>
  <c r="P166" i="1"/>
  <c r="O166" i="1"/>
  <c r="N166" i="1"/>
  <c r="U165" i="1"/>
  <c r="T165" i="1"/>
  <c r="Q165" i="1"/>
  <c r="P165" i="1"/>
  <c r="O165" i="1"/>
  <c r="N165" i="1"/>
  <c r="U164" i="1"/>
  <c r="T164" i="1"/>
  <c r="Q164" i="1"/>
  <c r="P164" i="1"/>
  <c r="O164" i="1"/>
  <c r="N164" i="1"/>
  <c r="U163" i="1"/>
  <c r="T163" i="1"/>
  <c r="Q163" i="1"/>
  <c r="P163" i="1"/>
  <c r="O163" i="1"/>
  <c r="N163" i="1"/>
  <c r="U162" i="1"/>
  <c r="T162" i="1"/>
  <c r="Q162" i="1"/>
  <c r="P162" i="1"/>
  <c r="O162" i="1"/>
  <c r="N162" i="1"/>
  <c r="U161" i="1"/>
  <c r="T161" i="1"/>
  <c r="Q161" i="1"/>
  <c r="P161" i="1"/>
  <c r="O161" i="1"/>
  <c r="N161" i="1"/>
  <c r="U160" i="1"/>
  <c r="T160" i="1"/>
  <c r="Q160" i="1"/>
  <c r="P160" i="1"/>
  <c r="O160" i="1"/>
  <c r="N160" i="1"/>
  <c r="U159" i="1"/>
  <c r="T159" i="1"/>
  <c r="Q159" i="1"/>
  <c r="P159" i="1"/>
  <c r="O159" i="1"/>
  <c r="N159" i="1"/>
  <c r="U158" i="1"/>
  <c r="T158" i="1"/>
  <c r="Q158" i="1"/>
  <c r="P158" i="1"/>
  <c r="O158" i="1"/>
  <c r="N158" i="1"/>
  <c r="U157" i="1"/>
  <c r="T157" i="1"/>
  <c r="Q157" i="1"/>
  <c r="P157" i="1"/>
  <c r="O157" i="1"/>
  <c r="N157" i="1"/>
  <c r="U156" i="1"/>
  <c r="T156" i="1"/>
  <c r="Q156" i="1"/>
  <c r="P156" i="1"/>
  <c r="O156" i="1"/>
  <c r="N156" i="1"/>
  <c r="U155" i="1"/>
  <c r="T155" i="1"/>
  <c r="Q155" i="1"/>
  <c r="P155" i="1"/>
  <c r="O155" i="1"/>
  <c r="N155" i="1"/>
  <c r="U154" i="1"/>
  <c r="T154" i="1"/>
  <c r="Q154" i="1"/>
  <c r="P154" i="1"/>
  <c r="O154" i="1"/>
  <c r="N154" i="1"/>
  <c r="U153" i="1"/>
  <c r="T153" i="1"/>
  <c r="Q153" i="1"/>
  <c r="P153" i="1"/>
  <c r="O153" i="1"/>
  <c r="N153" i="1"/>
  <c r="U152" i="1"/>
  <c r="T152" i="1"/>
  <c r="Q152" i="1"/>
  <c r="P152" i="1"/>
  <c r="O152" i="1"/>
  <c r="N152" i="1"/>
  <c r="U151" i="1"/>
  <c r="T151" i="1"/>
  <c r="Q151" i="1"/>
  <c r="P151" i="1"/>
  <c r="O151" i="1"/>
  <c r="N151" i="1"/>
  <c r="U150" i="1"/>
  <c r="T150" i="1"/>
  <c r="Q150" i="1"/>
  <c r="P150" i="1"/>
  <c r="O150" i="1"/>
  <c r="N150" i="1"/>
  <c r="U149" i="1"/>
  <c r="T149" i="1"/>
  <c r="Q149" i="1"/>
  <c r="P149" i="1"/>
  <c r="O149" i="1"/>
  <c r="N149" i="1"/>
  <c r="U148" i="1"/>
  <c r="T148" i="1"/>
  <c r="Q148" i="1"/>
  <c r="P148" i="1"/>
  <c r="O148" i="1"/>
  <c r="N148" i="1"/>
  <c r="U147" i="1"/>
  <c r="T147" i="1"/>
  <c r="Q147" i="1"/>
  <c r="P147" i="1"/>
  <c r="O147" i="1"/>
  <c r="N147" i="1"/>
  <c r="U146" i="1"/>
  <c r="T146" i="1"/>
  <c r="Q146" i="1"/>
  <c r="P146" i="1"/>
  <c r="O146" i="1"/>
  <c r="N146" i="1"/>
  <c r="U145" i="1"/>
  <c r="T145" i="1"/>
  <c r="Q145" i="1"/>
  <c r="P145" i="1"/>
  <c r="O145" i="1"/>
  <c r="N145" i="1"/>
  <c r="U144" i="1"/>
  <c r="T144" i="1"/>
  <c r="Q144" i="1"/>
  <c r="P144" i="1"/>
  <c r="O144" i="1"/>
  <c r="N144" i="1"/>
  <c r="U143" i="1"/>
  <c r="T143" i="1"/>
  <c r="Q143" i="1"/>
  <c r="P143" i="1"/>
  <c r="O143" i="1"/>
  <c r="N143" i="1"/>
  <c r="U142" i="1"/>
  <c r="T142" i="1"/>
  <c r="Q142" i="1"/>
  <c r="P142" i="1"/>
  <c r="O142" i="1"/>
  <c r="N142" i="1"/>
  <c r="U141" i="1"/>
  <c r="T141" i="1"/>
  <c r="Q141" i="1"/>
  <c r="P141" i="1"/>
  <c r="O141" i="1"/>
  <c r="N141" i="1"/>
  <c r="U140" i="1"/>
  <c r="T140" i="1"/>
  <c r="Q140" i="1"/>
  <c r="P140" i="1"/>
  <c r="O140" i="1"/>
  <c r="N140" i="1"/>
  <c r="U139" i="1"/>
  <c r="T139" i="1"/>
  <c r="Q139" i="1"/>
  <c r="P139" i="1"/>
  <c r="O139" i="1"/>
  <c r="N139" i="1"/>
  <c r="U138" i="1"/>
  <c r="T138" i="1"/>
  <c r="Q138" i="1"/>
  <c r="P138" i="1"/>
  <c r="O138" i="1"/>
  <c r="N138" i="1"/>
  <c r="U137" i="1"/>
  <c r="T137" i="1"/>
  <c r="Q137" i="1"/>
  <c r="P137" i="1"/>
  <c r="O137" i="1"/>
  <c r="N137" i="1"/>
  <c r="U136" i="1"/>
  <c r="T136" i="1"/>
  <c r="Q136" i="1"/>
  <c r="P136" i="1"/>
  <c r="O136" i="1"/>
  <c r="N136" i="1"/>
  <c r="U135" i="1"/>
  <c r="T135" i="1"/>
  <c r="Q135" i="1"/>
  <c r="P135" i="1"/>
  <c r="O135" i="1"/>
  <c r="N135" i="1"/>
  <c r="U134" i="1"/>
  <c r="T134" i="1"/>
  <c r="Q134" i="1"/>
  <c r="P134" i="1"/>
  <c r="O134" i="1"/>
  <c r="N134" i="1"/>
  <c r="U133" i="1"/>
  <c r="T133" i="1"/>
  <c r="Q133" i="1"/>
  <c r="P133" i="1"/>
  <c r="O133" i="1"/>
  <c r="N133" i="1"/>
  <c r="U132" i="1"/>
  <c r="T132" i="1"/>
  <c r="Q132" i="1"/>
  <c r="P132" i="1"/>
  <c r="O132" i="1"/>
  <c r="N132" i="1"/>
  <c r="U131" i="1"/>
  <c r="T131" i="1"/>
  <c r="Q131" i="1"/>
  <c r="P131" i="1"/>
  <c r="O131" i="1"/>
  <c r="N131" i="1"/>
  <c r="U130" i="1"/>
  <c r="T130" i="1"/>
  <c r="Q130" i="1"/>
  <c r="P130" i="1"/>
  <c r="O130" i="1"/>
  <c r="N130" i="1"/>
  <c r="U129" i="1"/>
  <c r="T129" i="1"/>
  <c r="Q129" i="1"/>
  <c r="P129" i="1"/>
  <c r="O129" i="1"/>
  <c r="N129" i="1"/>
  <c r="U128" i="1"/>
  <c r="T128" i="1"/>
  <c r="Q128" i="1"/>
  <c r="P128" i="1"/>
  <c r="O128" i="1"/>
  <c r="N128" i="1"/>
  <c r="U127" i="1"/>
  <c r="T127" i="1"/>
  <c r="Q127" i="1"/>
  <c r="P127" i="1"/>
  <c r="O127" i="1"/>
  <c r="N127" i="1"/>
  <c r="U126" i="1"/>
  <c r="T126" i="1"/>
  <c r="Q126" i="1"/>
  <c r="P126" i="1"/>
  <c r="O126" i="1"/>
  <c r="N126" i="1"/>
  <c r="U125" i="1"/>
  <c r="T125" i="1"/>
  <c r="Q125" i="1"/>
  <c r="P125" i="1"/>
  <c r="O125" i="1"/>
  <c r="N125" i="1"/>
  <c r="U124" i="1"/>
  <c r="T124" i="1"/>
  <c r="Q124" i="1"/>
  <c r="P124" i="1"/>
  <c r="O124" i="1"/>
  <c r="N124" i="1"/>
  <c r="U123" i="1"/>
  <c r="T123" i="1"/>
  <c r="Q123" i="1"/>
  <c r="P123" i="1"/>
  <c r="O123" i="1"/>
  <c r="N123" i="1"/>
  <c r="U122" i="1"/>
  <c r="T122" i="1"/>
  <c r="Q122" i="1"/>
  <c r="P122" i="1"/>
  <c r="O122" i="1"/>
  <c r="N122" i="1"/>
  <c r="U121" i="1"/>
  <c r="T121" i="1"/>
  <c r="Q121" i="1"/>
  <c r="P121" i="1"/>
  <c r="O121" i="1"/>
  <c r="N121" i="1"/>
  <c r="U120" i="1"/>
  <c r="T120" i="1"/>
  <c r="Q120" i="1"/>
  <c r="P120" i="1"/>
  <c r="O120" i="1"/>
  <c r="N120" i="1"/>
  <c r="U119" i="1"/>
  <c r="T119" i="1"/>
  <c r="Q119" i="1"/>
  <c r="P119" i="1"/>
  <c r="O119" i="1"/>
  <c r="N119" i="1"/>
  <c r="U118" i="1"/>
  <c r="T118" i="1"/>
  <c r="Q118" i="1"/>
  <c r="P118" i="1"/>
  <c r="O118" i="1"/>
  <c r="N118" i="1"/>
  <c r="U117" i="1"/>
  <c r="T117" i="1"/>
  <c r="Q117" i="1"/>
  <c r="P117" i="1"/>
  <c r="O117" i="1"/>
  <c r="N117" i="1"/>
  <c r="U116" i="1"/>
  <c r="T116" i="1"/>
  <c r="Q116" i="1"/>
  <c r="P116" i="1"/>
  <c r="O116" i="1"/>
  <c r="N116" i="1"/>
  <c r="U115" i="1"/>
  <c r="T115" i="1"/>
  <c r="Q115" i="1"/>
  <c r="P115" i="1"/>
  <c r="O115" i="1"/>
  <c r="N115" i="1"/>
  <c r="U114" i="1"/>
  <c r="T114" i="1"/>
  <c r="Q114" i="1"/>
  <c r="P114" i="1"/>
  <c r="O114" i="1"/>
  <c r="N114" i="1"/>
  <c r="U113" i="1"/>
  <c r="T113" i="1"/>
  <c r="Q113" i="1"/>
  <c r="P113" i="1"/>
  <c r="O113" i="1"/>
  <c r="N113" i="1"/>
  <c r="U112" i="1"/>
  <c r="T112" i="1"/>
  <c r="Q112" i="1"/>
  <c r="P112" i="1"/>
  <c r="O112" i="1"/>
  <c r="N112" i="1"/>
  <c r="U111" i="1"/>
  <c r="T111" i="1"/>
  <c r="Q111" i="1"/>
  <c r="P111" i="1"/>
  <c r="O111" i="1"/>
  <c r="N111" i="1"/>
  <c r="U110" i="1"/>
  <c r="T110" i="1"/>
  <c r="Q110" i="1"/>
  <c r="P110" i="1"/>
  <c r="O110" i="1"/>
  <c r="N110" i="1"/>
  <c r="U109" i="1"/>
  <c r="T109" i="1"/>
  <c r="Q109" i="1"/>
  <c r="P109" i="1"/>
  <c r="O109" i="1"/>
  <c r="N109" i="1"/>
  <c r="U108" i="1"/>
  <c r="T108" i="1"/>
  <c r="Q108" i="1"/>
  <c r="P108" i="1"/>
  <c r="O108" i="1"/>
  <c r="N108" i="1"/>
  <c r="U107" i="1"/>
  <c r="T107" i="1"/>
  <c r="Q107" i="1"/>
  <c r="P107" i="1"/>
  <c r="O107" i="1"/>
  <c r="N107" i="1"/>
  <c r="U106" i="1"/>
  <c r="T106" i="1"/>
  <c r="Q106" i="1"/>
  <c r="P106" i="1"/>
  <c r="O106" i="1"/>
  <c r="N106" i="1"/>
  <c r="U105" i="1"/>
  <c r="T105" i="1"/>
  <c r="Q105" i="1"/>
  <c r="P105" i="1"/>
  <c r="O105" i="1"/>
  <c r="N105" i="1"/>
  <c r="U104" i="1"/>
  <c r="T104" i="1"/>
  <c r="Q104" i="1"/>
  <c r="P104" i="1"/>
  <c r="O104" i="1"/>
  <c r="N104" i="1"/>
  <c r="U103" i="1"/>
  <c r="T103" i="1"/>
  <c r="Q103" i="1"/>
  <c r="P103" i="1"/>
  <c r="O103" i="1"/>
  <c r="N103" i="1"/>
  <c r="U102" i="1"/>
  <c r="T102" i="1"/>
  <c r="Q102" i="1"/>
  <c r="P102" i="1"/>
  <c r="O102" i="1"/>
  <c r="N102" i="1"/>
  <c r="U101" i="1"/>
  <c r="T101" i="1"/>
  <c r="Q101" i="1"/>
  <c r="P101" i="1"/>
  <c r="O101" i="1"/>
  <c r="N101" i="1"/>
  <c r="U100" i="1"/>
  <c r="T100" i="1"/>
  <c r="Q100" i="1"/>
  <c r="P100" i="1"/>
  <c r="O100" i="1"/>
  <c r="N100" i="1"/>
  <c r="U99" i="1"/>
  <c r="T99" i="1"/>
  <c r="Q99" i="1"/>
  <c r="P99" i="1"/>
  <c r="O99" i="1"/>
  <c r="N99" i="1"/>
  <c r="U98" i="1"/>
  <c r="T98" i="1"/>
  <c r="Q98" i="1"/>
  <c r="P98" i="1"/>
  <c r="O98" i="1"/>
  <c r="N98" i="1"/>
  <c r="U97" i="1"/>
  <c r="T97" i="1"/>
  <c r="Q97" i="1"/>
  <c r="P97" i="1"/>
  <c r="O97" i="1"/>
  <c r="N97" i="1"/>
  <c r="U96" i="1"/>
  <c r="T96" i="1"/>
  <c r="Q96" i="1"/>
  <c r="P96" i="1"/>
  <c r="O96" i="1"/>
  <c r="N96" i="1"/>
  <c r="U95" i="1"/>
  <c r="T95" i="1"/>
  <c r="Q95" i="1"/>
  <c r="P95" i="1"/>
  <c r="O95" i="1"/>
  <c r="N95" i="1"/>
  <c r="U94" i="1"/>
  <c r="T94" i="1"/>
  <c r="Q94" i="1"/>
  <c r="P94" i="1"/>
  <c r="O94" i="1"/>
  <c r="N94" i="1"/>
  <c r="U93" i="1"/>
  <c r="T93" i="1"/>
  <c r="Q93" i="1"/>
  <c r="P93" i="1"/>
  <c r="O93" i="1"/>
  <c r="N93" i="1"/>
  <c r="U92" i="1"/>
  <c r="T92" i="1"/>
  <c r="Q92" i="1"/>
  <c r="P92" i="1"/>
  <c r="O92" i="1"/>
  <c r="N92" i="1"/>
  <c r="U91" i="1"/>
  <c r="T91" i="1"/>
  <c r="Q91" i="1"/>
  <c r="P91" i="1"/>
  <c r="O91" i="1"/>
  <c r="N91" i="1"/>
  <c r="U90" i="1"/>
  <c r="T90" i="1"/>
  <c r="Q90" i="1"/>
  <c r="P90" i="1"/>
  <c r="O90" i="1"/>
  <c r="N90" i="1"/>
  <c r="U89" i="1"/>
  <c r="T89" i="1"/>
  <c r="Q89" i="1"/>
  <c r="P89" i="1"/>
  <c r="O89" i="1"/>
  <c r="N89" i="1"/>
  <c r="U88" i="1"/>
  <c r="T88" i="1"/>
  <c r="Q88" i="1"/>
  <c r="P88" i="1"/>
  <c r="O88" i="1"/>
  <c r="N88" i="1"/>
  <c r="U87" i="1"/>
  <c r="T87" i="1"/>
  <c r="Q87" i="1"/>
  <c r="P87" i="1"/>
  <c r="O87" i="1"/>
  <c r="N87" i="1"/>
  <c r="U86" i="1"/>
  <c r="T86" i="1"/>
  <c r="Q86" i="1"/>
  <c r="P86" i="1"/>
  <c r="O86" i="1"/>
  <c r="N86" i="1"/>
  <c r="U85" i="1"/>
  <c r="T85" i="1"/>
  <c r="Q85" i="1"/>
  <c r="P85" i="1"/>
  <c r="O85" i="1"/>
  <c r="N85" i="1"/>
  <c r="U84" i="1"/>
  <c r="T84" i="1"/>
  <c r="Q84" i="1"/>
  <c r="P84" i="1"/>
  <c r="O84" i="1"/>
  <c r="N84" i="1"/>
  <c r="U83" i="1"/>
  <c r="T83" i="1"/>
  <c r="Q83" i="1"/>
  <c r="P83" i="1"/>
  <c r="O83" i="1"/>
  <c r="N83" i="1"/>
  <c r="U82" i="1"/>
  <c r="T82" i="1"/>
  <c r="Q82" i="1"/>
  <c r="P82" i="1"/>
  <c r="O82" i="1"/>
  <c r="N82" i="1"/>
  <c r="U81" i="1"/>
  <c r="T81" i="1"/>
  <c r="Q81" i="1"/>
  <c r="P81" i="1"/>
  <c r="O81" i="1"/>
  <c r="N81" i="1"/>
  <c r="U80" i="1"/>
  <c r="T80" i="1"/>
  <c r="Q80" i="1"/>
  <c r="P80" i="1"/>
  <c r="O80" i="1"/>
  <c r="N80" i="1"/>
  <c r="U79" i="1"/>
  <c r="T79" i="1"/>
  <c r="Q79" i="1"/>
  <c r="P79" i="1"/>
  <c r="O79" i="1"/>
  <c r="N79" i="1"/>
  <c r="U78" i="1"/>
  <c r="T78" i="1"/>
  <c r="Q78" i="1"/>
  <c r="P78" i="1"/>
  <c r="O78" i="1"/>
  <c r="N78" i="1"/>
  <c r="U77" i="1"/>
  <c r="T77" i="1"/>
  <c r="Q77" i="1"/>
  <c r="P77" i="1"/>
  <c r="O77" i="1"/>
  <c r="N77" i="1"/>
  <c r="U76" i="1"/>
  <c r="T76" i="1"/>
  <c r="Q76" i="1"/>
  <c r="P76" i="1"/>
  <c r="O76" i="1"/>
  <c r="N76" i="1"/>
  <c r="U75" i="1"/>
  <c r="T75" i="1"/>
  <c r="Q75" i="1"/>
  <c r="P75" i="1"/>
  <c r="O75" i="1"/>
  <c r="N75" i="1"/>
  <c r="U74" i="1"/>
  <c r="T74" i="1"/>
  <c r="Q74" i="1"/>
  <c r="P74" i="1"/>
  <c r="O74" i="1"/>
  <c r="N74" i="1"/>
  <c r="U73" i="1"/>
  <c r="T73" i="1"/>
  <c r="Q73" i="1"/>
  <c r="P73" i="1"/>
  <c r="O73" i="1"/>
  <c r="N73" i="1"/>
  <c r="U72" i="1"/>
  <c r="T72" i="1"/>
  <c r="Q72" i="1"/>
  <c r="P72" i="1"/>
  <c r="O72" i="1"/>
  <c r="N72" i="1"/>
  <c r="U71" i="1"/>
  <c r="T71" i="1"/>
  <c r="Q71" i="1"/>
  <c r="P71" i="1"/>
  <c r="O71" i="1"/>
  <c r="N71" i="1"/>
  <c r="U70" i="1"/>
  <c r="T70" i="1"/>
  <c r="Q70" i="1"/>
  <c r="P70" i="1"/>
  <c r="O70" i="1"/>
  <c r="N70" i="1"/>
  <c r="U69" i="1"/>
  <c r="T69" i="1"/>
  <c r="Q69" i="1"/>
  <c r="P69" i="1"/>
  <c r="O69" i="1"/>
  <c r="N69" i="1"/>
  <c r="U68" i="1"/>
  <c r="T68" i="1"/>
  <c r="Q68" i="1"/>
  <c r="P68" i="1"/>
  <c r="O68" i="1"/>
  <c r="N68" i="1"/>
  <c r="U67" i="1"/>
  <c r="T67" i="1"/>
  <c r="Q67" i="1"/>
  <c r="P67" i="1"/>
  <c r="O67" i="1"/>
  <c r="N67" i="1"/>
  <c r="U66" i="1"/>
  <c r="T66" i="1"/>
  <c r="Q66" i="1"/>
  <c r="P66" i="1"/>
  <c r="O66" i="1"/>
  <c r="N66" i="1"/>
  <c r="U65" i="1"/>
  <c r="T65" i="1"/>
  <c r="Q65" i="1"/>
  <c r="P65" i="1"/>
  <c r="O65" i="1"/>
  <c r="N65" i="1"/>
  <c r="U64" i="1"/>
  <c r="T64" i="1"/>
  <c r="Q64" i="1"/>
  <c r="P64" i="1"/>
  <c r="O64" i="1"/>
  <c r="N64" i="1"/>
  <c r="U63" i="1"/>
  <c r="T63" i="1"/>
  <c r="Q63" i="1"/>
  <c r="P63" i="1"/>
  <c r="O63" i="1"/>
  <c r="N63" i="1"/>
  <c r="U62" i="1"/>
  <c r="T62" i="1"/>
  <c r="Q62" i="1"/>
  <c r="P62" i="1"/>
  <c r="O62" i="1"/>
  <c r="N62" i="1"/>
  <c r="U61" i="1"/>
  <c r="T61" i="1"/>
  <c r="Q61" i="1"/>
  <c r="P61" i="1"/>
  <c r="O61" i="1"/>
  <c r="N61" i="1"/>
  <c r="U60" i="1"/>
  <c r="T60" i="1"/>
  <c r="Q60" i="1"/>
  <c r="P60" i="1"/>
  <c r="O60" i="1"/>
  <c r="N60" i="1"/>
  <c r="U59" i="1"/>
  <c r="T59" i="1"/>
  <c r="Q59" i="1"/>
  <c r="P59" i="1"/>
  <c r="O59" i="1"/>
  <c r="N59" i="1"/>
  <c r="U58" i="1"/>
  <c r="T58" i="1"/>
  <c r="Q58" i="1"/>
  <c r="P58" i="1"/>
  <c r="O58" i="1"/>
  <c r="N58" i="1"/>
  <c r="U57" i="1"/>
  <c r="T57" i="1"/>
  <c r="Q57" i="1"/>
  <c r="P57" i="1"/>
  <c r="O57" i="1"/>
  <c r="N57" i="1"/>
  <c r="U56" i="1"/>
  <c r="T56" i="1"/>
  <c r="Q56" i="1"/>
  <c r="P56" i="1"/>
  <c r="O56" i="1"/>
  <c r="N56" i="1"/>
  <c r="U55" i="1"/>
  <c r="T55" i="1"/>
  <c r="Q55" i="1"/>
  <c r="P55" i="1"/>
  <c r="O55" i="1"/>
  <c r="N55" i="1"/>
  <c r="U54" i="1"/>
  <c r="T54" i="1"/>
  <c r="Q54" i="1"/>
  <c r="P54" i="1"/>
  <c r="O54" i="1"/>
  <c r="N54" i="1"/>
  <c r="U53" i="1"/>
  <c r="T53" i="1"/>
  <c r="Q53" i="1"/>
  <c r="P53" i="1"/>
  <c r="O53" i="1"/>
  <c r="N53" i="1"/>
  <c r="U52" i="1"/>
  <c r="T52" i="1"/>
  <c r="Q52" i="1"/>
  <c r="P52" i="1"/>
  <c r="O52" i="1"/>
  <c r="N52" i="1"/>
  <c r="U51" i="1"/>
  <c r="T51" i="1"/>
  <c r="Q51" i="1"/>
  <c r="P51" i="1"/>
  <c r="O51" i="1"/>
  <c r="N51" i="1"/>
  <c r="U50" i="1"/>
  <c r="T50" i="1"/>
  <c r="Q50" i="1"/>
  <c r="P50" i="1"/>
  <c r="O50" i="1"/>
  <c r="N50" i="1"/>
  <c r="U49" i="1"/>
  <c r="T49" i="1"/>
  <c r="Q49" i="1"/>
  <c r="P49" i="1"/>
  <c r="O49" i="1"/>
  <c r="N49" i="1"/>
  <c r="U48" i="1"/>
  <c r="T48" i="1"/>
  <c r="Q48" i="1"/>
  <c r="P48" i="1"/>
  <c r="O48" i="1"/>
  <c r="N48" i="1"/>
  <c r="U47" i="1"/>
  <c r="T47" i="1"/>
  <c r="Q47" i="1"/>
  <c r="P47" i="1"/>
  <c r="O47" i="1"/>
  <c r="N47" i="1"/>
  <c r="U46" i="1"/>
  <c r="T46" i="1"/>
  <c r="Q46" i="1"/>
  <c r="P46" i="1"/>
  <c r="O46" i="1"/>
  <c r="N46" i="1"/>
  <c r="U45" i="1"/>
  <c r="T45" i="1"/>
  <c r="Q45" i="1"/>
  <c r="P45" i="1"/>
  <c r="O45" i="1"/>
  <c r="N45" i="1"/>
  <c r="U44" i="1"/>
  <c r="T44" i="1"/>
  <c r="Q44" i="1"/>
  <c r="P44" i="1"/>
  <c r="O44" i="1"/>
  <c r="N44" i="1"/>
  <c r="U43" i="1"/>
  <c r="T43" i="1"/>
  <c r="Q43" i="1"/>
  <c r="P43" i="1"/>
  <c r="O43" i="1"/>
  <c r="N43" i="1"/>
  <c r="U42" i="1"/>
  <c r="T42" i="1"/>
  <c r="Q42" i="1"/>
  <c r="P42" i="1"/>
  <c r="O42" i="1"/>
  <c r="N42" i="1"/>
  <c r="U41" i="1"/>
  <c r="T41" i="1"/>
  <c r="Q41" i="1"/>
  <c r="P41" i="1"/>
  <c r="O41" i="1"/>
  <c r="N41" i="1"/>
  <c r="U40" i="1"/>
  <c r="T40" i="1"/>
  <c r="Q40" i="1"/>
  <c r="P40" i="1"/>
  <c r="O40" i="1"/>
  <c r="N40" i="1"/>
  <c r="U39" i="1"/>
  <c r="T39" i="1"/>
  <c r="Q39" i="1"/>
  <c r="P39" i="1"/>
  <c r="O39" i="1"/>
  <c r="N39" i="1"/>
  <c r="U38" i="1"/>
  <c r="T38" i="1"/>
  <c r="Q38" i="1"/>
  <c r="P38" i="1"/>
  <c r="O38" i="1"/>
  <c r="N38" i="1"/>
  <c r="U37" i="1"/>
  <c r="T37" i="1"/>
  <c r="Q37" i="1"/>
  <c r="P37" i="1"/>
  <c r="O37" i="1"/>
  <c r="N37" i="1"/>
  <c r="U36" i="1"/>
  <c r="T36" i="1"/>
  <c r="Q36" i="1"/>
  <c r="P36" i="1"/>
  <c r="O36" i="1"/>
  <c r="N36" i="1"/>
  <c r="U35" i="1"/>
  <c r="T35" i="1"/>
  <c r="Q35" i="1"/>
  <c r="P35" i="1"/>
  <c r="O35" i="1"/>
  <c r="N35" i="1"/>
  <c r="U34" i="1"/>
  <c r="T34" i="1"/>
  <c r="Q34" i="1"/>
  <c r="P34" i="1"/>
  <c r="O34" i="1"/>
  <c r="N34" i="1"/>
  <c r="U33" i="1"/>
  <c r="T33" i="1"/>
  <c r="Q33" i="1"/>
  <c r="P33" i="1"/>
  <c r="O33" i="1"/>
  <c r="N33" i="1"/>
  <c r="U32" i="1"/>
  <c r="T32" i="1"/>
  <c r="Q32" i="1"/>
  <c r="P32" i="1"/>
  <c r="O32" i="1"/>
  <c r="N32" i="1"/>
  <c r="U31" i="1"/>
  <c r="T31" i="1"/>
  <c r="Q31" i="1"/>
  <c r="P31" i="1"/>
  <c r="O31" i="1"/>
  <c r="N31" i="1"/>
  <c r="U30" i="1"/>
  <c r="T30" i="1"/>
  <c r="Q30" i="1"/>
  <c r="P30" i="1"/>
  <c r="O30" i="1"/>
  <c r="N30" i="1"/>
  <c r="U29" i="1"/>
  <c r="T29" i="1"/>
  <c r="Q29" i="1"/>
  <c r="P29" i="1"/>
  <c r="O29" i="1"/>
  <c r="N29" i="1"/>
  <c r="U28" i="1"/>
  <c r="T28" i="1"/>
  <c r="Q28" i="1"/>
  <c r="P28" i="1"/>
  <c r="O28" i="1"/>
  <c r="N28" i="1"/>
  <c r="U27" i="1"/>
  <c r="T27" i="1"/>
  <c r="Q27" i="1"/>
  <c r="P27" i="1"/>
  <c r="O27" i="1"/>
  <c r="N27" i="1"/>
  <c r="U26" i="1"/>
  <c r="T26" i="1"/>
  <c r="Q26" i="1"/>
  <c r="P26" i="1"/>
  <c r="O26" i="1"/>
  <c r="N26" i="1"/>
  <c r="U25" i="1"/>
  <c r="T25" i="1"/>
  <c r="Q25" i="1"/>
  <c r="P25" i="1"/>
  <c r="O25" i="1"/>
  <c r="N25" i="1"/>
  <c r="U24" i="1"/>
  <c r="T24" i="1"/>
  <c r="Q24" i="1"/>
  <c r="P24" i="1"/>
  <c r="O24" i="1"/>
  <c r="N24" i="1"/>
  <c r="U23" i="1"/>
  <c r="T23" i="1"/>
  <c r="Q23" i="1"/>
  <c r="P23" i="1"/>
  <c r="O23" i="1"/>
  <c r="N23" i="1"/>
  <c r="U22" i="1"/>
  <c r="T22" i="1"/>
  <c r="Q22" i="1"/>
  <c r="P22" i="1"/>
  <c r="O22" i="1"/>
  <c r="N22" i="1"/>
  <c r="U21" i="1"/>
  <c r="T21" i="1"/>
  <c r="Q21" i="1"/>
  <c r="P21" i="1"/>
  <c r="O21" i="1"/>
  <c r="N21" i="1"/>
  <c r="U20" i="1"/>
  <c r="T20" i="1"/>
  <c r="Q20" i="1"/>
  <c r="P20" i="1"/>
  <c r="O20" i="1"/>
  <c r="N20" i="1"/>
  <c r="U19" i="1"/>
  <c r="T19" i="1"/>
  <c r="Q19" i="1"/>
  <c r="P19" i="1"/>
  <c r="O19" i="1"/>
  <c r="N19" i="1"/>
  <c r="U18" i="1"/>
  <c r="T18" i="1"/>
  <c r="Q18" i="1"/>
  <c r="P18" i="1"/>
  <c r="O18" i="1"/>
  <c r="N18" i="1"/>
  <c r="U17" i="1"/>
  <c r="T17" i="1"/>
  <c r="Q17" i="1"/>
  <c r="P17" i="1"/>
  <c r="O17" i="1"/>
  <c r="N17" i="1"/>
  <c r="U16" i="1"/>
  <c r="T16" i="1"/>
  <c r="Q16" i="1"/>
  <c r="P16" i="1"/>
  <c r="O16" i="1"/>
  <c r="N16" i="1"/>
  <c r="U15" i="1"/>
  <c r="T15" i="1"/>
  <c r="Q15" i="1"/>
  <c r="P15" i="1"/>
  <c r="O15" i="1"/>
  <c r="N15" i="1"/>
  <c r="U14" i="1"/>
  <c r="T14" i="1"/>
  <c r="Q14" i="1"/>
  <c r="P14" i="1"/>
  <c r="O14" i="1"/>
  <c r="N14" i="1"/>
  <c r="U13" i="1"/>
  <c r="T13" i="1"/>
  <c r="Q13" i="1"/>
  <c r="P13" i="1"/>
  <c r="O13" i="1"/>
  <c r="N13" i="1"/>
  <c r="U12" i="1"/>
  <c r="T12" i="1"/>
  <c r="Q12" i="1"/>
  <c r="P12" i="1"/>
  <c r="O12" i="1"/>
  <c r="N12" i="1"/>
  <c r="U11" i="1"/>
  <c r="T11" i="1"/>
  <c r="Q11" i="1"/>
  <c r="P11" i="1"/>
  <c r="O11" i="1"/>
  <c r="N11" i="1"/>
  <c r="U10" i="1"/>
  <c r="T10" i="1"/>
  <c r="Q10" i="1"/>
  <c r="P10" i="1"/>
  <c r="O10" i="1"/>
  <c r="N10" i="1"/>
  <c r="U9" i="1"/>
  <c r="T9" i="1"/>
  <c r="Q9" i="1"/>
  <c r="P9" i="1"/>
  <c r="O9" i="1"/>
  <c r="N9" i="1"/>
  <c r="U8" i="1"/>
  <c r="T8" i="1"/>
  <c r="Q8" i="1"/>
  <c r="P8" i="1"/>
  <c r="O8" i="1"/>
  <c r="N8" i="1"/>
  <c r="U7" i="1"/>
  <c r="T7" i="1"/>
  <c r="Q7" i="1"/>
  <c r="P7" i="1"/>
  <c r="O7" i="1"/>
  <c r="N7" i="1"/>
  <c r="U6" i="1"/>
  <c r="T6" i="1"/>
  <c r="Q6" i="1"/>
  <c r="P6" i="1"/>
  <c r="O6" i="1"/>
  <c r="N6" i="1"/>
  <c r="U5" i="1"/>
  <c r="T5" i="1"/>
  <c r="Q5" i="1"/>
  <c r="P5" i="1"/>
  <c r="O5" i="1"/>
  <c r="N5" i="1"/>
  <c r="U4" i="1"/>
  <c r="T4" i="1"/>
  <c r="Q4" i="1"/>
  <c r="P4" i="1"/>
  <c r="O4" i="1"/>
  <c r="N4" i="1"/>
  <c r="U3" i="1"/>
  <c r="T3" i="1"/>
  <c r="Q3" i="1"/>
  <c r="O3" i="1"/>
  <c r="P3" i="1"/>
  <c r="N3" i="1"/>
  <c r="J9" i="3" l="1"/>
  <c r="H35" i="3" s="1"/>
  <c r="C9" i="3" l="1"/>
  <c r="D9" i="3"/>
  <c r="F9" i="3" s="1"/>
  <c r="G9" i="3"/>
  <c r="F35" i="3" s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" i="4"/>
  <c r="M4" i="4"/>
  <c r="N4" i="4"/>
  <c r="M5" i="4"/>
  <c r="N5" i="4"/>
  <c r="M6" i="4"/>
  <c r="N6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26" i="4"/>
  <c r="N26" i="4"/>
  <c r="M27" i="4"/>
  <c r="N27" i="4"/>
  <c r="M28" i="4"/>
  <c r="N28" i="4"/>
  <c r="M29" i="4"/>
  <c r="N29" i="4"/>
  <c r="M30" i="4"/>
  <c r="N30" i="4"/>
  <c r="N3" i="4"/>
  <c r="M3" i="4"/>
  <c r="E9" i="3" l="1"/>
  <c r="I9" i="3" l="1"/>
  <c r="G35" i="3"/>
  <c r="H9" i="3"/>
  <c r="I35" i="3" s="1"/>
  <c r="D3" i="3" l="1"/>
  <c r="D4" i="3"/>
  <c r="D5" i="3"/>
  <c r="D6" i="3"/>
  <c r="D7" i="3"/>
  <c r="D8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F21" i="2" l="1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2" i="2"/>
  <c r="E18" i="1"/>
  <c r="S19" i="1" s="1"/>
  <c r="G18" i="1"/>
  <c r="E19" i="1"/>
  <c r="S20" i="1" s="1"/>
  <c r="G19" i="1"/>
  <c r="E20" i="1"/>
  <c r="S21" i="1" s="1"/>
  <c r="G20" i="1"/>
  <c r="E21" i="1"/>
  <c r="S22" i="1" s="1"/>
  <c r="G21" i="1"/>
  <c r="E22" i="1"/>
  <c r="S23" i="1" s="1"/>
  <c r="G22" i="1"/>
  <c r="E23" i="1"/>
  <c r="S24" i="1" s="1"/>
  <c r="G23" i="1"/>
  <c r="E24" i="1"/>
  <c r="S25" i="1" s="1"/>
  <c r="G24" i="1"/>
  <c r="E25" i="1"/>
  <c r="S26" i="1" s="1"/>
  <c r="G25" i="1"/>
  <c r="E26" i="1"/>
  <c r="S27" i="1" s="1"/>
  <c r="G26" i="1"/>
  <c r="E27" i="1"/>
  <c r="S28" i="1" s="1"/>
  <c r="G27" i="1"/>
  <c r="E28" i="1"/>
  <c r="S29" i="1" s="1"/>
  <c r="G28" i="1"/>
  <c r="E29" i="1"/>
  <c r="S30" i="1" s="1"/>
  <c r="G29" i="1"/>
  <c r="E30" i="1"/>
  <c r="S31" i="1" s="1"/>
  <c r="G30" i="1"/>
  <c r="E31" i="1"/>
  <c r="S32" i="1" s="1"/>
  <c r="G31" i="1"/>
  <c r="E32" i="1"/>
  <c r="S33" i="1" s="1"/>
  <c r="G32" i="1"/>
  <c r="E33" i="1"/>
  <c r="S34" i="1" s="1"/>
  <c r="G33" i="1"/>
  <c r="E34" i="1"/>
  <c r="S35" i="1" s="1"/>
  <c r="G34" i="1"/>
  <c r="E35" i="1"/>
  <c r="S36" i="1" s="1"/>
  <c r="G35" i="1"/>
  <c r="E36" i="1"/>
  <c r="S37" i="1" s="1"/>
  <c r="G36" i="1"/>
  <c r="E37" i="1"/>
  <c r="S38" i="1" s="1"/>
  <c r="G37" i="1"/>
  <c r="E38" i="1"/>
  <c r="S39" i="1" s="1"/>
  <c r="G38" i="1"/>
  <c r="E39" i="1"/>
  <c r="S40" i="1" s="1"/>
  <c r="G39" i="1"/>
  <c r="E40" i="1"/>
  <c r="S41" i="1" s="1"/>
  <c r="G40" i="1"/>
  <c r="E41" i="1"/>
  <c r="S42" i="1" s="1"/>
  <c r="G41" i="1"/>
  <c r="E42" i="1"/>
  <c r="S43" i="1" s="1"/>
  <c r="G42" i="1"/>
  <c r="E43" i="1"/>
  <c r="S44" i="1" s="1"/>
  <c r="G43" i="1"/>
  <c r="E44" i="1"/>
  <c r="S45" i="1" s="1"/>
  <c r="G44" i="1"/>
  <c r="E45" i="1"/>
  <c r="S46" i="1" s="1"/>
  <c r="G45" i="1"/>
  <c r="E46" i="1"/>
  <c r="S47" i="1" s="1"/>
  <c r="G46" i="1"/>
  <c r="E47" i="1"/>
  <c r="S48" i="1" s="1"/>
  <c r="G47" i="1"/>
  <c r="E48" i="1"/>
  <c r="S49" i="1" s="1"/>
  <c r="G48" i="1"/>
  <c r="E49" i="1"/>
  <c r="S50" i="1" s="1"/>
  <c r="G49" i="1"/>
  <c r="E50" i="1"/>
  <c r="S51" i="1" s="1"/>
  <c r="G50" i="1"/>
  <c r="E51" i="1"/>
  <c r="S52" i="1" s="1"/>
  <c r="G51" i="1"/>
  <c r="E52" i="1"/>
  <c r="S53" i="1" s="1"/>
  <c r="G52" i="1"/>
  <c r="E53" i="1"/>
  <c r="S54" i="1" s="1"/>
  <c r="G53" i="1"/>
  <c r="E54" i="1"/>
  <c r="S55" i="1" s="1"/>
  <c r="G54" i="1"/>
  <c r="E55" i="1"/>
  <c r="S56" i="1" s="1"/>
  <c r="G55" i="1"/>
  <c r="E56" i="1"/>
  <c r="S57" i="1" s="1"/>
  <c r="G56" i="1"/>
  <c r="E57" i="1"/>
  <c r="S58" i="1" s="1"/>
  <c r="G57" i="1"/>
  <c r="E58" i="1"/>
  <c r="S59" i="1" s="1"/>
  <c r="G58" i="1"/>
  <c r="E59" i="1"/>
  <c r="S60" i="1" s="1"/>
  <c r="G59" i="1"/>
  <c r="E60" i="1"/>
  <c r="S61" i="1" s="1"/>
  <c r="G60" i="1"/>
  <c r="E61" i="1"/>
  <c r="S62" i="1" s="1"/>
  <c r="G61" i="1"/>
  <c r="E62" i="1"/>
  <c r="S63" i="1" s="1"/>
  <c r="G62" i="1"/>
  <c r="E63" i="1"/>
  <c r="S64" i="1" s="1"/>
  <c r="G63" i="1"/>
  <c r="E64" i="1"/>
  <c r="S65" i="1" s="1"/>
  <c r="G64" i="1"/>
  <c r="E65" i="1"/>
  <c r="S66" i="1" s="1"/>
  <c r="G65" i="1"/>
  <c r="E66" i="1"/>
  <c r="S67" i="1" s="1"/>
  <c r="G66" i="1"/>
  <c r="E67" i="1"/>
  <c r="S68" i="1" s="1"/>
  <c r="G67" i="1"/>
  <c r="E68" i="1"/>
  <c r="S69" i="1" s="1"/>
  <c r="G68" i="1"/>
  <c r="E69" i="1"/>
  <c r="S70" i="1" s="1"/>
  <c r="G69" i="1"/>
  <c r="E70" i="1"/>
  <c r="S71" i="1" s="1"/>
  <c r="G70" i="1"/>
  <c r="E71" i="1"/>
  <c r="S72" i="1" s="1"/>
  <c r="G71" i="1"/>
  <c r="E72" i="1"/>
  <c r="S73" i="1" s="1"/>
  <c r="G72" i="1"/>
  <c r="E73" i="1"/>
  <c r="S74" i="1" s="1"/>
  <c r="G73" i="1"/>
  <c r="E74" i="1"/>
  <c r="S75" i="1" s="1"/>
  <c r="G74" i="1"/>
  <c r="E75" i="1"/>
  <c r="S76" i="1" s="1"/>
  <c r="G75" i="1"/>
  <c r="E76" i="1"/>
  <c r="S77" i="1" s="1"/>
  <c r="G76" i="1"/>
  <c r="E77" i="1"/>
  <c r="S78" i="1" s="1"/>
  <c r="G77" i="1"/>
  <c r="E78" i="1"/>
  <c r="S79" i="1" s="1"/>
  <c r="G78" i="1"/>
  <c r="E79" i="1"/>
  <c r="S80" i="1" s="1"/>
  <c r="G79" i="1"/>
  <c r="E80" i="1"/>
  <c r="S81" i="1" s="1"/>
  <c r="G80" i="1"/>
  <c r="E81" i="1"/>
  <c r="S82" i="1" s="1"/>
  <c r="G81" i="1"/>
  <c r="E82" i="1"/>
  <c r="S83" i="1" s="1"/>
  <c r="G82" i="1"/>
  <c r="E83" i="1"/>
  <c r="S84" i="1" s="1"/>
  <c r="G83" i="1"/>
  <c r="E84" i="1"/>
  <c r="S85" i="1" s="1"/>
  <c r="G84" i="1"/>
  <c r="E85" i="1"/>
  <c r="S86" i="1" s="1"/>
  <c r="G85" i="1"/>
  <c r="E86" i="1"/>
  <c r="S87" i="1" s="1"/>
  <c r="G86" i="1"/>
  <c r="E87" i="1"/>
  <c r="S88" i="1" s="1"/>
  <c r="G87" i="1"/>
  <c r="E88" i="1"/>
  <c r="S89" i="1" s="1"/>
  <c r="G88" i="1"/>
  <c r="E89" i="1"/>
  <c r="S90" i="1" s="1"/>
  <c r="G89" i="1"/>
  <c r="E90" i="1"/>
  <c r="S91" i="1" s="1"/>
  <c r="G90" i="1"/>
  <c r="E91" i="1"/>
  <c r="S92" i="1" s="1"/>
  <c r="G91" i="1"/>
  <c r="E92" i="1"/>
  <c r="S93" i="1" s="1"/>
  <c r="G92" i="1"/>
  <c r="E93" i="1"/>
  <c r="S94" i="1" s="1"/>
  <c r="G93" i="1"/>
  <c r="E94" i="1"/>
  <c r="S95" i="1" s="1"/>
  <c r="G94" i="1"/>
  <c r="E95" i="1"/>
  <c r="S96" i="1" s="1"/>
  <c r="G95" i="1"/>
  <c r="E96" i="1"/>
  <c r="S97" i="1" s="1"/>
  <c r="G96" i="1"/>
  <c r="E97" i="1"/>
  <c r="S98" i="1" s="1"/>
  <c r="G97" i="1"/>
  <c r="E98" i="1"/>
  <c r="S99" i="1" s="1"/>
  <c r="G98" i="1"/>
  <c r="E99" i="1"/>
  <c r="S100" i="1" s="1"/>
  <c r="G99" i="1"/>
  <c r="E100" i="1"/>
  <c r="S101" i="1" s="1"/>
  <c r="G100" i="1"/>
  <c r="E101" i="1"/>
  <c r="S102" i="1" s="1"/>
  <c r="G101" i="1"/>
  <c r="E102" i="1"/>
  <c r="S103" i="1" s="1"/>
  <c r="G102" i="1"/>
  <c r="E103" i="1"/>
  <c r="S104" i="1" s="1"/>
  <c r="G103" i="1"/>
  <c r="E104" i="1"/>
  <c r="S105" i="1" s="1"/>
  <c r="G104" i="1"/>
  <c r="E105" i="1"/>
  <c r="S106" i="1" s="1"/>
  <c r="G105" i="1"/>
  <c r="E106" i="1"/>
  <c r="S107" i="1" s="1"/>
  <c r="G106" i="1"/>
  <c r="E107" i="1"/>
  <c r="S108" i="1" s="1"/>
  <c r="G107" i="1"/>
  <c r="E108" i="1"/>
  <c r="S109" i="1" s="1"/>
  <c r="G108" i="1"/>
  <c r="E109" i="1"/>
  <c r="S110" i="1" s="1"/>
  <c r="G109" i="1"/>
  <c r="E110" i="1"/>
  <c r="S111" i="1" s="1"/>
  <c r="G110" i="1"/>
  <c r="E111" i="1"/>
  <c r="S112" i="1" s="1"/>
  <c r="G111" i="1"/>
  <c r="E112" i="1"/>
  <c r="S113" i="1" s="1"/>
  <c r="G112" i="1"/>
  <c r="E113" i="1"/>
  <c r="S114" i="1" s="1"/>
  <c r="G113" i="1"/>
  <c r="E114" i="1"/>
  <c r="S115" i="1" s="1"/>
  <c r="G114" i="1"/>
  <c r="E115" i="1"/>
  <c r="S116" i="1" s="1"/>
  <c r="G115" i="1"/>
  <c r="E116" i="1"/>
  <c r="S117" i="1" s="1"/>
  <c r="G116" i="1"/>
  <c r="E117" i="1"/>
  <c r="S118" i="1" s="1"/>
  <c r="G117" i="1"/>
  <c r="E118" i="1"/>
  <c r="S119" i="1" s="1"/>
  <c r="G118" i="1"/>
  <c r="E119" i="1"/>
  <c r="S120" i="1" s="1"/>
  <c r="G119" i="1"/>
  <c r="E120" i="1"/>
  <c r="S121" i="1" s="1"/>
  <c r="G120" i="1"/>
  <c r="E121" i="1"/>
  <c r="S122" i="1" s="1"/>
  <c r="G121" i="1"/>
  <c r="E122" i="1"/>
  <c r="S123" i="1" s="1"/>
  <c r="G122" i="1"/>
  <c r="E123" i="1"/>
  <c r="S124" i="1" s="1"/>
  <c r="G123" i="1"/>
  <c r="E124" i="1"/>
  <c r="S125" i="1" s="1"/>
  <c r="G124" i="1"/>
  <c r="E125" i="1"/>
  <c r="S126" i="1" s="1"/>
  <c r="G125" i="1"/>
  <c r="E126" i="1"/>
  <c r="S127" i="1" s="1"/>
  <c r="G126" i="1"/>
  <c r="E127" i="1"/>
  <c r="S128" i="1" s="1"/>
  <c r="G127" i="1"/>
  <c r="E128" i="1"/>
  <c r="S129" i="1" s="1"/>
  <c r="G128" i="1"/>
  <c r="E129" i="1"/>
  <c r="S130" i="1" s="1"/>
  <c r="G129" i="1"/>
  <c r="E130" i="1"/>
  <c r="S131" i="1" s="1"/>
  <c r="G130" i="1"/>
  <c r="E131" i="1"/>
  <c r="S132" i="1" s="1"/>
  <c r="G131" i="1"/>
  <c r="E132" i="1"/>
  <c r="S133" i="1" s="1"/>
  <c r="G132" i="1"/>
  <c r="E133" i="1"/>
  <c r="S134" i="1" s="1"/>
  <c r="G133" i="1"/>
  <c r="E134" i="1"/>
  <c r="S135" i="1" s="1"/>
  <c r="G134" i="1"/>
  <c r="E135" i="1"/>
  <c r="S136" i="1" s="1"/>
  <c r="G135" i="1"/>
  <c r="E136" i="1"/>
  <c r="S137" i="1" s="1"/>
  <c r="G136" i="1"/>
  <c r="E137" i="1"/>
  <c r="S138" i="1" s="1"/>
  <c r="G137" i="1"/>
  <c r="E138" i="1"/>
  <c r="S139" i="1" s="1"/>
  <c r="G138" i="1"/>
  <c r="E139" i="1"/>
  <c r="S140" i="1" s="1"/>
  <c r="G139" i="1"/>
  <c r="E140" i="1"/>
  <c r="S141" i="1" s="1"/>
  <c r="G140" i="1"/>
  <c r="E141" i="1"/>
  <c r="S142" i="1" s="1"/>
  <c r="G141" i="1"/>
  <c r="E142" i="1"/>
  <c r="S143" i="1" s="1"/>
  <c r="G142" i="1"/>
  <c r="E143" i="1"/>
  <c r="S144" i="1" s="1"/>
  <c r="G143" i="1"/>
  <c r="E144" i="1"/>
  <c r="S145" i="1" s="1"/>
  <c r="G144" i="1"/>
  <c r="E145" i="1"/>
  <c r="S146" i="1" s="1"/>
  <c r="G145" i="1"/>
  <c r="E146" i="1"/>
  <c r="S147" i="1" s="1"/>
  <c r="G146" i="1"/>
  <c r="E147" i="1"/>
  <c r="S148" i="1" s="1"/>
  <c r="G147" i="1"/>
  <c r="E148" i="1"/>
  <c r="S149" i="1" s="1"/>
  <c r="G148" i="1"/>
  <c r="E149" i="1"/>
  <c r="S150" i="1" s="1"/>
  <c r="G149" i="1"/>
  <c r="E150" i="1"/>
  <c r="S151" i="1" s="1"/>
  <c r="G150" i="1"/>
  <c r="E151" i="1"/>
  <c r="S152" i="1" s="1"/>
  <c r="G151" i="1"/>
  <c r="E152" i="1"/>
  <c r="S153" i="1" s="1"/>
  <c r="G152" i="1"/>
  <c r="E153" i="1"/>
  <c r="S154" i="1" s="1"/>
  <c r="G153" i="1"/>
  <c r="E154" i="1"/>
  <c r="S155" i="1" s="1"/>
  <c r="G154" i="1"/>
  <c r="E155" i="1"/>
  <c r="S156" i="1" s="1"/>
  <c r="G155" i="1"/>
  <c r="E156" i="1"/>
  <c r="S157" i="1" s="1"/>
  <c r="G156" i="1"/>
  <c r="E157" i="1"/>
  <c r="S158" i="1" s="1"/>
  <c r="G157" i="1"/>
  <c r="E158" i="1"/>
  <c r="S159" i="1" s="1"/>
  <c r="G158" i="1"/>
  <c r="E159" i="1"/>
  <c r="S160" i="1" s="1"/>
  <c r="G159" i="1"/>
  <c r="E160" i="1"/>
  <c r="S161" i="1" s="1"/>
  <c r="G160" i="1"/>
  <c r="E161" i="1"/>
  <c r="S162" i="1" s="1"/>
  <c r="G161" i="1"/>
  <c r="E162" i="1"/>
  <c r="S163" i="1" s="1"/>
  <c r="G162" i="1"/>
  <c r="E163" i="1"/>
  <c r="S164" i="1" s="1"/>
  <c r="G163" i="1"/>
  <c r="E164" i="1"/>
  <c r="S165" i="1" s="1"/>
  <c r="G164" i="1"/>
  <c r="E165" i="1"/>
  <c r="S166" i="1" s="1"/>
  <c r="G165" i="1"/>
  <c r="E166" i="1"/>
  <c r="S167" i="1" s="1"/>
  <c r="G166" i="1"/>
  <c r="E167" i="1"/>
  <c r="S168" i="1" s="1"/>
  <c r="G167" i="1"/>
  <c r="E168" i="1"/>
  <c r="S169" i="1" s="1"/>
  <c r="G168" i="1"/>
  <c r="E169" i="1"/>
  <c r="S170" i="1" s="1"/>
  <c r="G169" i="1"/>
  <c r="E170" i="1"/>
  <c r="S171" i="1" s="1"/>
  <c r="G170" i="1"/>
  <c r="E171" i="1"/>
  <c r="S172" i="1" s="1"/>
  <c r="G171" i="1"/>
  <c r="E172" i="1"/>
  <c r="S173" i="1" s="1"/>
  <c r="G172" i="1"/>
  <c r="E173" i="1"/>
  <c r="S174" i="1" s="1"/>
  <c r="G173" i="1"/>
  <c r="E174" i="1"/>
  <c r="S175" i="1" s="1"/>
  <c r="G174" i="1"/>
  <c r="E175" i="1"/>
  <c r="S176" i="1" s="1"/>
  <c r="G175" i="1"/>
  <c r="E176" i="1"/>
  <c r="S177" i="1" s="1"/>
  <c r="G176" i="1"/>
  <c r="E177" i="1"/>
  <c r="S178" i="1" s="1"/>
  <c r="G177" i="1"/>
  <c r="E178" i="1"/>
  <c r="S179" i="1" s="1"/>
  <c r="G178" i="1"/>
  <c r="E179" i="1"/>
  <c r="S180" i="1" s="1"/>
  <c r="G179" i="1"/>
  <c r="E180" i="1"/>
  <c r="S181" i="1" s="1"/>
  <c r="G180" i="1"/>
  <c r="E181" i="1"/>
  <c r="S182" i="1" s="1"/>
  <c r="G181" i="1"/>
  <c r="E182" i="1"/>
  <c r="S183" i="1" s="1"/>
  <c r="G182" i="1"/>
  <c r="E183" i="1"/>
  <c r="S184" i="1" s="1"/>
  <c r="G183" i="1"/>
  <c r="E184" i="1"/>
  <c r="S185" i="1" s="1"/>
  <c r="G184" i="1"/>
  <c r="E185" i="1"/>
  <c r="S186" i="1" s="1"/>
  <c r="G185" i="1"/>
  <c r="E186" i="1"/>
  <c r="S187" i="1" s="1"/>
  <c r="G186" i="1"/>
  <c r="E187" i="1"/>
  <c r="S188" i="1" s="1"/>
  <c r="G187" i="1"/>
  <c r="E188" i="1"/>
  <c r="S189" i="1" s="1"/>
  <c r="G188" i="1"/>
  <c r="E189" i="1"/>
  <c r="S190" i="1" s="1"/>
  <c r="G189" i="1"/>
  <c r="E190" i="1"/>
  <c r="S191" i="1" s="1"/>
  <c r="G190" i="1"/>
  <c r="E191" i="1"/>
  <c r="S192" i="1" s="1"/>
  <c r="G191" i="1"/>
  <c r="E192" i="1"/>
  <c r="S193" i="1" s="1"/>
  <c r="G192" i="1"/>
  <c r="E193" i="1"/>
  <c r="S194" i="1" s="1"/>
  <c r="G193" i="1"/>
  <c r="E194" i="1"/>
  <c r="S195" i="1" s="1"/>
  <c r="G194" i="1"/>
  <c r="E195" i="1"/>
  <c r="S196" i="1" s="1"/>
  <c r="G195" i="1"/>
  <c r="E196" i="1"/>
  <c r="S197" i="1" s="1"/>
  <c r="G196" i="1"/>
  <c r="E197" i="1"/>
  <c r="S198" i="1" s="1"/>
  <c r="G197" i="1"/>
  <c r="E198" i="1"/>
  <c r="S199" i="1" s="1"/>
  <c r="G198" i="1"/>
  <c r="E199" i="1"/>
  <c r="S200" i="1" s="1"/>
  <c r="G199" i="1"/>
  <c r="E200" i="1"/>
  <c r="S201" i="1" s="1"/>
  <c r="G200" i="1"/>
  <c r="E201" i="1"/>
  <c r="S202" i="1" s="1"/>
  <c r="G201" i="1"/>
  <c r="E202" i="1"/>
  <c r="S203" i="1" s="1"/>
  <c r="G202" i="1"/>
  <c r="E203" i="1"/>
  <c r="S204" i="1" s="1"/>
  <c r="G203" i="1"/>
  <c r="E204" i="1"/>
  <c r="S205" i="1" s="1"/>
  <c r="G204" i="1"/>
  <c r="E205" i="1"/>
  <c r="S206" i="1" s="1"/>
  <c r="G205" i="1"/>
  <c r="E206" i="1"/>
  <c r="S207" i="1" s="1"/>
  <c r="G206" i="1"/>
  <c r="E207" i="1"/>
  <c r="S208" i="1" s="1"/>
  <c r="G207" i="1"/>
  <c r="E208" i="1"/>
  <c r="S209" i="1" s="1"/>
  <c r="G208" i="1"/>
  <c r="E209" i="1"/>
  <c r="S210" i="1" s="1"/>
  <c r="G209" i="1"/>
  <c r="E210" i="1"/>
  <c r="S211" i="1" s="1"/>
  <c r="G210" i="1"/>
  <c r="E211" i="1"/>
  <c r="S212" i="1" s="1"/>
  <c r="G211" i="1"/>
  <c r="E212" i="1"/>
  <c r="S213" i="1" s="1"/>
  <c r="G212" i="1"/>
  <c r="E213" i="1"/>
  <c r="S214" i="1" s="1"/>
  <c r="G213" i="1"/>
  <c r="E214" i="1"/>
  <c r="S215" i="1" s="1"/>
  <c r="G214" i="1"/>
  <c r="E215" i="1"/>
  <c r="S216" i="1" s="1"/>
  <c r="G215" i="1"/>
  <c r="E216" i="1"/>
  <c r="S217" i="1" s="1"/>
  <c r="G216" i="1"/>
  <c r="E217" i="1"/>
  <c r="S218" i="1" s="1"/>
  <c r="G217" i="1"/>
  <c r="E218" i="1"/>
  <c r="S219" i="1" s="1"/>
  <c r="G218" i="1"/>
  <c r="E219" i="1"/>
  <c r="S220" i="1" s="1"/>
  <c r="G219" i="1"/>
  <c r="E220" i="1"/>
  <c r="S221" i="1" s="1"/>
  <c r="G220" i="1"/>
  <c r="E221" i="1"/>
  <c r="S222" i="1" s="1"/>
  <c r="G221" i="1"/>
  <c r="E222" i="1"/>
  <c r="S223" i="1" s="1"/>
  <c r="G222" i="1"/>
  <c r="E223" i="1"/>
  <c r="S224" i="1" s="1"/>
  <c r="G223" i="1"/>
  <c r="E224" i="1"/>
  <c r="S225" i="1" s="1"/>
  <c r="G224" i="1"/>
  <c r="E225" i="1"/>
  <c r="S226" i="1" s="1"/>
  <c r="G225" i="1"/>
  <c r="E226" i="1"/>
  <c r="S227" i="1" s="1"/>
  <c r="G226" i="1"/>
  <c r="E227" i="1"/>
  <c r="S228" i="1" s="1"/>
  <c r="G227" i="1"/>
  <c r="E228" i="1"/>
  <c r="S229" i="1" s="1"/>
  <c r="G228" i="1"/>
  <c r="E229" i="1"/>
  <c r="S230" i="1" s="1"/>
  <c r="G229" i="1"/>
  <c r="E230" i="1"/>
  <c r="S231" i="1" s="1"/>
  <c r="G230" i="1"/>
  <c r="E231" i="1"/>
  <c r="S232" i="1" s="1"/>
  <c r="G231" i="1"/>
  <c r="E232" i="1"/>
  <c r="S233" i="1" s="1"/>
  <c r="G232" i="1"/>
  <c r="E233" i="1"/>
  <c r="S234" i="1" s="1"/>
  <c r="G233" i="1"/>
  <c r="E234" i="1"/>
  <c r="S235" i="1" s="1"/>
  <c r="G234" i="1"/>
  <c r="E235" i="1"/>
  <c r="S236" i="1" s="1"/>
  <c r="G235" i="1"/>
  <c r="E236" i="1"/>
  <c r="S237" i="1" s="1"/>
  <c r="G236" i="1"/>
  <c r="E237" i="1"/>
  <c r="S238" i="1" s="1"/>
  <c r="G237" i="1"/>
  <c r="E238" i="1"/>
  <c r="S239" i="1" s="1"/>
  <c r="G238" i="1"/>
  <c r="E239" i="1"/>
  <c r="S240" i="1" s="1"/>
  <c r="G239" i="1"/>
  <c r="E240" i="1"/>
  <c r="S241" i="1" s="1"/>
  <c r="G240" i="1"/>
  <c r="E241" i="1"/>
  <c r="S242" i="1" s="1"/>
  <c r="G241" i="1"/>
  <c r="E242" i="1"/>
  <c r="S243" i="1" s="1"/>
  <c r="G242" i="1"/>
  <c r="E243" i="1"/>
  <c r="S244" i="1" s="1"/>
  <c r="G243" i="1"/>
  <c r="E244" i="1"/>
  <c r="S245" i="1" s="1"/>
  <c r="G244" i="1"/>
  <c r="E245" i="1"/>
  <c r="S246" i="1" s="1"/>
  <c r="G245" i="1"/>
  <c r="E246" i="1"/>
  <c r="S247" i="1" s="1"/>
  <c r="G246" i="1"/>
  <c r="E247" i="1"/>
  <c r="S248" i="1" s="1"/>
  <c r="G247" i="1"/>
  <c r="E248" i="1"/>
  <c r="S249" i="1" s="1"/>
  <c r="G248" i="1"/>
  <c r="E249" i="1"/>
  <c r="S250" i="1" s="1"/>
  <c r="G249" i="1"/>
  <c r="E250" i="1"/>
  <c r="S251" i="1" s="1"/>
  <c r="G250" i="1"/>
  <c r="E251" i="1"/>
  <c r="S252" i="1" s="1"/>
  <c r="G251" i="1"/>
  <c r="E252" i="1"/>
  <c r="S253" i="1" s="1"/>
  <c r="G252" i="1"/>
  <c r="E253" i="1"/>
  <c r="S254" i="1" s="1"/>
  <c r="G253" i="1"/>
  <c r="E254" i="1"/>
  <c r="S255" i="1" s="1"/>
  <c r="G254" i="1"/>
  <c r="E255" i="1"/>
  <c r="S256" i="1" s="1"/>
  <c r="G255" i="1"/>
  <c r="E256" i="1"/>
  <c r="S257" i="1" s="1"/>
  <c r="G256" i="1"/>
  <c r="E257" i="1"/>
  <c r="S258" i="1" s="1"/>
  <c r="G257" i="1"/>
  <c r="E258" i="1"/>
  <c r="S259" i="1" s="1"/>
  <c r="G258" i="1"/>
  <c r="E259" i="1"/>
  <c r="S260" i="1" s="1"/>
  <c r="G259" i="1"/>
  <c r="E260" i="1"/>
  <c r="S261" i="1" s="1"/>
  <c r="G260" i="1"/>
  <c r="E261" i="1"/>
  <c r="S262" i="1" s="1"/>
  <c r="G261" i="1"/>
  <c r="E262" i="1"/>
  <c r="S263" i="1" s="1"/>
  <c r="G262" i="1"/>
  <c r="E263" i="1"/>
  <c r="S264" i="1" s="1"/>
  <c r="G263" i="1"/>
  <c r="E264" i="1"/>
  <c r="S265" i="1" s="1"/>
  <c r="G264" i="1"/>
  <c r="E265" i="1"/>
  <c r="S266" i="1" s="1"/>
  <c r="G265" i="1"/>
  <c r="E266" i="1"/>
  <c r="S267" i="1" s="1"/>
  <c r="G266" i="1"/>
  <c r="E267" i="1"/>
  <c r="S268" i="1" s="1"/>
  <c r="G267" i="1"/>
  <c r="E268" i="1"/>
  <c r="S269" i="1" s="1"/>
  <c r="G268" i="1"/>
  <c r="E269" i="1"/>
  <c r="S270" i="1" s="1"/>
  <c r="G269" i="1"/>
  <c r="E270" i="1"/>
  <c r="S271" i="1" s="1"/>
  <c r="G270" i="1"/>
  <c r="E271" i="1"/>
  <c r="S272" i="1" s="1"/>
  <c r="G271" i="1"/>
  <c r="E272" i="1"/>
  <c r="S273" i="1" s="1"/>
  <c r="G272" i="1"/>
  <c r="E273" i="1"/>
  <c r="S274" i="1" s="1"/>
  <c r="G273" i="1"/>
  <c r="E274" i="1"/>
  <c r="S275" i="1" s="1"/>
  <c r="G274" i="1"/>
  <c r="E275" i="1"/>
  <c r="S276" i="1" s="1"/>
  <c r="G275" i="1"/>
  <c r="E276" i="1"/>
  <c r="S277" i="1" s="1"/>
  <c r="G276" i="1"/>
  <c r="E3" i="1"/>
  <c r="S4" i="1" s="1"/>
  <c r="G3" i="1"/>
  <c r="E4" i="1"/>
  <c r="S5" i="1" s="1"/>
  <c r="G4" i="1"/>
  <c r="E5" i="1"/>
  <c r="S6" i="1" s="1"/>
  <c r="G5" i="1"/>
  <c r="E6" i="1"/>
  <c r="S7" i="1" s="1"/>
  <c r="G6" i="1"/>
  <c r="E7" i="1"/>
  <c r="S8" i="1" s="1"/>
  <c r="G7" i="1"/>
  <c r="E8" i="1"/>
  <c r="S9" i="1" s="1"/>
  <c r="G8" i="1"/>
  <c r="E9" i="1"/>
  <c r="S10" i="1" s="1"/>
  <c r="G9" i="1"/>
  <c r="E10" i="1"/>
  <c r="S11" i="1" s="1"/>
  <c r="G10" i="1"/>
  <c r="E11" i="1"/>
  <c r="S12" i="1" s="1"/>
  <c r="G11" i="1"/>
  <c r="E12" i="1"/>
  <c r="S13" i="1" s="1"/>
  <c r="G12" i="1"/>
  <c r="E13" i="1"/>
  <c r="S14" i="1" s="1"/>
  <c r="G13" i="1"/>
  <c r="E14" i="1"/>
  <c r="S15" i="1" s="1"/>
  <c r="G14" i="1"/>
  <c r="E15" i="1"/>
  <c r="S16" i="1" s="1"/>
  <c r="G15" i="1"/>
  <c r="E16" i="1"/>
  <c r="S17" i="1" s="1"/>
  <c r="G16" i="1"/>
  <c r="E17" i="1"/>
  <c r="S18" i="1" s="1"/>
  <c r="G1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G2" i="1" l="1"/>
  <c r="E2" i="1"/>
  <c r="S3" i="1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2" i="4"/>
  <c r="J23" i="3"/>
  <c r="H49" i="3" s="1"/>
  <c r="J22" i="3"/>
  <c r="H48" i="3" s="1"/>
  <c r="J21" i="3"/>
  <c r="H47" i="3" s="1"/>
  <c r="J20" i="3"/>
  <c r="H46" i="3" s="1"/>
  <c r="J19" i="3"/>
  <c r="H45" i="3" s="1"/>
  <c r="J18" i="3"/>
  <c r="H44" i="3" s="1"/>
  <c r="J17" i="3"/>
  <c r="H43" i="3" s="1"/>
  <c r="J16" i="3"/>
  <c r="H42" i="3" s="1"/>
  <c r="J15" i="3"/>
  <c r="H41" i="3" s="1"/>
  <c r="J14" i="3"/>
  <c r="H40" i="3" s="1"/>
  <c r="J13" i="3"/>
  <c r="H39" i="3" s="1"/>
  <c r="J12" i="3"/>
  <c r="H38" i="3" s="1"/>
  <c r="J11" i="3"/>
  <c r="H37" i="3" s="1"/>
  <c r="J10" i="3"/>
  <c r="H36" i="3" s="1"/>
  <c r="J8" i="3"/>
  <c r="H34" i="3" s="1"/>
  <c r="J7" i="3"/>
  <c r="H33" i="3" s="1"/>
  <c r="J6" i="3"/>
  <c r="H32" i="3" s="1"/>
  <c r="J5" i="3"/>
  <c r="H31" i="3" s="1"/>
  <c r="J4" i="3"/>
  <c r="H30" i="3" s="1"/>
  <c r="J3" i="3"/>
  <c r="H29" i="3" s="1"/>
  <c r="J2" i="3"/>
  <c r="H28" i="3" s="1"/>
  <c r="C3" i="3"/>
  <c r="G3" i="3" s="1"/>
  <c r="F29" i="3" s="1"/>
  <c r="C4" i="3"/>
  <c r="C5" i="3"/>
  <c r="G5" i="3" s="1"/>
  <c r="F31" i="3" s="1"/>
  <c r="C6" i="3"/>
  <c r="G6" i="3" s="1"/>
  <c r="F32" i="3" s="1"/>
  <c r="C7" i="3"/>
  <c r="G7" i="3" s="1"/>
  <c r="F33" i="3" s="1"/>
  <c r="C8" i="3"/>
  <c r="G8" i="3" s="1"/>
  <c r="F34" i="3" s="1"/>
  <c r="C10" i="3"/>
  <c r="G10" i="3" s="1"/>
  <c r="F36" i="3" s="1"/>
  <c r="C11" i="3"/>
  <c r="G11" i="3" s="1"/>
  <c r="F37" i="3" s="1"/>
  <c r="C12" i="3"/>
  <c r="C13" i="3"/>
  <c r="C14" i="3"/>
  <c r="G14" i="3" s="1"/>
  <c r="F40" i="3" s="1"/>
  <c r="C15" i="3"/>
  <c r="G15" i="3" s="1"/>
  <c r="F41" i="3" s="1"/>
  <c r="C16" i="3"/>
  <c r="G16" i="3" s="1"/>
  <c r="F42" i="3" s="1"/>
  <c r="C17" i="3"/>
  <c r="C18" i="3"/>
  <c r="G18" i="3" s="1"/>
  <c r="F44" i="3" s="1"/>
  <c r="C19" i="3"/>
  <c r="G19" i="3" s="1"/>
  <c r="F45" i="3" s="1"/>
  <c r="C20" i="3"/>
  <c r="G20" i="3" s="1"/>
  <c r="F46" i="3" s="1"/>
  <c r="C21" i="3"/>
  <c r="G21" i="3" s="1"/>
  <c r="F47" i="3" s="1"/>
  <c r="C22" i="3"/>
  <c r="G22" i="3" s="1"/>
  <c r="F48" i="3" s="1"/>
  <c r="C23" i="3"/>
  <c r="G23" i="3" s="1"/>
  <c r="F49" i="3" s="1"/>
  <c r="C2" i="3"/>
  <c r="F2" i="3"/>
  <c r="F3" i="3"/>
  <c r="F4" i="3"/>
  <c r="F5" i="3"/>
  <c r="F6" i="3"/>
  <c r="F7" i="3"/>
  <c r="F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G4" i="3"/>
  <c r="F30" i="3" s="1"/>
  <c r="G12" i="3"/>
  <c r="F38" i="3" s="1"/>
  <c r="G13" i="3"/>
  <c r="F39" i="3" s="1"/>
  <c r="G17" i="3"/>
  <c r="F43" i="3" s="1"/>
  <c r="G2" i="3"/>
  <c r="F28" i="3" s="1"/>
  <c r="B29" i="4"/>
  <c r="F29" i="4"/>
  <c r="P30" i="4" s="1"/>
  <c r="B28" i="4"/>
  <c r="F28" i="4"/>
  <c r="P29" i="4" s="1"/>
  <c r="B27" i="4"/>
  <c r="F27" i="4"/>
  <c r="P28" i="4" s="1"/>
  <c r="B26" i="4"/>
  <c r="F26" i="4"/>
  <c r="P27" i="4" s="1"/>
  <c r="B25" i="4"/>
  <c r="F25" i="4"/>
  <c r="P26" i="4" s="1"/>
  <c r="B24" i="4"/>
  <c r="F24" i="4"/>
  <c r="P25" i="4" s="1"/>
  <c r="B23" i="4"/>
  <c r="F23" i="4"/>
  <c r="P24" i="4" s="1"/>
  <c r="B22" i="4"/>
  <c r="F22" i="4"/>
  <c r="P23" i="4" s="1"/>
  <c r="B21" i="4"/>
  <c r="F21" i="4"/>
  <c r="P22" i="4" s="1"/>
  <c r="B20" i="4"/>
  <c r="F20" i="4"/>
  <c r="P21" i="4" s="1"/>
  <c r="B19" i="4"/>
  <c r="F19" i="4"/>
  <c r="P20" i="4" s="1"/>
  <c r="B18" i="4"/>
  <c r="F18" i="4"/>
  <c r="P19" i="4" s="1"/>
  <c r="B17" i="4"/>
  <c r="F17" i="4"/>
  <c r="P18" i="4" s="1"/>
  <c r="B16" i="4"/>
  <c r="F16" i="4"/>
  <c r="P17" i="4" s="1"/>
  <c r="B15" i="4"/>
  <c r="F15" i="4"/>
  <c r="P16" i="4" s="1"/>
  <c r="B14" i="4"/>
  <c r="F14" i="4"/>
  <c r="P15" i="4" s="1"/>
  <c r="B13" i="4"/>
  <c r="F13" i="4"/>
  <c r="P14" i="4" s="1"/>
  <c r="B12" i="4"/>
  <c r="F12" i="4"/>
  <c r="P13" i="4" s="1"/>
  <c r="B11" i="4"/>
  <c r="F11" i="4"/>
  <c r="P12" i="4" s="1"/>
  <c r="B10" i="4"/>
  <c r="F10" i="4"/>
  <c r="P11" i="4" s="1"/>
  <c r="B9" i="4"/>
  <c r="F9" i="4"/>
  <c r="P10" i="4" s="1"/>
  <c r="B8" i="4"/>
  <c r="F8" i="4"/>
  <c r="P9" i="4" s="1"/>
  <c r="B7" i="4"/>
  <c r="F7" i="4"/>
  <c r="P8" i="4" s="1"/>
  <c r="B6" i="4"/>
  <c r="F6" i="4"/>
  <c r="P7" i="4" s="1"/>
  <c r="B5" i="4"/>
  <c r="F5" i="4"/>
  <c r="P6" i="4" s="1"/>
  <c r="B4" i="4"/>
  <c r="F4" i="4"/>
  <c r="P5" i="4" s="1"/>
  <c r="B3" i="4"/>
  <c r="F3" i="4"/>
  <c r="P4" i="4" s="1"/>
  <c r="B2" i="4"/>
  <c r="F2" i="4"/>
  <c r="P3" i="4" s="1"/>
  <c r="M28" i="5"/>
  <c r="M59" i="5" s="1"/>
  <c r="E28" i="5"/>
  <c r="I28" i="5" s="1"/>
  <c r="L59" i="5" s="1"/>
  <c r="M27" i="5"/>
  <c r="M58" i="5" s="1"/>
  <c r="E27" i="5"/>
  <c r="I27" i="5" s="1"/>
  <c r="L58" i="5" s="1"/>
  <c r="M26" i="5"/>
  <c r="M57" i="5" s="1"/>
  <c r="E26" i="5"/>
  <c r="I26" i="5" s="1"/>
  <c r="L57" i="5" s="1"/>
  <c r="M25" i="5"/>
  <c r="M56" i="5" s="1"/>
  <c r="E25" i="5"/>
  <c r="I25" i="5" s="1"/>
  <c r="L56" i="5" s="1"/>
  <c r="C25" i="5"/>
  <c r="C26" i="5" s="1"/>
  <c r="C27" i="5" s="1"/>
  <c r="A25" i="5"/>
  <c r="A26" i="5" s="1"/>
  <c r="M24" i="5"/>
  <c r="M55" i="5" s="1"/>
  <c r="E24" i="5"/>
  <c r="I24" i="5" s="1"/>
  <c r="L55" i="5" s="1"/>
  <c r="M23" i="5"/>
  <c r="M54" i="5" s="1"/>
  <c r="E23" i="5"/>
  <c r="I23" i="5" s="1"/>
  <c r="L54" i="5" s="1"/>
  <c r="M22" i="5"/>
  <c r="M53" i="5" s="1"/>
  <c r="E22" i="5"/>
  <c r="I22" i="5" s="1"/>
  <c r="L53" i="5" s="1"/>
  <c r="M21" i="5"/>
  <c r="M52" i="5" s="1"/>
  <c r="E21" i="5"/>
  <c r="I21" i="5" s="1"/>
  <c r="L52" i="5" s="1"/>
  <c r="C21" i="5"/>
  <c r="C22" i="5" s="1"/>
  <c r="C23" i="5" s="1"/>
  <c r="A21" i="5"/>
  <c r="A22" i="5" s="1"/>
  <c r="M20" i="5"/>
  <c r="M51" i="5" s="1"/>
  <c r="E20" i="5"/>
  <c r="I20" i="5" s="1"/>
  <c r="L51" i="5" s="1"/>
  <c r="M19" i="5"/>
  <c r="M50" i="5" s="1"/>
  <c r="E19" i="5"/>
  <c r="I19" i="5" s="1"/>
  <c r="L50" i="5" s="1"/>
  <c r="M18" i="5"/>
  <c r="M49" i="5" s="1"/>
  <c r="E18" i="5"/>
  <c r="I18" i="5" s="1"/>
  <c r="L49" i="5" s="1"/>
  <c r="M17" i="5"/>
  <c r="M48" i="5" s="1"/>
  <c r="E17" i="5"/>
  <c r="I17" i="5" s="1"/>
  <c r="L48" i="5" s="1"/>
  <c r="C17" i="5"/>
  <c r="C18" i="5" s="1"/>
  <c r="A17" i="5"/>
  <c r="A18" i="5" s="1"/>
  <c r="D18" i="5" s="1"/>
  <c r="H18" i="5" s="1"/>
  <c r="M16" i="5"/>
  <c r="M47" i="5" s="1"/>
  <c r="E16" i="5"/>
  <c r="I16" i="5" s="1"/>
  <c r="L47" i="5" s="1"/>
  <c r="M15" i="5"/>
  <c r="M46" i="5" s="1"/>
  <c r="E15" i="5"/>
  <c r="I15" i="5" s="1"/>
  <c r="L46" i="5" s="1"/>
  <c r="M14" i="5"/>
  <c r="M45" i="5" s="1"/>
  <c r="I14" i="5"/>
  <c r="L45" i="5" s="1"/>
  <c r="E14" i="5"/>
  <c r="M13" i="5"/>
  <c r="M44" i="5" s="1"/>
  <c r="E13" i="5"/>
  <c r="I13" i="5" s="1"/>
  <c r="L44" i="5" s="1"/>
  <c r="C13" i="5"/>
  <c r="A13" i="5"/>
  <c r="D13" i="5" s="1"/>
  <c r="H13" i="5" s="1"/>
  <c r="M12" i="5"/>
  <c r="M43" i="5" s="1"/>
  <c r="E12" i="5"/>
  <c r="I12" i="5" s="1"/>
  <c r="L43" i="5" s="1"/>
  <c r="M11" i="5"/>
  <c r="M42" i="5" s="1"/>
  <c r="E11" i="5"/>
  <c r="I11" i="5" s="1"/>
  <c r="L42" i="5" s="1"/>
  <c r="M10" i="5"/>
  <c r="M41" i="5" s="1"/>
  <c r="E10" i="5"/>
  <c r="I10" i="5" s="1"/>
  <c r="L41" i="5" s="1"/>
  <c r="M9" i="5"/>
  <c r="M40" i="5" s="1"/>
  <c r="E9" i="5"/>
  <c r="I9" i="5" s="1"/>
  <c r="L40" i="5" s="1"/>
  <c r="C9" i="5"/>
  <c r="A9" i="5"/>
  <c r="D9" i="5" s="1"/>
  <c r="H9" i="5" s="1"/>
  <c r="M8" i="5"/>
  <c r="M39" i="5" s="1"/>
  <c r="E8" i="5"/>
  <c r="I8" i="5" s="1"/>
  <c r="L39" i="5" s="1"/>
  <c r="M7" i="5"/>
  <c r="M38" i="5" s="1"/>
  <c r="E7" i="5"/>
  <c r="I7" i="5" s="1"/>
  <c r="L38" i="5" s="1"/>
  <c r="M6" i="5"/>
  <c r="M37" i="5" s="1"/>
  <c r="E6" i="5"/>
  <c r="I6" i="5" s="1"/>
  <c r="L37" i="5" s="1"/>
  <c r="M5" i="5"/>
  <c r="M36" i="5" s="1"/>
  <c r="E5" i="5"/>
  <c r="I5" i="5" s="1"/>
  <c r="L36" i="5" s="1"/>
  <c r="C5" i="5"/>
  <c r="A5" i="5"/>
  <c r="D5" i="5" s="1"/>
  <c r="H5" i="5" s="1"/>
  <c r="M4" i="5"/>
  <c r="M35" i="5" s="1"/>
  <c r="E4" i="5"/>
  <c r="I4" i="5" s="1"/>
  <c r="L35" i="5" s="1"/>
  <c r="M3" i="5"/>
  <c r="M34" i="5" s="1"/>
  <c r="E3" i="5"/>
  <c r="I3" i="5" s="1"/>
  <c r="L34" i="5" s="1"/>
  <c r="M2" i="5"/>
  <c r="M33" i="5" s="1"/>
  <c r="E2" i="5"/>
  <c r="I2" i="5" s="1"/>
  <c r="L33" i="5" s="1"/>
  <c r="C2" i="5"/>
  <c r="C3" i="5" s="1"/>
  <c r="C4" i="5" s="1"/>
  <c r="F4" i="5" s="1"/>
  <c r="J4" i="5" s="1"/>
  <c r="K35" i="5" s="1"/>
  <c r="A2" i="5"/>
  <c r="A3" i="5" s="1"/>
  <c r="AB14" i="1" l="1" a="1"/>
  <c r="AB14" i="1" s="1"/>
  <c r="AA14" i="1" s="1"/>
  <c r="Z10" i="1"/>
  <c r="AC6" i="1"/>
  <c r="AC18" i="1"/>
  <c r="AB15" i="1" a="1"/>
  <c r="AB15" i="1" s="1"/>
  <c r="Z11" i="1"/>
  <c r="AC7" i="1"/>
  <c r="AC19" i="1"/>
  <c r="AB16" i="1" a="1"/>
  <c r="AB16" i="1" s="1"/>
  <c r="AA16" i="1" s="1"/>
  <c r="Z12" i="1"/>
  <c r="AC8" i="1"/>
  <c r="AC20" i="1"/>
  <c r="AB17" i="1" a="1"/>
  <c r="AB17" i="1" s="1"/>
  <c r="AA17" i="1" s="1"/>
  <c r="Z13" i="1"/>
  <c r="AC9" i="1"/>
  <c r="AC5" i="1"/>
  <c r="AB6" i="1" a="1"/>
  <c r="AB6" i="1" s="1"/>
  <c r="AA6" i="1" s="1"/>
  <c r="AB18" i="1" a="1"/>
  <c r="AB18" i="1" s="1"/>
  <c r="AA18" i="1" s="1"/>
  <c r="Z14" i="1"/>
  <c r="AC10" i="1"/>
  <c r="AB7" i="1" a="1"/>
  <c r="AB7" i="1" s="1"/>
  <c r="AA7" i="1" s="1"/>
  <c r="AB19" i="1" a="1"/>
  <c r="AB19" i="1" s="1"/>
  <c r="AA19" i="1" s="1"/>
  <c r="Z15" i="1"/>
  <c r="AC11" i="1"/>
  <c r="AB8" i="1" a="1"/>
  <c r="AB8" i="1" s="1"/>
  <c r="AA8" i="1" s="1"/>
  <c r="AB20" i="1" a="1"/>
  <c r="AB20" i="1" s="1"/>
  <c r="AA20" i="1" s="1"/>
  <c r="Z16" i="1"/>
  <c r="AC12" i="1"/>
  <c r="AB9" i="1" a="1"/>
  <c r="AB9" i="1" s="1"/>
  <c r="AA9" i="1" s="1"/>
  <c r="AB5" i="1" a="1"/>
  <c r="AB5" i="1" s="1"/>
  <c r="AA5" i="1" s="1"/>
  <c r="Z17" i="1"/>
  <c r="AC13" i="1"/>
  <c r="AB10" i="1" a="1"/>
  <c r="AB10" i="1" s="1"/>
  <c r="AA10" i="1" s="1"/>
  <c r="Z6" i="1"/>
  <c r="Z18" i="1"/>
  <c r="AC14" i="1"/>
  <c r="AB11" i="1" a="1"/>
  <c r="AB11" i="1" s="1"/>
  <c r="AA11" i="1" s="1"/>
  <c r="Z7" i="1"/>
  <c r="Z19" i="1"/>
  <c r="AC15" i="1"/>
  <c r="AB12" i="1" a="1"/>
  <c r="AB12" i="1" s="1"/>
  <c r="AA12" i="1" s="1"/>
  <c r="Z8" i="1"/>
  <c r="Z20" i="1"/>
  <c r="AC16" i="1"/>
  <c r="AB13" i="1" a="1"/>
  <c r="AB13" i="1" s="1"/>
  <c r="AA13" i="1" s="1"/>
  <c r="Z9" i="1"/>
  <c r="Z5" i="1"/>
  <c r="AC17" i="1"/>
  <c r="V5" i="4"/>
  <c r="U5" i="4" s="1"/>
  <c r="W11" i="4" a="1"/>
  <c r="W11" i="4" s="1"/>
  <c r="T12" i="4"/>
  <c r="V6" i="4"/>
  <c r="W12" i="4" a="1"/>
  <c r="W12" i="4" s="1"/>
  <c r="T13" i="4"/>
  <c r="V7" i="4"/>
  <c r="W13" i="4" a="1"/>
  <c r="W13" i="4" s="1"/>
  <c r="T14" i="4"/>
  <c r="V8" i="4"/>
  <c r="U8" i="4" s="1"/>
  <c r="W14" i="4" a="1"/>
  <c r="W14" i="4" s="1"/>
  <c r="T4" i="4"/>
  <c r="V9" i="4"/>
  <c r="W4" i="4" a="1"/>
  <c r="W4" i="4" s="1"/>
  <c r="V10" i="4"/>
  <c r="U10" i="4" s="1"/>
  <c r="T5" i="4"/>
  <c r="V11" i="4"/>
  <c r="U11" i="4" s="1"/>
  <c r="W5" i="4" a="1"/>
  <c r="W5" i="4" s="1"/>
  <c r="T6" i="4"/>
  <c r="V12" i="4"/>
  <c r="W6" i="4" a="1"/>
  <c r="W6" i="4" s="1"/>
  <c r="T7" i="4"/>
  <c r="V13" i="4"/>
  <c r="U13" i="4" s="1"/>
  <c r="W7" i="4" a="1"/>
  <c r="W7" i="4" s="1"/>
  <c r="T8" i="4"/>
  <c r="V14" i="4"/>
  <c r="U14" i="4" s="1"/>
  <c r="W8" i="4" a="1"/>
  <c r="W8" i="4" s="1"/>
  <c r="T9" i="4"/>
  <c r="V4" i="4"/>
  <c r="U4" i="4" s="1"/>
  <c r="W9" i="4" a="1"/>
  <c r="W9" i="4" s="1"/>
  <c r="T10" i="4"/>
  <c r="W10" i="4" a="1"/>
  <c r="W10" i="4" s="1"/>
  <c r="T11" i="4"/>
  <c r="E22" i="3"/>
  <c r="G48" i="3" s="1"/>
  <c r="E20" i="3"/>
  <c r="G46" i="3" s="1"/>
  <c r="E18" i="3"/>
  <c r="G44" i="3" s="1"/>
  <c r="E16" i="3"/>
  <c r="G42" i="3" s="1"/>
  <c r="E14" i="3"/>
  <c r="G40" i="3" s="1"/>
  <c r="E12" i="3"/>
  <c r="G38" i="3" s="1"/>
  <c r="E10" i="3"/>
  <c r="G36" i="3" s="1"/>
  <c r="E7" i="3"/>
  <c r="E5" i="3"/>
  <c r="E3" i="3"/>
  <c r="E23" i="3"/>
  <c r="G49" i="3" s="1"/>
  <c r="E21" i="3"/>
  <c r="G47" i="3" s="1"/>
  <c r="E19" i="3"/>
  <c r="G45" i="3" s="1"/>
  <c r="E17" i="3"/>
  <c r="G43" i="3" s="1"/>
  <c r="E15" i="3"/>
  <c r="G41" i="3" s="1"/>
  <c r="E13" i="3"/>
  <c r="G39" i="3" s="1"/>
  <c r="E11" i="3"/>
  <c r="G37" i="3" s="1"/>
  <c r="E8" i="3"/>
  <c r="G34" i="3" s="1"/>
  <c r="E6" i="3"/>
  <c r="E4" i="3"/>
  <c r="A14" i="5"/>
  <c r="D14" i="5" s="1"/>
  <c r="H14" i="5" s="1"/>
  <c r="F2" i="5"/>
  <c r="J2" i="5" s="1"/>
  <c r="K33" i="5" s="1"/>
  <c r="A6" i="5"/>
  <c r="F17" i="5"/>
  <c r="J17" i="5" s="1"/>
  <c r="K48" i="5" s="1"/>
  <c r="F21" i="5"/>
  <c r="J21" i="5" s="1"/>
  <c r="K52" i="5" s="1"/>
  <c r="F25" i="5"/>
  <c r="J25" i="5" s="1"/>
  <c r="K56" i="5" s="1"/>
  <c r="A10" i="5"/>
  <c r="A11" i="5" s="1"/>
  <c r="D11" i="5" s="1"/>
  <c r="H11" i="5" s="1"/>
  <c r="A4" i="5"/>
  <c r="D4" i="5" s="1"/>
  <c r="H4" i="5" s="1"/>
  <c r="D3" i="5"/>
  <c r="H3" i="5" s="1"/>
  <c r="D2" i="5"/>
  <c r="H2" i="5" s="1"/>
  <c r="F3" i="5"/>
  <c r="J3" i="5" s="1"/>
  <c r="K34" i="5" s="1"/>
  <c r="C6" i="5"/>
  <c r="F5" i="5"/>
  <c r="J5" i="5" s="1"/>
  <c r="K36" i="5" s="1"/>
  <c r="C14" i="5"/>
  <c r="F13" i="5"/>
  <c r="J13" i="5" s="1"/>
  <c r="K44" i="5" s="1"/>
  <c r="C10" i="5"/>
  <c r="F9" i="5"/>
  <c r="J9" i="5" s="1"/>
  <c r="K40" i="5" s="1"/>
  <c r="D17" i="5"/>
  <c r="H17" i="5" s="1"/>
  <c r="C19" i="5"/>
  <c r="F18" i="5"/>
  <c r="J18" i="5" s="1"/>
  <c r="K49" i="5" s="1"/>
  <c r="A19" i="5"/>
  <c r="C24" i="5"/>
  <c r="F24" i="5" s="1"/>
  <c r="J24" i="5" s="1"/>
  <c r="K55" i="5" s="1"/>
  <c r="F23" i="5"/>
  <c r="J23" i="5" s="1"/>
  <c r="K54" i="5" s="1"/>
  <c r="D26" i="5"/>
  <c r="H26" i="5" s="1"/>
  <c r="A27" i="5"/>
  <c r="C28" i="5"/>
  <c r="F28" i="5" s="1"/>
  <c r="J28" i="5" s="1"/>
  <c r="K59" i="5" s="1"/>
  <c r="F27" i="5"/>
  <c r="J27" i="5" s="1"/>
  <c r="K58" i="5" s="1"/>
  <c r="D22" i="5"/>
  <c r="H22" i="5" s="1"/>
  <c r="A23" i="5"/>
  <c r="D21" i="5"/>
  <c r="H21" i="5" s="1"/>
  <c r="D25" i="5"/>
  <c r="H25" i="5" s="1"/>
  <c r="F22" i="5"/>
  <c r="J22" i="5" s="1"/>
  <c r="K53" i="5" s="1"/>
  <c r="F26" i="5"/>
  <c r="J26" i="5" s="1"/>
  <c r="K57" i="5" s="1"/>
  <c r="A15" i="5" l="1"/>
  <c r="U9" i="4"/>
  <c r="A12" i="5"/>
  <c r="D12" i="5" s="1"/>
  <c r="H12" i="5" s="1"/>
  <c r="U12" i="4"/>
  <c r="D10" i="5"/>
  <c r="H10" i="5" s="1"/>
  <c r="U7" i="4"/>
  <c r="AA15" i="1"/>
  <c r="U6" i="4"/>
  <c r="H6" i="3"/>
  <c r="I32" i="3" s="1"/>
  <c r="G32" i="3"/>
  <c r="H15" i="3"/>
  <c r="I41" i="3" s="1"/>
  <c r="H23" i="3"/>
  <c r="I49" i="3" s="1"/>
  <c r="H10" i="3"/>
  <c r="I36" i="3" s="1"/>
  <c r="H18" i="3"/>
  <c r="I44" i="3" s="1"/>
  <c r="H8" i="3"/>
  <c r="I34" i="3" s="1"/>
  <c r="H17" i="3"/>
  <c r="I43" i="3" s="1"/>
  <c r="H3" i="3"/>
  <c r="I29" i="3" s="1"/>
  <c r="G29" i="3"/>
  <c r="I12" i="3"/>
  <c r="I20" i="3"/>
  <c r="H11" i="3"/>
  <c r="I37" i="3" s="1"/>
  <c r="H19" i="3"/>
  <c r="I45" i="3" s="1"/>
  <c r="H5" i="3"/>
  <c r="I31" i="3" s="1"/>
  <c r="G31" i="3"/>
  <c r="H14" i="3"/>
  <c r="I40" i="3" s="1"/>
  <c r="H22" i="3"/>
  <c r="I48" i="3" s="1"/>
  <c r="H4" i="3"/>
  <c r="I30" i="3" s="1"/>
  <c r="G30" i="3"/>
  <c r="H13" i="3"/>
  <c r="I39" i="3" s="1"/>
  <c r="H21" i="3"/>
  <c r="I47" i="3" s="1"/>
  <c r="I7" i="3"/>
  <c r="G33" i="3"/>
  <c r="I16" i="3"/>
  <c r="I8" i="3"/>
  <c r="I17" i="3"/>
  <c r="H20" i="3"/>
  <c r="I46" i="3" s="1"/>
  <c r="H12" i="3"/>
  <c r="I38" i="3" s="1"/>
  <c r="I4" i="3"/>
  <c r="I13" i="3"/>
  <c r="I21" i="3"/>
  <c r="H7" i="3"/>
  <c r="I33" i="3" s="1"/>
  <c r="H16" i="3"/>
  <c r="I42" i="3" s="1"/>
  <c r="I11" i="3"/>
  <c r="I15" i="3"/>
  <c r="I19" i="3"/>
  <c r="I3" i="3"/>
  <c r="I5" i="3"/>
  <c r="I10" i="3"/>
  <c r="I14" i="3"/>
  <c r="I18" i="3"/>
  <c r="I22" i="3"/>
  <c r="I6" i="3"/>
  <c r="I23" i="3"/>
  <c r="A7" i="5"/>
  <c r="D6" i="5"/>
  <c r="H6" i="5" s="1"/>
  <c r="G25" i="5"/>
  <c r="G18" i="5"/>
  <c r="G26" i="5"/>
  <c r="G21" i="5"/>
  <c r="A24" i="5"/>
  <c r="D24" i="5" s="1"/>
  <c r="H24" i="5" s="1"/>
  <c r="D23" i="5"/>
  <c r="H23" i="5" s="1"/>
  <c r="A28" i="5"/>
  <c r="D28" i="5" s="1"/>
  <c r="H28" i="5" s="1"/>
  <c r="D27" i="5"/>
  <c r="H27" i="5" s="1"/>
  <c r="A20" i="5"/>
  <c r="D20" i="5" s="1"/>
  <c r="H20" i="5" s="1"/>
  <c r="D19" i="5"/>
  <c r="H19" i="5" s="1"/>
  <c r="C20" i="5"/>
  <c r="F20" i="5" s="1"/>
  <c r="J20" i="5" s="1"/>
  <c r="K51" i="5" s="1"/>
  <c r="F19" i="5"/>
  <c r="J19" i="5" s="1"/>
  <c r="K50" i="5" s="1"/>
  <c r="G17" i="5"/>
  <c r="G9" i="5"/>
  <c r="G13" i="5"/>
  <c r="G5" i="5"/>
  <c r="G3" i="5"/>
  <c r="G2" i="5"/>
  <c r="G4" i="5"/>
  <c r="G22" i="5"/>
  <c r="A16" i="5"/>
  <c r="D16" i="5" s="1"/>
  <c r="H16" i="5" s="1"/>
  <c r="D15" i="5"/>
  <c r="H15" i="5" s="1"/>
  <c r="C11" i="5"/>
  <c r="F10" i="5"/>
  <c r="J10" i="5" s="1"/>
  <c r="K41" i="5" s="1"/>
  <c r="C15" i="5"/>
  <c r="F14" i="5"/>
  <c r="J14" i="5" s="1"/>
  <c r="K45" i="5" s="1"/>
  <c r="F6" i="5"/>
  <c r="J6" i="5" s="1"/>
  <c r="K37" i="5" s="1"/>
  <c r="C7" i="5"/>
  <c r="L3" i="5" l="1"/>
  <c r="K3" i="5"/>
  <c r="N34" i="5" s="1"/>
  <c r="K21" i="5"/>
  <c r="N52" i="5" s="1"/>
  <c r="L21" i="5"/>
  <c r="L26" i="5"/>
  <c r="K26" i="5"/>
  <c r="N57" i="5" s="1"/>
  <c r="L17" i="5"/>
  <c r="K17" i="5"/>
  <c r="N48" i="5" s="1"/>
  <c r="K13" i="5"/>
  <c r="N44" i="5" s="1"/>
  <c r="L13" i="5"/>
  <c r="L25" i="5"/>
  <c r="K25" i="5"/>
  <c r="N56" i="5" s="1"/>
  <c r="L22" i="5"/>
  <c r="K22" i="5"/>
  <c r="N53" i="5" s="1"/>
  <c r="L5" i="5"/>
  <c r="K5" i="5"/>
  <c r="N36" i="5" s="1"/>
  <c r="K9" i="5"/>
  <c r="N40" i="5" s="1"/>
  <c r="L9" i="5"/>
  <c r="L18" i="5"/>
  <c r="K18" i="5"/>
  <c r="N49" i="5" s="1"/>
  <c r="L4" i="5"/>
  <c r="K4" i="5"/>
  <c r="N35" i="5" s="1"/>
  <c r="L2" i="5"/>
  <c r="K2" i="5"/>
  <c r="N33" i="5" s="1"/>
  <c r="G23" i="5"/>
  <c r="D7" i="5"/>
  <c r="H7" i="5" s="1"/>
  <c r="A8" i="5"/>
  <c r="D8" i="5" s="1"/>
  <c r="H8" i="5" s="1"/>
  <c r="G14" i="5"/>
  <c r="G6" i="5"/>
  <c r="C16" i="5"/>
  <c r="F16" i="5" s="1"/>
  <c r="J16" i="5" s="1"/>
  <c r="K47" i="5" s="1"/>
  <c r="F15" i="5"/>
  <c r="J15" i="5" s="1"/>
  <c r="K46" i="5" s="1"/>
  <c r="C12" i="5"/>
  <c r="F12" i="5" s="1"/>
  <c r="J12" i="5" s="1"/>
  <c r="K43" i="5" s="1"/>
  <c r="F11" i="5"/>
  <c r="J11" i="5" s="1"/>
  <c r="K42" i="5" s="1"/>
  <c r="G20" i="5"/>
  <c r="G27" i="5"/>
  <c r="G24" i="5"/>
  <c r="C8" i="5"/>
  <c r="F8" i="5" s="1"/>
  <c r="J8" i="5" s="1"/>
  <c r="K39" i="5" s="1"/>
  <c r="F7" i="5"/>
  <c r="J7" i="5" s="1"/>
  <c r="K38" i="5" s="1"/>
  <c r="G10" i="5"/>
  <c r="G19" i="5"/>
  <c r="G28" i="5"/>
  <c r="L24" i="5" l="1"/>
  <c r="K24" i="5"/>
  <c r="N55" i="5" s="1"/>
  <c r="L20" i="5"/>
  <c r="K20" i="5"/>
  <c r="N51" i="5" s="1"/>
  <c r="L14" i="5"/>
  <c r="K14" i="5"/>
  <c r="N45" i="5" s="1"/>
  <c r="L27" i="5"/>
  <c r="K27" i="5"/>
  <c r="N58" i="5" s="1"/>
  <c r="K6" i="5"/>
  <c r="N37" i="5" s="1"/>
  <c r="L6" i="5"/>
  <c r="L28" i="5"/>
  <c r="K28" i="5"/>
  <c r="N59" i="5" s="1"/>
  <c r="L19" i="5"/>
  <c r="K19" i="5"/>
  <c r="N50" i="5" s="1"/>
  <c r="L10" i="5"/>
  <c r="K10" i="5"/>
  <c r="N41" i="5" s="1"/>
  <c r="L23" i="5"/>
  <c r="K23" i="5"/>
  <c r="N54" i="5" s="1"/>
  <c r="G7" i="5"/>
  <c r="G8" i="5"/>
  <c r="G11" i="5"/>
  <c r="G15" i="5"/>
  <c r="G12" i="5"/>
  <c r="G16" i="5"/>
  <c r="L15" i="5" l="1"/>
  <c r="K15" i="5"/>
  <c r="N46" i="5" s="1"/>
  <c r="L7" i="5"/>
  <c r="K7" i="5"/>
  <c r="N38" i="5" s="1"/>
  <c r="L16" i="5"/>
  <c r="K16" i="5"/>
  <c r="N47" i="5" s="1"/>
  <c r="L12" i="5"/>
  <c r="K12" i="5"/>
  <c r="N43" i="5" s="1"/>
  <c r="L11" i="5"/>
  <c r="K11" i="5"/>
  <c r="N42" i="5" s="1"/>
  <c r="L8" i="5"/>
  <c r="K8" i="5"/>
  <c r="N39" i="5" s="1"/>
  <c r="E2" i="3"/>
  <c r="G28" i="3" s="1"/>
  <c r="I2" i="3" l="1"/>
  <c r="H2" i="3"/>
  <c r="I28" i="3" s="1"/>
</calcChain>
</file>

<file path=xl/sharedStrings.xml><?xml version="1.0" encoding="utf-8"?>
<sst xmlns="http://schemas.openxmlformats.org/spreadsheetml/2006/main" count="523" uniqueCount="88">
  <si>
    <t>mol weight sucrose</t>
  </si>
  <si>
    <t>g/mol</t>
  </si>
  <si>
    <t>D</t>
  </si>
  <si>
    <t>Response</t>
  </si>
  <si>
    <t>Scaling factor</t>
  </si>
  <si>
    <t>Beta</t>
  </si>
  <si>
    <t>N</t>
  </si>
  <si>
    <t>mean% difference (captured with EasyNData from Sanderson 2006)</t>
  </si>
  <si>
    <t>unknowns</t>
  </si>
  <si>
    <t>B20</t>
  </si>
  <si>
    <t>B25</t>
  </si>
  <si>
    <t>B30</t>
  </si>
  <si>
    <t>nmrIntensity</t>
  </si>
  <si>
    <t>rIntensity</t>
  </si>
  <si>
    <t>High (M)</t>
  </si>
  <si>
    <t>D (M)</t>
  </si>
  <si>
    <t>Low (% w/w)</t>
  </si>
  <si>
    <t>D (% w/w)</t>
  </si>
  <si>
    <t>High (% w/w)</t>
  </si>
  <si>
    <t>Low (M)</t>
  </si>
  <si>
    <t>Mean (M)</t>
  </si>
  <si>
    <t>D (%w/w)</t>
  </si>
  <si>
    <t>Low (%w/w)</t>
  </si>
  <si>
    <t>Mean C (%w/w)</t>
  </si>
  <si>
    <t>High (%w/w)</t>
  </si>
  <si>
    <t>Low (g/100ml)</t>
  </si>
  <si>
    <t>Mean C (g/100ml)</t>
  </si>
  <si>
    <t>High (g/100ml)</t>
  </si>
  <si>
    <t>D (g/100ml)</t>
  </si>
  <si>
    <t>N (assumed value)</t>
  </si>
  <si>
    <t>Animal</t>
  </si>
  <si>
    <t>Bat1</t>
  </si>
  <si>
    <t>Bat12</t>
  </si>
  <si>
    <t>Bat14</t>
  </si>
  <si>
    <t>Bat15</t>
  </si>
  <si>
    <t>Bat19</t>
  </si>
  <si>
    <t>Bat20</t>
  </si>
  <si>
    <t>Bat25</t>
  </si>
  <si>
    <t>Bat28</t>
  </si>
  <si>
    <t>Bat3</t>
  </si>
  <si>
    <t>Bat31</t>
  </si>
  <si>
    <t>Bat34</t>
  </si>
  <si>
    <t>Bat4</t>
  </si>
  <si>
    <t>Bat40</t>
  </si>
  <si>
    <t>Bat41</t>
  </si>
  <si>
    <t>Bat46</t>
  </si>
  <si>
    <t>Bat49</t>
  </si>
  <si>
    <t>Bat50</t>
  </si>
  <si>
    <t>Bat52</t>
  </si>
  <si>
    <t>Bat54</t>
  </si>
  <si>
    <t>Bat58</t>
  </si>
  <si>
    <t>Bat7</t>
  </si>
  <si>
    <t>Bat8</t>
  </si>
  <si>
    <t>Bat37</t>
  </si>
  <si>
    <t>Bat2</t>
  </si>
  <si>
    <t>Bat5</t>
  </si>
  <si>
    <t>Bat6</t>
  </si>
  <si>
    <t>Average</t>
  </si>
  <si>
    <t>Standard (%w/w)</t>
  </si>
  <si>
    <t>Referent (%w/w)</t>
  </si>
  <si>
    <t>Responses (captured with EasyNData from Hainsworth &amp; Wolf 1976)</t>
  </si>
  <si>
    <t>outlier</t>
  </si>
  <si>
    <t>Data from Nachev &amp; Winter 2012</t>
  </si>
  <si>
    <t>Data from Nachev et al. 2013</t>
  </si>
  <si>
    <t>Data from Hainsworth &amp; Wolf 1976</t>
  </si>
  <si>
    <t>Data from Sanderson 2006</t>
  </si>
  <si>
    <t>Intensity</t>
  </si>
  <si>
    <t>pintensity</t>
  </si>
  <si>
    <t>C1</t>
  </si>
  <si>
    <t>C2</t>
  </si>
  <si>
    <t>response</t>
  </si>
  <si>
    <t>intensity</t>
  </si>
  <si>
    <t>Hbirds</t>
  </si>
  <si>
    <t>se</t>
  </si>
  <si>
    <t>n</t>
  </si>
  <si>
    <t>sd</t>
  </si>
  <si>
    <t>Hbees</t>
  </si>
  <si>
    <t>Bbees</t>
  </si>
  <si>
    <t>CRinds</t>
  </si>
  <si>
    <t>Intensity.1</t>
  </si>
  <si>
    <t>pintensity2</t>
  </si>
  <si>
    <t>BatsCRCI</t>
  </si>
  <si>
    <t>grand mean and sd over all individuals</t>
  </si>
  <si>
    <t>nmrIntensity2</t>
  </si>
  <si>
    <t>nmrIntensity1.4</t>
  </si>
  <si>
    <t>Beta=2</t>
  </si>
  <si>
    <t>Beta=1.4</t>
  </si>
  <si>
    <t>BbeesCI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</si>
</sst>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2" borderId="0" xfId="0" applyFill="1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3" borderId="0" xfId="0" applyFill="1"/>
    <xf numFmtId="2" fontId="0" fillId="0" borderId="0" xfId="0" applyNumberFormat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Hummingbirds!$I$28:$I$49</c:f>
              <c:numCache>
                <c:formatCode>General</c:formatCode>
                <c:ptCount val="22"/>
                <c:pt idx="0">
                  <c:v>0.5190295936356234</c:v>
                </c:pt>
                <c:pt idx="1">
                  <c:v>0.31861071081317149</c:v>
                </c:pt>
                <c:pt idx="2">
                  <c:v>0.21577273922252369</c:v>
                </c:pt>
                <c:pt idx="3">
                  <c:v>0.15603477961432513</c:v>
                </c:pt>
                <c:pt idx="4">
                  <c:v>0.11864814755465489</c:v>
                </c:pt>
                <c:pt idx="5">
                  <c:v>9.3249787240427984E-2</c:v>
                </c:pt>
                <c:pt idx="6">
                  <c:v>7.5510214709389831E-2</c:v>
                </c:pt>
                <c:pt idx="7">
                  <c:v>6.246497563686456E-2</c:v>
                </c:pt>
                <c:pt idx="8">
                  <c:v>0.51187474123979093</c:v>
                </c:pt>
                <c:pt idx="9">
                  <c:v>0.26721492882651771</c:v>
                </c:pt>
                <c:pt idx="10">
                  <c:v>0.16511066056404711</c:v>
                </c:pt>
                <c:pt idx="11">
                  <c:v>0.11281828027777188</c:v>
                </c:pt>
                <c:pt idx="12">
                  <c:v>8.2506248635006871E-2</c:v>
                </c:pt>
                <c:pt idx="13">
                  <c:v>6.3277899411962171E-2</c:v>
                </c:pt>
                <c:pt idx="14">
                  <c:v>5.029585798816566E-2</c:v>
                </c:pt>
                <c:pt idx="15">
                  <c:v>0.41162335350658591</c:v>
                </c:pt>
                <c:pt idx="16">
                  <c:v>0.26916388241014033</c:v>
                </c:pt>
                <c:pt idx="17">
                  <c:v>0.19106695978901153</c:v>
                </c:pt>
                <c:pt idx="18">
                  <c:v>0.14341008069508673</c:v>
                </c:pt>
                <c:pt idx="19">
                  <c:v>0.1121406762688945</c:v>
                </c:pt>
                <c:pt idx="20">
                  <c:v>9.0551335265095165E-2</c:v>
                </c:pt>
                <c:pt idx="21">
                  <c:v>7.4946313794814298E-2</c:v>
                </c:pt>
              </c:numCache>
            </c:numRef>
          </c:xVal>
          <c:yVal>
            <c:numRef>
              <c:f>Hummingbirds!$H$28:$H$49</c:f>
              <c:numCache>
                <c:formatCode>0.00</c:formatCode>
                <c:ptCount val="22"/>
                <c:pt idx="0">
                  <c:v>0.87</c:v>
                </c:pt>
                <c:pt idx="1">
                  <c:v>0.8</c:v>
                </c:pt>
                <c:pt idx="2">
                  <c:v>0.89</c:v>
                </c:pt>
                <c:pt idx="3">
                  <c:v>0.79249999999999998</c:v>
                </c:pt>
                <c:pt idx="4">
                  <c:v>0.67666666666666664</c:v>
                </c:pt>
                <c:pt idx="5">
                  <c:v>0.67999999999999994</c:v>
                </c:pt>
                <c:pt idx="6">
                  <c:v>0.58750000000000002</c:v>
                </c:pt>
                <c:pt idx="7">
                  <c:v>0.43</c:v>
                </c:pt>
                <c:pt idx="8">
                  <c:v>0.97</c:v>
                </c:pt>
                <c:pt idx="9">
                  <c:v>0.84000000000000008</c:v>
                </c:pt>
                <c:pt idx="10">
                  <c:v>0.755</c:v>
                </c:pt>
                <c:pt idx="11">
                  <c:v>0.67999999999999994</c:v>
                </c:pt>
                <c:pt idx="12">
                  <c:v>0.56999999999999995</c:v>
                </c:pt>
                <c:pt idx="13">
                  <c:v>0.55999999999999994</c:v>
                </c:pt>
                <c:pt idx="14">
                  <c:v>0.57999999999999996</c:v>
                </c:pt>
                <c:pt idx="15">
                  <c:v>0.93</c:v>
                </c:pt>
                <c:pt idx="16">
                  <c:v>0.78</c:v>
                </c:pt>
                <c:pt idx="17">
                  <c:v>0.77999999999999992</c:v>
                </c:pt>
                <c:pt idx="18">
                  <c:v>0.77999999999999992</c:v>
                </c:pt>
                <c:pt idx="19">
                  <c:v>0.62250000000000005</c:v>
                </c:pt>
                <c:pt idx="20">
                  <c:v>0.66500000000000004</c:v>
                </c:pt>
                <c:pt idx="21">
                  <c:v>0.59333333333333327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E-491F-879C-62810CE35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27904"/>
        <c:axId val="183229440"/>
      </c:scatterChart>
      <c:valAx>
        <c:axId val="18322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229440"/>
        <c:crosses val="autoZero"/>
        <c:crossBetween val="midCat"/>
      </c:valAx>
      <c:valAx>
        <c:axId val="1832294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3227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238125</xdr:colOff>
      <xdr:row>30</xdr:row>
      <xdr:rowOff>23812</xdr:rowOff>
    </xdr:from>
    <xdr:to>
      <xdr:col>24</xdr:col>
      <xdr:colOff>238125</xdr:colOff>
      <xdr:row>44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6"/>
  <sheetViews>
    <sheetView tabSelected="1" workbookViewId="0"/>
  </sheetViews>
  <sheetFormatPr defaultColWidth="11.42578125" defaultRowHeight="15" x14ac:dyDescent="0.25"/>
  <cols>
    <col min="2" max="2" width="9.7109375" bestFit="1" customWidth="1"/>
    <col min="3" max="4" width="16.42578125" bestFit="1" customWidth="1"/>
    <col min="5" max="5" width="12.42578125" bestFit="1" customWidth="1"/>
    <col min="6" max="6" width="12" bestFit="1" customWidth="1"/>
    <col min="7" max="7" width="9.5703125" bestFit="1" customWidth="1"/>
    <col min="8" max="8" width="4" bestFit="1" customWidth="1"/>
    <col min="10" max="10" width="12.7109375" bestFit="1" customWidth="1"/>
  </cols>
  <sheetData>
    <row r="1" spans="1:11" x14ac:dyDescent="0.25">
      <c r="A1" t="s">
        <v>30</v>
      </c>
      <c r="B1" t="s">
        <v>21</v>
      </c>
      <c r="C1" t="s">
        <v>58</v>
      </c>
      <c r="D1" t="s">
        <v>59</v>
      </c>
      <c r="E1" t="s">
        <v>12</v>
      </c>
      <c r="F1" t="s">
        <v>13</v>
      </c>
      <c r="G1" t="s">
        <v>3</v>
      </c>
      <c r="H1" t="s">
        <v>6</v>
      </c>
    </row>
    <row r="2" spans="1:11" x14ac:dyDescent="0.25">
      <c r="A2" t="s">
        <v>31</v>
      </c>
      <c r="B2">
        <f>C2-D2</f>
        <v>12</v>
      </c>
      <c r="C2">
        <v>20</v>
      </c>
      <c r="D2">
        <v>8</v>
      </c>
      <c r="E2">
        <f>$K$8*ABS(C2-D2)/AVERAGE(D2,C2)^$K$7</f>
        <v>0.61224489795918369</v>
      </c>
      <c r="F2">
        <f>ABS(C2-D2)/AVERAGE(C2:D2)</f>
        <v>0.8571428571428571</v>
      </c>
      <c r="G2">
        <v>0.98499999999999999</v>
      </c>
      <c r="H2">
        <v>200</v>
      </c>
    </row>
    <row r="3" spans="1:11" x14ac:dyDescent="0.25">
      <c r="A3" t="s">
        <v>31</v>
      </c>
      <c r="B3">
        <f t="shared" ref="B3:B66" si="0">C3-D3</f>
        <v>7.5</v>
      </c>
      <c r="C3">
        <v>20</v>
      </c>
      <c r="D3">
        <v>12.5</v>
      </c>
      <c r="E3">
        <f t="shared" ref="E3:E66" si="1">$K$8*ABS(C3-D3)/AVERAGE(D3,C3)^$K$7</f>
        <v>0.28402366863905326</v>
      </c>
      <c r="F3">
        <f t="shared" ref="F3:F66" si="2">ABS(C3-D3)/AVERAGE(C3:D3)</f>
        <v>0.46153846153846156</v>
      </c>
      <c r="G3">
        <v>0.96499999999999997</v>
      </c>
      <c r="H3">
        <v>200</v>
      </c>
    </row>
    <row r="4" spans="1:11" x14ac:dyDescent="0.25">
      <c r="A4" t="s">
        <v>31</v>
      </c>
      <c r="B4">
        <f t="shared" si="0"/>
        <v>6.6999999999999993</v>
      </c>
      <c r="C4">
        <v>20</v>
      </c>
      <c r="D4">
        <v>13.3</v>
      </c>
      <c r="E4">
        <f t="shared" si="1"/>
        <v>0.24168312456600749</v>
      </c>
      <c r="F4">
        <f t="shared" si="2"/>
        <v>0.40240240240240238</v>
      </c>
      <c r="G4">
        <v>0.98</v>
      </c>
      <c r="H4">
        <v>200</v>
      </c>
    </row>
    <row r="5" spans="1:11" x14ac:dyDescent="0.25">
      <c r="A5" t="s">
        <v>31</v>
      </c>
      <c r="B5">
        <f t="shared" si="0"/>
        <v>6.1999999999999993</v>
      </c>
      <c r="C5">
        <v>20</v>
      </c>
      <c r="D5">
        <v>13.8</v>
      </c>
      <c r="E5">
        <f t="shared" si="1"/>
        <v>0.21707923392038095</v>
      </c>
      <c r="F5">
        <f t="shared" si="2"/>
        <v>0.36686390532544377</v>
      </c>
      <c r="G5">
        <v>0.86</v>
      </c>
      <c r="H5">
        <v>200</v>
      </c>
    </row>
    <row r="6" spans="1:11" x14ac:dyDescent="0.25">
      <c r="A6" t="s">
        <v>31</v>
      </c>
      <c r="B6">
        <f t="shared" si="0"/>
        <v>4</v>
      </c>
      <c r="C6">
        <v>20</v>
      </c>
      <c r="D6">
        <v>16</v>
      </c>
      <c r="E6">
        <f t="shared" si="1"/>
        <v>0.12345679012345678</v>
      </c>
      <c r="F6">
        <f t="shared" si="2"/>
        <v>0.22222222222222221</v>
      </c>
      <c r="G6">
        <v>0.88500000000000001</v>
      </c>
      <c r="H6">
        <v>200</v>
      </c>
    </row>
    <row r="7" spans="1:11" x14ac:dyDescent="0.25">
      <c r="A7" t="s">
        <v>31</v>
      </c>
      <c r="B7">
        <f t="shared" si="0"/>
        <v>3</v>
      </c>
      <c r="C7">
        <v>20</v>
      </c>
      <c r="D7">
        <v>17</v>
      </c>
      <c r="E7">
        <f t="shared" si="1"/>
        <v>8.7655222790357923E-2</v>
      </c>
      <c r="F7">
        <f t="shared" si="2"/>
        <v>0.16216216216216217</v>
      </c>
      <c r="G7">
        <v>0.52</v>
      </c>
      <c r="H7">
        <v>200</v>
      </c>
      <c r="J7" t="s">
        <v>5</v>
      </c>
      <c r="K7">
        <v>2</v>
      </c>
    </row>
    <row r="8" spans="1:11" x14ac:dyDescent="0.25">
      <c r="A8" t="s">
        <v>31</v>
      </c>
      <c r="B8">
        <f t="shared" si="0"/>
        <v>1.3999999999999986</v>
      </c>
      <c r="C8">
        <v>20</v>
      </c>
      <c r="D8">
        <v>18.600000000000001</v>
      </c>
      <c r="E8">
        <f t="shared" si="1"/>
        <v>3.758490160809682E-2</v>
      </c>
      <c r="F8">
        <f t="shared" si="2"/>
        <v>7.2538860103626868E-2</v>
      </c>
      <c r="G8">
        <v>0.57999999999999996</v>
      </c>
      <c r="H8">
        <v>200</v>
      </c>
      <c r="J8" t="s">
        <v>4</v>
      </c>
      <c r="K8">
        <v>10</v>
      </c>
    </row>
    <row r="9" spans="1:11" x14ac:dyDescent="0.25">
      <c r="A9" t="s">
        <v>31</v>
      </c>
      <c r="B9">
        <f t="shared" si="0"/>
        <v>0</v>
      </c>
      <c r="C9">
        <v>20</v>
      </c>
      <c r="D9">
        <v>20</v>
      </c>
      <c r="E9">
        <f t="shared" si="1"/>
        <v>0</v>
      </c>
      <c r="F9">
        <f t="shared" si="2"/>
        <v>0</v>
      </c>
      <c r="G9">
        <v>0.55500000000000005</v>
      </c>
      <c r="H9">
        <v>200</v>
      </c>
    </row>
    <row r="10" spans="1:11" x14ac:dyDescent="0.25">
      <c r="A10" t="s">
        <v>31</v>
      </c>
      <c r="B10">
        <f t="shared" si="0"/>
        <v>-1.5</v>
      </c>
      <c r="C10">
        <v>20</v>
      </c>
      <c r="D10">
        <v>21.5</v>
      </c>
      <c r="E10">
        <f t="shared" si="1"/>
        <v>3.483814777181013E-2</v>
      </c>
      <c r="F10">
        <f t="shared" si="2"/>
        <v>7.2289156626506021E-2</v>
      </c>
      <c r="G10">
        <v>0.59</v>
      </c>
      <c r="H10">
        <v>200</v>
      </c>
    </row>
    <row r="11" spans="1:11" x14ac:dyDescent="0.25">
      <c r="A11" t="s">
        <v>31</v>
      </c>
      <c r="B11">
        <f t="shared" si="0"/>
        <v>-3.5</v>
      </c>
      <c r="C11">
        <v>20</v>
      </c>
      <c r="D11">
        <v>23.5</v>
      </c>
      <c r="E11">
        <f t="shared" si="1"/>
        <v>7.3985995507993133E-2</v>
      </c>
      <c r="F11">
        <f t="shared" si="2"/>
        <v>0.16091954022988506</v>
      </c>
      <c r="G11">
        <v>0.77500000000000002</v>
      </c>
      <c r="H11">
        <v>200</v>
      </c>
    </row>
    <row r="12" spans="1:11" x14ac:dyDescent="0.25">
      <c r="A12" t="s">
        <v>31</v>
      </c>
      <c r="B12">
        <f t="shared" si="0"/>
        <v>-5</v>
      </c>
      <c r="C12">
        <v>20</v>
      </c>
      <c r="D12">
        <v>25</v>
      </c>
      <c r="E12">
        <f t="shared" si="1"/>
        <v>9.8765432098765427E-2</v>
      </c>
      <c r="F12">
        <f t="shared" si="2"/>
        <v>0.22222222222222221</v>
      </c>
      <c r="G12">
        <v>0.77500000000000002</v>
      </c>
      <c r="H12">
        <v>200</v>
      </c>
    </row>
    <row r="13" spans="1:11" x14ac:dyDescent="0.25">
      <c r="A13" t="s">
        <v>31</v>
      </c>
      <c r="B13">
        <f t="shared" si="0"/>
        <v>-9</v>
      </c>
      <c r="C13">
        <v>20</v>
      </c>
      <c r="D13">
        <v>29</v>
      </c>
      <c r="E13">
        <f t="shared" si="1"/>
        <v>0.1499375260308205</v>
      </c>
      <c r="F13">
        <f t="shared" si="2"/>
        <v>0.36734693877551022</v>
      </c>
      <c r="G13">
        <v>0.92500000000000004</v>
      </c>
      <c r="H13">
        <v>200</v>
      </c>
    </row>
    <row r="14" spans="1:11" x14ac:dyDescent="0.25">
      <c r="A14" t="s">
        <v>31</v>
      </c>
      <c r="B14">
        <f t="shared" si="0"/>
        <v>-10</v>
      </c>
      <c r="C14">
        <v>20</v>
      </c>
      <c r="D14">
        <v>30</v>
      </c>
      <c r="E14">
        <f t="shared" si="1"/>
        <v>0.16</v>
      </c>
      <c r="F14">
        <f t="shared" si="2"/>
        <v>0.4</v>
      </c>
      <c r="G14">
        <v>0.86499999999999999</v>
      </c>
      <c r="H14">
        <v>200</v>
      </c>
    </row>
    <row r="15" spans="1:11" x14ac:dyDescent="0.25">
      <c r="A15" t="s">
        <v>31</v>
      </c>
      <c r="B15">
        <f t="shared" si="0"/>
        <v>-12</v>
      </c>
      <c r="C15">
        <v>20</v>
      </c>
      <c r="D15">
        <v>32</v>
      </c>
      <c r="E15">
        <f t="shared" si="1"/>
        <v>0.17751479289940827</v>
      </c>
      <c r="F15">
        <f t="shared" si="2"/>
        <v>0.46153846153846156</v>
      </c>
      <c r="G15">
        <v>0.93500000000000005</v>
      </c>
      <c r="H15">
        <v>200</v>
      </c>
    </row>
    <row r="16" spans="1:11" x14ac:dyDescent="0.25">
      <c r="A16" t="s">
        <v>31</v>
      </c>
      <c r="B16">
        <f t="shared" si="0"/>
        <v>-30</v>
      </c>
      <c r="C16">
        <v>20</v>
      </c>
      <c r="D16">
        <v>50</v>
      </c>
      <c r="E16">
        <f t="shared" si="1"/>
        <v>0.24489795918367346</v>
      </c>
      <c r="F16">
        <f t="shared" si="2"/>
        <v>0.8571428571428571</v>
      </c>
      <c r="G16">
        <v>0.97499999999999998</v>
      </c>
      <c r="H16">
        <v>200</v>
      </c>
    </row>
    <row r="17" spans="1:8" x14ac:dyDescent="0.25">
      <c r="A17" t="s">
        <v>54</v>
      </c>
      <c r="B17">
        <f t="shared" si="0"/>
        <v>12</v>
      </c>
      <c r="C17">
        <v>20</v>
      </c>
      <c r="D17">
        <v>8</v>
      </c>
      <c r="E17">
        <f t="shared" si="1"/>
        <v>0.61224489795918369</v>
      </c>
      <c r="F17">
        <f t="shared" si="2"/>
        <v>0.8571428571428571</v>
      </c>
      <c r="G17">
        <v>0.93</v>
      </c>
      <c r="H17">
        <v>200</v>
      </c>
    </row>
    <row r="18" spans="1:8" x14ac:dyDescent="0.25">
      <c r="A18" t="s">
        <v>54</v>
      </c>
      <c r="B18">
        <f t="shared" si="0"/>
        <v>7.5</v>
      </c>
      <c r="C18">
        <v>20</v>
      </c>
      <c r="D18">
        <v>12.5</v>
      </c>
      <c r="E18">
        <f t="shared" si="1"/>
        <v>0.28402366863905326</v>
      </c>
      <c r="F18">
        <f t="shared" si="2"/>
        <v>0.46153846153846156</v>
      </c>
      <c r="G18">
        <v>0.9</v>
      </c>
      <c r="H18">
        <v>200</v>
      </c>
    </row>
    <row r="19" spans="1:8" x14ac:dyDescent="0.25">
      <c r="A19" t="s">
        <v>54</v>
      </c>
      <c r="B19">
        <f t="shared" si="0"/>
        <v>6.6999999999999993</v>
      </c>
      <c r="C19">
        <v>20</v>
      </c>
      <c r="D19">
        <v>13.3</v>
      </c>
      <c r="E19">
        <f t="shared" si="1"/>
        <v>0.24168312456600749</v>
      </c>
      <c r="F19">
        <f t="shared" si="2"/>
        <v>0.40240240240240238</v>
      </c>
      <c r="G19">
        <v>0.9</v>
      </c>
      <c r="H19">
        <v>200</v>
      </c>
    </row>
    <row r="20" spans="1:8" x14ac:dyDescent="0.25">
      <c r="A20" t="s">
        <v>54</v>
      </c>
      <c r="B20">
        <f t="shared" si="0"/>
        <v>6.1999999999999993</v>
      </c>
      <c r="C20">
        <v>20</v>
      </c>
      <c r="D20">
        <v>13.8</v>
      </c>
      <c r="E20">
        <f t="shared" si="1"/>
        <v>0.21707923392038095</v>
      </c>
      <c r="F20">
        <f t="shared" si="2"/>
        <v>0.36686390532544377</v>
      </c>
      <c r="G20">
        <v>0.89500000000000002</v>
      </c>
      <c r="H20">
        <v>200</v>
      </c>
    </row>
    <row r="21" spans="1:8" x14ac:dyDescent="0.25">
      <c r="A21" t="s">
        <v>54</v>
      </c>
      <c r="B21">
        <f t="shared" si="0"/>
        <v>4</v>
      </c>
      <c r="C21">
        <v>20</v>
      </c>
      <c r="D21">
        <v>16</v>
      </c>
      <c r="E21">
        <f t="shared" si="1"/>
        <v>0.12345679012345678</v>
      </c>
      <c r="F21">
        <f t="shared" si="2"/>
        <v>0.22222222222222221</v>
      </c>
      <c r="G21">
        <v>0.55000000000000004</v>
      </c>
      <c r="H21">
        <v>200</v>
      </c>
    </row>
    <row r="22" spans="1:8" x14ac:dyDescent="0.25">
      <c r="A22" t="s">
        <v>54</v>
      </c>
      <c r="B22">
        <f t="shared" si="0"/>
        <v>3</v>
      </c>
      <c r="C22">
        <v>20</v>
      </c>
      <c r="D22">
        <v>17</v>
      </c>
      <c r="E22">
        <f t="shared" si="1"/>
        <v>8.7655222790357923E-2</v>
      </c>
      <c r="F22">
        <f t="shared" si="2"/>
        <v>0.16216216216216217</v>
      </c>
      <c r="G22">
        <v>0.55000000000000004</v>
      </c>
      <c r="H22">
        <v>200</v>
      </c>
    </row>
    <row r="23" spans="1:8" x14ac:dyDescent="0.25">
      <c r="A23" t="s">
        <v>54</v>
      </c>
      <c r="B23">
        <f t="shared" si="0"/>
        <v>1.3999999999999986</v>
      </c>
      <c r="C23">
        <v>20</v>
      </c>
      <c r="D23">
        <v>18.600000000000001</v>
      </c>
      <c r="E23">
        <f t="shared" si="1"/>
        <v>3.758490160809682E-2</v>
      </c>
      <c r="F23">
        <f t="shared" si="2"/>
        <v>7.2538860103626868E-2</v>
      </c>
      <c r="G23">
        <v>0.495</v>
      </c>
      <c r="H23">
        <v>200</v>
      </c>
    </row>
    <row r="24" spans="1:8" x14ac:dyDescent="0.25">
      <c r="A24" t="s">
        <v>54</v>
      </c>
      <c r="B24">
        <f t="shared" si="0"/>
        <v>0</v>
      </c>
      <c r="C24">
        <v>20</v>
      </c>
      <c r="D24">
        <v>20</v>
      </c>
      <c r="E24">
        <f t="shared" si="1"/>
        <v>0</v>
      </c>
      <c r="F24">
        <f t="shared" si="2"/>
        <v>0</v>
      </c>
      <c r="G24">
        <v>0.53</v>
      </c>
      <c r="H24">
        <v>200</v>
      </c>
    </row>
    <row r="25" spans="1:8" x14ac:dyDescent="0.25">
      <c r="A25" t="s">
        <v>54</v>
      </c>
      <c r="B25">
        <f t="shared" si="0"/>
        <v>-1.5</v>
      </c>
      <c r="C25">
        <v>20</v>
      </c>
      <c r="D25">
        <v>21.5</v>
      </c>
      <c r="E25">
        <f t="shared" si="1"/>
        <v>3.483814777181013E-2</v>
      </c>
      <c r="F25">
        <f t="shared" si="2"/>
        <v>7.2289156626506021E-2</v>
      </c>
      <c r="G25">
        <v>0.53500000000000003</v>
      </c>
      <c r="H25">
        <v>200</v>
      </c>
    </row>
    <row r="26" spans="1:8" x14ac:dyDescent="0.25">
      <c r="A26" t="s">
        <v>54</v>
      </c>
      <c r="B26">
        <f t="shared" si="0"/>
        <v>-3.5</v>
      </c>
      <c r="C26">
        <v>20</v>
      </c>
      <c r="D26">
        <v>23.5</v>
      </c>
      <c r="E26">
        <f t="shared" si="1"/>
        <v>7.3985995507993133E-2</v>
      </c>
      <c r="F26">
        <f t="shared" si="2"/>
        <v>0.16091954022988506</v>
      </c>
      <c r="G26">
        <v>0.48499999999999999</v>
      </c>
      <c r="H26">
        <v>200</v>
      </c>
    </row>
    <row r="27" spans="1:8" x14ac:dyDescent="0.25">
      <c r="A27" t="s">
        <v>54</v>
      </c>
      <c r="B27">
        <f t="shared" si="0"/>
        <v>-5</v>
      </c>
      <c r="C27">
        <v>20</v>
      </c>
      <c r="D27">
        <v>25</v>
      </c>
      <c r="E27">
        <f t="shared" si="1"/>
        <v>9.8765432098765427E-2</v>
      </c>
      <c r="F27">
        <f t="shared" si="2"/>
        <v>0.22222222222222221</v>
      </c>
      <c r="G27">
        <v>0.60499999999999998</v>
      </c>
      <c r="H27">
        <v>200</v>
      </c>
    </row>
    <row r="28" spans="1:8" x14ac:dyDescent="0.25">
      <c r="A28" t="s">
        <v>54</v>
      </c>
      <c r="B28">
        <f t="shared" si="0"/>
        <v>-9</v>
      </c>
      <c r="C28">
        <v>20</v>
      </c>
      <c r="D28">
        <v>29</v>
      </c>
      <c r="E28">
        <f t="shared" si="1"/>
        <v>0.1499375260308205</v>
      </c>
      <c r="F28">
        <f t="shared" si="2"/>
        <v>0.36734693877551022</v>
      </c>
      <c r="G28">
        <v>0.66</v>
      </c>
      <c r="H28">
        <v>200</v>
      </c>
    </row>
    <row r="29" spans="1:8" x14ac:dyDescent="0.25">
      <c r="A29" t="s">
        <v>54</v>
      </c>
      <c r="B29">
        <f t="shared" si="0"/>
        <v>-10</v>
      </c>
      <c r="C29">
        <v>20</v>
      </c>
      <c r="D29">
        <v>30</v>
      </c>
      <c r="E29">
        <f t="shared" si="1"/>
        <v>0.16</v>
      </c>
      <c r="F29">
        <f t="shared" si="2"/>
        <v>0.4</v>
      </c>
      <c r="G29">
        <v>0.76500000000000001</v>
      </c>
      <c r="H29">
        <v>200</v>
      </c>
    </row>
    <row r="30" spans="1:8" x14ac:dyDescent="0.25">
      <c r="A30" t="s">
        <v>54</v>
      </c>
      <c r="B30">
        <f t="shared" si="0"/>
        <v>-12</v>
      </c>
      <c r="C30">
        <v>20</v>
      </c>
      <c r="D30">
        <v>32</v>
      </c>
      <c r="E30">
        <f t="shared" si="1"/>
        <v>0.17751479289940827</v>
      </c>
      <c r="F30">
        <f t="shared" si="2"/>
        <v>0.46153846153846156</v>
      </c>
      <c r="G30">
        <v>0.875</v>
      </c>
      <c r="H30">
        <v>200</v>
      </c>
    </row>
    <row r="31" spans="1:8" x14ac:dyDescent="0.25">
      <c r="A31" t="s">
        <v>54</v>
      </c>
      <c r="B31">
        <f t="shared" si="0"/>
        <v>-30</v>
      </c>
      <c r="C31">
        <v>20</v>
      </c>
      <c r="D31">
        <v>50</v>
      </c>
      <c r="E31">
        <f t="shared" si="1"/>
        <v>0.24489795918367346</v>
      </c>
      <c r="F31">
        <f t="shared" si="2"/>
        <v>0.8571428571428571</v>
      </c>
      <c r="G31">
        <v>0.76</v>
      </c>
      <c r="H31">
        <v>200</v>
      </c>
    </row>
    <row r="32" spans="1:8" x14ac:dyDescent="0.25">
      <c r="A32" t="s">
        <v>39</v>
      </c>
      <c r="B32">
        <f t="shared" si="0"/>
        <v>12</v>
      </c>
      <c r="C32">
        <v>20</v>
      </c>
      <c r="D32">
        <v>8</v>
      </c>
      <c r="E32">
        <f t="shared" si="1"/>
        <v>0.61224489795918369</v>
      </c>
      <c r="F32">
        <f t="shared" si="2"/>
        <v>0.8571428571428571</v>
      </c>
      <c r="G32">
        <v>0.94</v>
      </c>
      <c r="H32">
        <v>200</v>
      </c>
    </row>
    <row r="33" spans="1:8" x14ac:dyDescent="0.25">
      <c r="A33" t="s">
        <v>39</v>
      </c>
      <c r="B33">
        <f t="shared" si="0"/>
        <v>7.5</v>
      </c>
      <c r="C33">
        <v>20</v>
      </c>
      <c r="D33">
        <v>12.5</v>
      </c>
      <c r="E33">
        <f t="shared" si="1"/>
        <v>0.28402366863905326</v>
      </c>
      <c r="F33">
        <f t="shared" si="2"/>
        <v>0.46153846153846156</v>
      </c>
      <c r="G33">
        <v>0.92500000000000004</v>
      </c>
      <c r="H33">
        <v>200</v>
      </c>
    </row>
    <row r="34" spans="1:8" x14ac:dyDescent="0.25">
      <c r="A34" t="s">
        <v>39</v>
      </c>
      <c r="B34">
        <f t="shared" si="0"/>
        <v>6.6999999999999993</v>
      </c>
      <c r="C34">
        <v>20</v>
      </c>
      <c r="D34">
        <v>13.3</v>
      </c>
      <c r="E34">
        <f t="shared" si="1"/>
        <v>0.24168312456600749</v>
      </c>
      <c r="F34">
        <f t="shared" si="2"/>
        <v>0.40240240240240238</v>
      </c>
      <c r="G34">
        <v>0.88500000000000001</v>
      </c>
      <c r="H34">
        <v>200</v>
      </c>
    </row>
    <row r="35" spans="1:8" x14ac:dyDescent="0.25">
      <c r="A35" t="s">
        <v>39</v>
      </c>
      <c r="B35">
        <f t="shared" si="0"/>
        <v>6.1999999999999993</v>
      </c>
      <c r="C35">
        <v>20</v>
      </c>
      <c r="D35">
        <v>13.8</v>
      </c>
      <c r="E35">
        <f t="shared" si="1"/>
        <v>0.21707923392038095</v>
      </c>
      <c r="F35">
        <f t="shared" si="2"/>
        <v>0.36686390532544377</v>
      </c>
      <c r="G35">
        <v>0.9</v>
      </c>
      <c r="H35">
        <v>200</v>
      </c>
    </row>
    <row r="36" spans="1:8" x14ac:dyDescent="0.25">
      <c r="A36" t="s">
        <v>39</v>
      </c>
      <c r="B36">
        <f t="shared" si="0"/>
        <v>4</v>
      </c>
      <c r="C36">
        <v>20</v>
      </c>
      <c r="D36">
        <v>16</v>
      </c>
      <c r="E36">
        <f t="shared" si="1"/>
        <v>0.12345679012345678</v>
      </c>
      <c r="F36">
        <f t="shared" si="2"/>
        <v>0.22222222222222221</v>
      </c>
      <c r="G36">
        <v>0.63500000000000001</v>
      </c>
      <c r="H36">
        <v>200</v>
      </c>
    </row>
    <row r="37" spans="1:8" x14ac:dyDescent="0.25">
      <c r="A37" t="s">
        <v>39</v>
      </c>
      <c r="B37">
        <f t="shared" si="0"/>
        <v>3</v>
      </c>
      <c r="C37">
        <v>20</v>
      </c>
      <c r="D37">
        <v>17</v>
      </c>
      <c r="E37">
        <f t="shared" si="1"/>
        <v>8.7655222790357923E-2</v>
      </c>
      <c r="F37">
        <f t="shared" si="2"/>
        <v>0.16216216216216217</v>
      </c>
      <c r="G37">
        <v>0.55500000000000005</v>
      </c>
      <c r="H37">
        <v>200</v>
      </c>
    </row>
    <row r="38" spans="1:8" x14ac:dyDescent="0.25">
      <c r="A38" t="s">
        <v>39</v>
      </c>
      <c r="B38">
        <f t="shared" si="0"/>
        <v>1.3999999999999986</v>
      </c>
      <c r="C38">
        <v>20</v>
      </c>
      <c r="D38">
        <v>18.600000000000001</v>
      </c>
      <c r="E38">
        <f t="shared" si="1"/>
        <v>3.758490160809682E-2</v>
      </c>
      <c r="F38">
        <f t="shared" si="2"/>
        <v>7.2538860103626868E-2</v>
      </c>
      <c r="G38">
        <v>0.55000000000000004</v>
      </c>
      <c r="H38">
        <v>200</v>
      </c>
    </row>
    <row r="39" spans="1:8" x14ac:dyDescent="0.25">
      <c r="A39" t="s">
        <v>39</v>
      </c>
      <c r="B39">
        <f t="shared" si="0"/>
        <v>0</v>
      </c>
      <c r="C39">
        <v>20</v>
      </c>
      <c r="D39">
        <v>20</v>
      </c>
      <c r="E39">
        <f t="shared" si="1"/>
        <v>0</v>
      </c>
      <c r="F39">
        <f t="shared" si="2"/>
        <v>0</v>
      </c>
      <c r="G39">
        <v>0.48499999999999999</v>
      </c>
      <c r="H39">
        <v>200</v>
      </c>
    </row>
    <row r="40" spans="1:8" x14ac:dyDescent="0.25">
      <c r="A40" t="s">
        <v>39</v>
      </c>
      <c r="B40">
        <f t="shared" si="0"/>
        <v>-1.5</v>
      </c>
      <c r="C40">
        <v>20</v>
      </c>
      <c r="D40">
        <v>21.5</v>
      </c>
      <c r="E40">
        <f t="shared" si="1"/>
        <v>3.483814777181013E-2</v>
      </c>
      <c r="F40">
        <f t="shared" si="2"/>
        <v>7.2289156626506021E-2</v>
      </c>
      <c r="G40">
        <v>0.495</v>
      </c>
      <c r="H40">
        <v>200</v>
      </c>
    </row>
    <row r="41" spans="1:8" x14ac:dyDescent="0.25">
      <c r="A41" t="s">
        <v>39</v>
      </c>
      <c r="B41">
        <f t="shared" si="0"/>
        <v>-3.5</v>
      </c>
      <c r="C41">
        <v>20</v>
      </c>
      <c r="D41">
        <v>23.5</v>
      </c>
      <c r="E41">
        <f t="shared" si="1"/>
        <v>7.3985995507993133E-2</v>
      </c>
      <c r="F41">
        <f t="shared" si="2"/>
        <v>0.16091954022988506</v>
      </c>
      <c r="G41">
        <v>0.73</v>
      </c>
      <c r="H41">
        <v>200</v>
      </c>
    </row>
    <row r="42" spans="1:8" x14ac:dyDescent="0.25">
      <c r="A42" t="s">
        <v>39</v>
      </c>
      <c r="B42">
        <f t="shared" si="0"/>
        <v>-5</v>
      </c>
      <c r="C42">
        <v>20</v>
      </c>
      <c r="D42">
        <v>25</v>
      </c>
      <c r="E42">
        <f t="shared" si="1"/>
        <v>9.8765432098765427E-2</v>
      </c>
      <c r="F42">
        <f t="shared" si="2"/>
        <v>0.22222222222222221</v>
      </c>
      <c r="G42">
        <v>0.68500000000000005</v>
      </c>
      <c r="H42">
        <v>200</v>
      </c>
    </row>
    <row r="43" spans="1:8" x14ac:dyDescent="0.25">
      <c r="A43" t="s">
        <v>39</v>
      </c>
      <c r="B43">
        <f t="shared" si="0"/>
        <v>-9</v>
      </c>
      <c r="C43">
        <v>20</v>
      </c>
      <c r="D43">
        <v>29</v>
      </c>
      <c r="E43">
        <f t="shared" si="1"/>
        <v>0.1499375260308205</v>
      </c>
      <c r="F43">
        <f t="shared" si="2"/>
        <v>0.36734693877551022</v>
      </c>
      <c r="G43">
        <v>0.85</v>
      </c>
      <c r="H43">
        <v>200</v>
      </c>
    </row>
    <row r="44" spans="1:8" x14ac:dyDescent="0.25">
      <c r="A44" t="s">
        <v>39</v>
      </c>
      <c r="B44">
        <f t="shared" si="0"/>
        <v>-10</v>
      </c>
      <c r="C44">
        <v>20</v>
      </c>
      <c r="D44">
        <v>30</v>
      </c>
      <c r="E44">
        <f t="shared" si="1"/>
        <v>0.16</v>
      </c>
      <c r="F44">
        <f t="shared" si="2"/>
        <v>0.4</v>
      </c>
      <c r="G44">
        <v>0.72499999999999998</v>
      </c>
      <c r="H44">
        <v>200</v>
      </c>
    </row>
    <row r="45" spans="1:8" x14ac:dyDescent="0.25">
      <c r="A45" t="s">
        <v>39</v>
      </c>
      <c r="B45">
        <f t="shared" si="0"/>
        <v>-12</v>
      </c>
      <c r="C45">
        <v>20</v>
      </c>
      <c r="D45">
        <v>32</v>
      </c>
      <c r="E45">
        <f t="shared" si="1"/>
        <v>0.17751479289940827</v>
      </c>
      <c r="F45">
        <f t="shared" si="2"/>
        <v>0.46153846153846156</v>
      </c>
      <c r="G45">
        <v>0.66</v>
      </c>
      <c r="H45">
        <v>200</v>
      </c>
    </row>
    <row r="46" spans="1:8" x14ac:dyDescent="0.25">
      <c r="A46" t="s">
        <v>39</v>
      </c>
      <c r="B46">
        <f t="shared" si="0"/>
        <v>-30</v>
      </c>
      <c r="C46">
        <v>20</v>
      </c>
      <c r="D46">
        <v>50</v>
      </c>
      <c r="E46">
        <f t="shared" si="1"/>
        <v>0.24489795918367346</v>
      </c>
      <c r="F46">
        <f t="shared" si="2"/>
        <v>0.8571428571428571</v>
      </c>
      <c r="G46">
        <v>0.81499999999999995</v>
      </c>
      <c r="H46">
        <v>200</v>
      </c>
    </row>
    <row r="47" spans="1:8" x14ac:dyDescent="0.25">
      <c r="A47" t="s">
        <v>42</v>
      </c>
      <c r="B47">
        <f t="shared" si="0"/>
        <v>12</v>
      </c>
      <c r="C47">
        <v>20</v>
      </c>
      <c r="D47">
        <v>8</v>
      </c>
      <c r="E47">
        <f t="shared" si="1"/>
        <v>0.61224489795918369</v>
      </c>
      <c r="F47">
        <f t="shared" si="2"/>
        <v>0.8571428571428571</v>
      </c>
      <c r="G47">
        <v>0.91500000000000004</v>
      </c>
      <c r="H47">
        <v>200</v>
      </c>
    </row>
    <row r="48" spans="1:8" x14ac:dyDescent="0.25">
      <c r="A48" t="s">
        <v>42</v>
      </c>
      <c r="B48">
        <f t="shared" si="0"/>
        <v>7.5</v>
      </c>
      <c r="C48">
        <v>20</v>
      </c>
      <c r="D48">
        <v>12.5</v>
      </c>
      <c r="E48">
        <f t="shared" si="1"/>
        <v>0.28402366863905326</v>
      </c>
      <c r="F48">
        <f t="shared" si="2"/>
        <v>0.46153846153846156</v>
      </c>
      <c r="G48">
        <v>0.86499999999999999</v>
      </c>
      <c r="H48">
        <v>200</v>
      </c>
    </row>
    <row r="49" spans="1:10" x14ac:dyDescent="0.25">
      <c r="A49" t="s">
        <v>42</v>
      </c>
      <c r="B49">
        <f t="shared" si="0"/>
        <v>6.6999999999999993</v>
      </c>
      <c r="C49">
        <v>20</v>
      </c>
      <c r="D49">
        <v>13.3</v>
      </c>
      <c r="E49">
        <f t="shared" si="1"/>
        <v>0.24168312456600749</v>
      </c>
      <c r="F49">
        <f t="shared" si="2"/>
        <v>0.40240240240240238</v>
      </c>
      <c r="G49">
        <v>0.76500000000000001</v>
      </c>
      <c r="H49">
        <v>200</v>
      </c>
    </row>
    <row r="50" spans="1:10" x14ac:dyDescent="0.25">
      <c r="A50" t="s">
        <v>42</v>
      </c>
      <c r="B50">
        <f t="shared" si="0"/>
        <v>6.1999999999999993</v>
      </c>
      <c r="C50">
        <v>20</v>
      </c>
      <c r="D50">
        <v>13.8</v>
      </c>
      <c r="E50">
        <f t="shared" si="1"/>
        <v>0.21707923392038095</v>
      </c>
      <c r="F50">
        <f t="shared" si="2"/>
        <v>0.36686390532544377</v>
      </c>
      <c r="G50">
        <v>0.86</v>
      </c>
      <c r="H50">
        <v>200</v>
      </c>
    </row>
    <row r="51" spans="1:10" x14ac:dyDescent="0.25">
      <c r="A51" t="s">
        <v>42</v>
      </c>
      <c r="B51">
        <f t="shared" si="0"/>
        <v>4</v>
      </c>
      <c r="C51">
        <v>20</v>
      </c>
      <c r="D51">
        <v>16</v>
      </c>
      <c r="E51">
        <f t="shared" si="1"/>
        <v>0.12345679012345678</v>
      </c>
      <c r="F51">
        <f t="shared" si="2"/>
        <v>0.22222222222222221</v>
      </c>
      <c r="G51">
        <v>0.71499999999999997</v>
      </c>
      <c r="H51">
        <v>200</v>
      </c>
    </row>
    <row r="52" spans="1:10" x14ac:dyDescent="0.25">
      <c r="A52" t="s">
        <v>42</v>
      </c>
      <c r="B52">
        <f t="shared" si="0"/>
        <v>3</v>
      </c>
      <c r="C52">
        <v>20</v>
      </c>
      <c r="D52">
        <v>17</v>
      </c>
      <c r="E52">
        <f t="shared" si="1"/>
        <v>8.7655222790357923E-2</v>
      </c>
      <c r="F52">
        <f t="shared" si="2"/>
        <v>0.16216216216216217</v>
      </c>
      <c r="G52">
        <v>0.64500000000000002</v>
      </c>
      <c r="H52">
        <v>200</v>
      </c>
    </row>
    <row r="53" spans="1:10" x14ac:dyDescent="0.25">
      <c r="A53" t="s">
        <v>42</v>
      </c>
      <c r="B53">
        <f t="shared" si="0"/>
        <v>1.3999999999999986</v>
      </c>
      <c r="C53">
        <v>20</v>
      </c>
      <c r="D53">
        <v>18.600000000000001</v>
      </c>
      <c r="E53">
        <f t="shared" si="1"/>
        <v>3.758490160809682E-2</v>
      </c>
      <c r="F53">
        <f t="shared" si="2"/>
        <v>7.2538860103626868E-2</v>
      </c>
      <c r="G53">
        <v>0.56999999999999995</v>
      </c>
      <c r="H53">
        <v>200</v>
      </c>
    </row>
    <row r="54" spans="1:10" x14ac:dyDescent="0.25">
      <c r="A54" t="s">
        <v>42</v>
      </c>
      <c r="B54">
        <f t="shared" si="0"/>
        <v>0</v>
      </c>
      <c r="C54">
        <v>20</v>
      </c>
      <c r="D54">
        <v>20</v>
      </c>
      <c r="E54">
        <f t="shared" si="1"/>
        <v>0</v>
      </c>
      <c r="F54">
        <f t="shared" si="2"/>
        <v>0</v>
      </c>
      <c r="G54">
        <v>0.63500000000000001</v>
      </c>
      <c r="H54">
        <v>200</v>
      </c>
    </row>
    <row r="55" spans="1:10" x14ac:dyDescent="0.25">
      <c r="A55" t="s">
        <v>42</v>
      </c>
      <c r="B55">
        <f t="shared" si="0"/>
        <v>-1.5</v>
      </c>
      <c r="C55">
        <v>20</v>
      </c>
      <c r="D55">
        <v>21.5</v>
      </c>
      <c r="E55">
        <f t="shared" si="1"/>
        <v>3.483814777181013E-2</v>
      </c>
      <c r="F55">
        <f t="shared" si="2"/>
        <v>7.2289156626506021E-2</v>
      </c>
      <c r="G55">
        <v>0.49</v>
      </c>
      <c r="H55">
        <v>200</v>
      </c>
    </row>
    <row r="56" spans="1:10" x14ac:dyDescent="0.25">
      <c r="A56" t="s">
        <v>42</v>
      </c>
      <c r="B56">
        <f t="shared" si="0"/>
        <v>-3.5</v>
      </c>
      <c r="C56">
        <v>20</v>
      </c>
      <c r="D56">
        <v>23.5</v>
      </c>
      <c r="E56">
        <f t="shared" si="1"/>
        <v>7.3985995507993133E-2</v>
      </c>
      <c r="F56">
        <f t="shared" si="2"/>
        <v>0.16091954022988506</v>
      </c>
      <c r="G56">
        <v>0.51500000000000001</v>
      </c>
      <c r="H56">
        <v>200</v>
      </c>
    </row>
    <row r="57" spans="1:10" x14ac:dyDescent="0.25">
      <c r="A57" t="s">
        <v>42</v>
      </c>
      <c r="B57">
        <f t="shared" si="0"/>
        <v>-5</v>
      </c>
      <c r="C57">
        <v>20</v>
      </c>
      <c r="D57">
        <v>25</v>
      </c>
      <c r="E57">
        <f t="shared" si="1"/>
        <v>9.8765432098765427E-2</v>
      </c>
      <c r="F57">
        <f t="shared" si="2"/>
        <v>0.22222222222222221</v>
      </c>
      <c r="G57">
        <v>0.64500000000000002</v>
      </c>
      <c r="H57">
        <v>200</v>
      </c>
    </row>
    <row r="58" spans="1:10" x14ac:dyDescent="0.25">
      <c r="A58" t="s">
        <v>42</v>
      </c>
      <c r="B58">
        <f t="shared" si="0"/>
        <v>-9</v>
      </c>
      <c r="C58">
        <v>20</v>
      </c>
      <c r="D58">
        <v>29</v>
      </c>
      <c r="E58">
        <f t="shared" si="1"/>
        <v>0.1499375260308205</v>
      </c>
      <c r="F58">
        <f t="shared" si="2"/>
        <v>0.36734693877551022</v>
      </c>
      <c r="G58">
        <v>0.71</v>
      </c>
      <c r="H58">
        <v>200</v>
      </c>
    </row>
    <row r="59" spans="1:10" x14ac:dyDescent="0.25">
      <c r="A59" t="s">
        <v>42</v>
      </c>
      <c r="B59">
        <f t="shared" si="0"/>
        <v>-10</v>
      </c>
      <c r="C59">
        <v>20</v>
      </c>
      <c r="D59">
        <v>30</v>
      </c>
      <c r="E59">
        <f t="shared" si="1"/>
        <v>0.16</v>
      </c>
      <c r="F59">
        <f t="shared" si="2"/>
        <v>0.4</v>
      </c>
      <c r="G59">
        <v>0.69</v>
      </c>
      <c r="H59">
        <v>200</v>
      </c>
    </row>
    <row r="60" spans="1:10" x14ac:dyDescent="0.25">
      <c r="A60" t="s">
        <v>42</v>
      </c>
      <c r="B60">
        <f t="shared" si="0"/>
        <v>-12</v>
      </c>
      <c r="C60">
        <v>20</v>
      </c>
      <c r="D60">
        <v>32</v>
      </c>
      <c r="E60">
        <f t="shared" si="1"/>
        <v>0.17751479289940827</v>
      </c>
      <c r="F60">
        <f t="shared" si="2"/>
        <v>0.46153846153846156</v>
      </c>
      <c r="G60">
        <v>0.67</v>
      </c>
      <c r="H60">
        <v>200</v>
      </c>
    </row>
    <row r="61" spans="1:10" x14ac:dyDescent="0.25">
      <c r="A61" t="s">
        <v>42</v>
      </c>
      <c r="B61">
        <f t="shared" si="0"/>
        <v>-30</v>
      </c>
      <c r="C61">
        <v>20</v>
      </c>
      <c r="D61">
        <v>50</v>
      </c>
      <c r="E61">
        <f t="shared" si="1"/>
        <v>0.24489795918367346</v>
      </c>
      <c r="F61">
        <f t="shared" si="2"/>
        <v>0.8571428571428571</v>
      </c>
      <c r="G61" s="3">
        <v>0.58499999999999996</v>
      </c>
      <c r="H61">
        <v>200</v>
      </c>
      <c r="J61" s="3" t="s">
        <v>61</v>
      </c>
    </row>
    <row r="62" spans="1:10" x14ac:dyDescent="0.25">
      <c r="A62" t="s">
        <v>55</v>
      </c>
      <c r="B62">
        <f t="shared" si="0"/>
        <v>12</v>
      </c>
      <c r="C62">
        <v>20</v>
      </c>
      <c r="D62">
        <v>8</v>
      </c>
      <c r="E62">
        <f t="shared" si="1"/>
        <v>0.61224489795918369</v>
      </c>
      <c r="F62">
        <f t="shared" si="2"/>
        <v>0.8571428571428571</v>
      </c>
      <c r="G62">
        <v>0.91500000000000004</v>
      </c>
      <c r="H62">
        <v>200</v>
      </c>
    </row>
    <row r="63" spans="1:10" x14ac:dyDescent="0.25">
      <c r="A63" t="s">
        <v>55</v>
      </c>
      <c r="B63">
        <f t="shared" si="0"/>
        <v>7.5</v>
      </c>
      <c r="C63">
        <v>20</v>
      </c>
      <c r="D63">
        <v>12.5</v>
      </c>
      <c r="E63">
        <f t="shared" si="1"/>
        <v>0.28402366863905326</v>
      </c>
      <c r="F63">
        <f t="shared" si="2"/>
        <v>0.46153846153846156</v>
      </c>
      <c r="G63">
        <v>0.96</v>
      </c>
      <c r="H63">
        <v>200</v>
      </c>
    </row>
    <row r="64" spans="1:10" x14ac:dyDescent="0.25">
      <c r="A64" t="s">
        <v>55</v>
      </c>
      <c r="B64">
        <f t="shared" si="0"/>
        <v>6.6999999999999993</v>
      </c>
      <c r="C64">
        <v>20</v>
      </c>
      <c r="D64">
        <v>13.3</v>
      </c>
      <c r="E64">
        <f t="shared" si="1"/>
        <v>0.24168312456600749</v>
      </c>
      <c r="F64">
        <f t="shared" si="2"/>
        <v>0.40240240240240238</v>
      </c>
      <c r="G64">
        <v>0.94</v>
      </c>
      <c r="H64">
        <v>200</v>
      </c>
    </row>
    <row r="65" spans="1:8" x14ac:dyDescent="0.25">
      <c r="A65" t="s">
        <v>55</v>
      </c>
      <c r="B65">
        <f t="shared" si="0"/>
        <v>6.1999999999999993</v>
      </c>
      <c r="C65">
        <v>20</v>
      </c>
      <c r="D65">
        <v>13.8</v>
      </c>
      <c r="E65">
        <f t="shared" si="1"/>
        <v>0.21707923392038095</v>
      </c>
      <c r="F65">
        <f t="shared" si="2"/>
        <v>0.36686390532544377</v>
      </c>
      <c r="G65">
        <v>0.94499999999999995</v>
      </c>
      <c r="H65">
        <v>200</v>
      </c>
    </row>
    <row r="66" spans="1:8" x14ac:dyDescent="0.25">
      <c r="A66" t="s">
        <v>55</v>
      </c>
      <c r="B66">
        <f t="shared" si="0"/>
        <v>4</v>
      </c>
      <c r="C66">
        <v>20</v>
      </c>
      <c r="D66">
        <v>16</v>
      </c>
      <c r="E66">
        <f t="shared" si="1"/>
        <v>0.12345679012345678</v>
      </c>
      <c r="F66">
        <f t="shared" si="2"/>
        <v>0.22222222222222221</v>
      </c>
      <c r="G66">
        <v>0.63</v>
      </c>
      <c r="H66">
        <v>200</v>
      </c>
    </row>
    <row r="67" spans="1:8" x14ac:dyDescent="0.25">
      <c r="A67" t="s">
        <v>55</v>
      </c>
      <c r="B67">
        <f t="shared" ref="B67:B106" si="3">C67-D67</f>
        <v>3</v>
      </c>
      <c r="C67">
        <v>20</v>
      </c>
      <c r="D67">
        <v>17</v>
      </c>
      <c r="E67">
        <f t="shared" ref="E67:E106" si="4">$K$8*ABS(C67-D67)/AVERAGE(D67,C67)^$K$7</f>
        <v>8.7655222790357923E-2</v>
      </c>
      <c r="F67">
        <f t="shared" ref="F67:F106" si="5">ABS(C67-D67)/AVERAGE(C67:D67)</f>
        <v>0.16216216216216217</v>
      </c>
      <c r="G67">
        <v>0.82499999999999996</v>
      </c>
      <c r="H67">
        <v>200</v>
      </c>
    </row>
    <row r="68" spans="1:8" x14ac:dyDescent="0.25">
      <c r="A68" t="s">
        <v>55</v>
      </c>
      <c r="B68">
        <f t="shared" si="3"/>
        <v>1.3999999999999986</v>
      </c>
      <c r="C68">
        <v>20</v>
      </c>
      <c r="D68">
        <v>18.600000000000001</v>
      </c>
      <c r="E68">
        <f t="shared" si="4"/>
        <v>3.758490160809682E-2</v>
      </c>
      <c r="F68">
        <f t="shared" si="5"/>
        <v>7.2538860103626868E-2</v>
      </c>
      <c r="G68">
        <v>0.48</v>
      </c>
      <c r="H68">
        <v>200</v>
      </c>
    </row>
    <row r="69" spans="1:8" x14ac:dyDescent="0.25">
      <c r="A69" t="s">
        <v>55</v>
      </c>
      <c r="B69">
        <f t="shared" si="3"/>
        <v>0</v>
      </c>
      <c r="C69">
        <v>20</v>
      </c>
      <c r="D69">
        <v>20</v>
      </c>
      <c r="E69">
        <f t="shared" si="4"/>
        <v>0</v>
      </c>
      <c r="F69">
        <f t="shared" si="5"/>
        <v>0</v>
      </c>
      <c r="G69">
        <v>0.47</v>
      </c>
      <c r="H69">
        <v>200</v>
      </c>
    </row>
    <row r="70" spans="1:8" x14ac:dyDescent="0.25">
      <c r="A70" t="s">
        <v>55</v>
      </c>
      <c r="B70">
        <f t="shared" si="3"/>
        <v>-1.5</v>
      </c>
      <c r="C70">
        <v>20</v>
      </c>
      <c r="D70">
        <v>21.5</v>
      </c>
      <c r="E70">
        <f t="shared" si="4"/>
        <v>3.483814777181013E-2</v>
      </c>
      <c r="F70">
        <f t="shared" si="5"/>
        <v>7.2289156626506021E-2</v>
      </c>
      <c r="G70">
        <v>0.42499999999999999</v>
      </c>
      <c r="H70">
        <v>200</v>
      </c>
    </row>
    <row r="71" spans="1:8" x14ac:dyDescent="0.25">
      <c r="A71" t="s">
        <v>55</v>
      </c>
      <c r="B71">
        <f t="shared" si="3"/>
        <v>-3.5</v>
      </c>
      <c r="C71">
        <v>20</v>
      </c>
      <c r="D71">
        <v>23.5</v>
      </c>
      <c r="E71">
        <f t="shared" si="4"/>
        <v>7.3985995507993133E-2</v>
      </c>
      <c r="F71">
        <f t="shared" si="5"/>
        <v>0.16091954022988506</v>
      </c>
      <c r="G71">
        <v>0.58499999999999996</v>
      </c>
      <c r="H71">
        <v>200</v>
      </c>
    </row>
    <row r="72" spans="1:8" x14ac:dyDescent="0.25">
      <c r="A72" t="s">
        <v>55</v>
      </c>
      <c r="B72">
        <f t="shared" si="3"/>
        <v>-5</v>
      </c>
      <c r="C72">
        <v>20</v>
      </c>
      <c r="D72">
        <v>25</v>
      </c>
      <c r="E72">
        <f t="shared" si="4"/>
        <v>9.8765432098765427E-2</v>
      </c>
      <c r="F72">
        <f t="shared" si="5"/>
        <v>0.22222222222222221</v>
      </c>
      <c r="G72">
        <v>0.63500000000000001</v>
      </c>
      <c r="H72">
        <v>200</v>
      </c>
    </row>
    <row r="73" spans="1:8" x14ac:dyDescent="0.25">
      <c r="A73" t="s">
        <v>55</v>
      </c>
      <c r="B73">
        <f t="shared" si="3"/>
        <v>-9</v>
      </c>
      <c r="C73">
        <v>20</v>
      </c>
      <c r="D73">
        <v>29</v>
      </c>
      <c r="E73">
        <f t="shared" si="4"/>
        <v>0.1499375260308205</v>
      </c>
      <c r="F73">
        <f t="shared" si="5"/>
        <v>0.36734693877551022</v>
      </c>
      <c r="G73">
        <v>0.69499999999999995</v>
      </c>
      <c r="H73">
        <v>200</v>
      </c>
    </row>
    <row r="74" spans="1:8" x14ac:dyDescent="0.25">
      <c r="A74" t="s">
        <v>55</v>
      </c>
      <c r="B74">
        <f t="shared" si="3"/>
        <v>-10</v>
      </c>
      <c r="C74">
        <v>20</v>
      </c>
      <c r="D74">
        <v>30</v>
      </c>
      <c r="E74">
        <f t="shared" si="4"/>
        <v>0.16</v>
      </c>
      <c r="F74">
        <f t="shared" si="5"/>
        <v>0.4</v>
      </c>
      <c r="G74">
        <v>0.63500000000000001</v>
      </c>
      <c r="H74">
        <v>200</v>
      </c>
    </row>
    <row r="75" spans="1:8" x14ac:dyDescent="0.25">
      <c r="A75" t="s">
        <v>55</v>
      </c>
      <c r="B75">
        <f t="shared" si="3"/>
        <v>-12</v>
      </c>
      <c r="C75">
        <v>20</v>
      </c>
      <c r="D75">
        <v>32</v>
      </c>
      <c r="E75">
        <f t="shared" si="4"/>
        <v>0.17751479289940827</v>
      </c>
      <c r="F75">
        <f t="shared" si="5"/>
        <v>0.46153846153846156</v>
      </c>
      <c r="G75">
        <v>0.56499999999999995</v>
      </c>
      <c r="H75">
        <v>200</v>
      </c>
    </row>
    <row r="76" spans="1:8" x14ac:dyDescent="0.25">
      <c r="A76" t="s">
        <v>55</v>
      </c>
      <c r="B76">
        <f t="shared" si="3"/>
        <v>-30</v>
      </c>
      <c r="C76">
        <v>20</v>
      </c>
      <c r="D76">
        <v>50</v>
      </c>
      <c r="E76">
        <f t="shared" si="4"/>
        <v>0.24489795918367346</v>
      </c>
      <c r="F76">
        <f t="shared" si="5"/>
        <v>0.8571428571428571</v>
      </c>
      <c r="G76">
        <v>0.89</v>
      </c>
      <c r="H76">
        <v>200</v>
      </c>
    </row>
    <row r="77" spans="1:8" x14ac:dyDescent="0.25">
      <c r="A77" t="s">
        <v>56</v>
      </c>
      <c r="B77">
        <f t="shared" si="3"/>
        <v>12</v>
      </c>
      <c r="C77">
        <v>20</v>
      </c>
      <c r="D77">
        <v>8</v>
      </c>
      <c r="E77">
        <f t="shared" si="4"/>
        <v>0.61224489795918369</v>
      </c>
      <c r="F77">
        <f t="shared" si="5"/>
        <v>0.8571428571428571</v>
      </c>
      <c r="G77">
        <v>0.96</v>
      </c>
      <c r="H77">
        <v>200</v>
      </c>
    </row>
    <row r="78" spans="1:8" x14ac:dyDescent="0.25">
      <c r="A78" t="s">
        <v>56</v>
      </c>
      <c r="B78">
        <f t="shared" si="3"/>
        <v>7.5</v>
      </c>
      <c r="C78">
        <v>20</v>
      </c>
      <c r="D78">
        <v>12.5</v>
      </c>
      <c r="E78">
        <f t="shared" si="4"/>
        <v>0.28402366863905326</v>
      </c>
      <c r="F78">
        <f t="shared" si="5"/>
        <v>0.46153846153846156</v>
      </c>
      <c r="G78">
        <v>0.96499999999999997</v>
      </c>
      <c r="H78">
        <v>200</v>
      </c>
    </row>
    <row r="79" spans="1:8" x14ac:dyDescent="0.25">
      <c r="A79" t="s">
        <v>56</v>
      </c>
      <c r="B79">
        <f t="shared" si="3"/>
        <v>6.6999999999999993</v>
      </c>
      <c r="C79">
        <v>20</v>
      </c>
      <c r="D79">
        <v>13.3</v>
      </c>
      <c r="E79">
        <f t="shared" si="4"/>
        <v>0.24168312456600749</v>
      </c>
      <c r="F79">
        <f t="shared" si="5"/>
        <v>0.40240240240240238</v>
      </c>
      <c r="G79">
        <v>0.95</v>
      </c>
      <c r="H79">
        <v>200</v>
      </c>
    </row>
    <row r="80" spans="1:8" x14ac:dyDescent="0.25">
      <c r="A80" t="s">
        <v>56</v>
      </c>
      <c r="B80">
        <f t="shared" si="3"/>
        <v>6.1999999999999993</v>
      </c>
      <c r="C80">
        <v>20</v>
      </c>
      <c r="D80">
        <v>13.8</v>
      </c>
      <c r="E80">
        <f t="shared" si="4"/>
        <v>0.21707923392038095</v>
      </c>
      <c r="F80">
        <f t="shared" si="5"/>
        <v>0.36686390532544377</v>
      </c>
      <c r="G80">
        <v>0.97499999999999998</v>
      </c>
      <c r="H80">
        <v>200</v>
      </c>
    </row>
    <row r="81" spans="1:8" x14ac:dyDescent="0.25">
      <c r="A81" t="s">
        <v>56</v>
      </c>
      <c r="B81">
        <f t="shared" si="3"/>
        <v>4</v>
      </c>
      <c r="C81">
        <v>20</v>
      </c>
      <c r="D81">
        <v>16</v>
      </c>
      <c r="E81">
        <f t="shared" si="4"/>
        <v>0.12345679012345678</v>
      </c>
      <c r="F81">
        <f t="shared" si="5"/>
        <v>0.22222222222222221</v>
      </c>
      <c r="G81">
        <v>0.9</v>
      </c>
      <c r="H81">
        <v>200</v>
      </c>
    </row>
    <row r="82" spans="1:8" x14ac:dyDescent="0.25">
      <c r="A82" t="s">
        <v>56</v>
      </c>
      <c r="B82">
        <f t="shared" si="3"/>
        <v>3</v>
      </c>
      <c r="C82">
        <v>20</v>
      </c>
      <c r="D82">
        <v>17</v>
      </c>
      <c r="E82">
        <f t="shared" si="4"/>
        <v>8.7655222790357923E-2</v>
      </c>
      <c r="F82">
        <f t="shared" si="5"/>
        <v>0.16216216216216217</v>
      </c>
      <c r="G82">
        <v>0.91</v>
      </c>
      <c r="H82">
        <v>200</v>
      </c>
    </row>
    <row r="83" spans="1:8" x14ac:dyDescent="0.25">
      <c r="A83" t="s">
        <v>56</v>
      </c>
      <c r="B83">
        <f t="shared" si="3"/>
        <v>1.3999999999999986</v>
      </c>
      <c r="C83">
        <v>20</v>
      </c>
      <c r="D83">
        <v>18.600000000000001</v>
      </c>
      <c r="E83">
        <f t="shared" si="4"/>
        <v>3.758490160809682E-2</v>
      </c>
      <c r="F83">
        <f t="shared" si="5"/>
        <v>7.2538860103626868E-2</v>
      </c>
      <c r="G83">
        <v>0.79</v>
      </c>
      <c r="H83">
        <v>200</v>
      </c>
    </row>
    <row r="84" spans="1:8" x14ac:dyDescent="0.25">
      <c r="A84" t="s">
        <v>56</v>
      </c>
      <c r="B84">
        <f t="shared" si="3"/>
        <v>0</v>
      </c>
      <c r="C84">
        <v>20</v>
      </c>
      <c r="D84">
        <v>20</v>
      </c>
      <c r="E84">
        <f t="shared" si="4"/>
        <v>0</v>
      </c>
      <c r="F84">
        <f t="shared" si="5"/>
        <v>0</v>
      </c>
      <c r="G84">
        <v>0.495</v>
      </c>
      <c r="H84">
        <v>200</v>
      </c>
    </row>
    <row r="85" spans="1:8" x14ac:dyDescent="0.25">
      <c r="A85" t="s">
        <v>56</v>
      </c>
      <c r="B85">
        <f t="shared" si="3"/>
        <v>-1.5</v>
      </c>
      <c r="C85">
        <v>20</v>
      </c>
      <c r="D85">
        <v>21.5</v>
      </c>
      <c r="E85">
        <f t="shared" si="4"/>
        <v>3.483814777181013E-2</v>
      </c>
      <c r="F85">
        <f t="shared" si="5"/>
        <v>7.2289156626506021E-2</v>
      </c>
      <c r="G85">
        <v>0.82499999999999996</v>
      </c>
      <c r="H85">
        <v>200</v>
      </c>
    </row>
    <row r="86" spans="1:8" x14ac:dyDescent="0.25">
      <c r="A86" t="s">
        <v>56</v>
      </c>
      <c r="B86">
        <f t="shared" si="3"/>
        <v>-3.5</v>
      </c>
      <c r="C86">
        <v>20</v>
      </c>
      <c r="D86">
        <v>23.5</v>
      </c>
      <c r="E86">
        <f t="shared" si="4"/>
        <v>7.3985995507993133E-2</v>
      </c>
      <c r="F86">
        <f t="shared" si="5"/>
        <v>0.16091954022988506</v>
      </c>
      <c r="G86">
        <v>0.51</v>
      </c>
      <c r="H86">
        <v>200</v>
      </c>
    </row>
    <row r="87" spans="1:8" x14ac:dyDescent="0.25">
      <c r="A87" t="s">
        <v>56</v>
      </c>
      <c r="B87">
        <f t="shared" si="3"/>
        <v>-5</v>
      </c>
      <c r="C87">
        <v>20</v>
      </c>
      <c r="D87">
        <v>25</v>
      </c>
      <c r="E87">
        <f t="shared" si="4"/>
        <v>9.8765432098765427E-2</v>
      </c>
      <c r="F87">
        <f t="shared" si="5"/>
        <v>0.22222222222222221</v>
      </c>
      <c r="G87">
        <v>0.97</v>
      </c>
      <c r="H87">
        <v>200</v>
      </c>
    </row>
    <row r="88" spans="1:8" x14ac:dyDescent="0.25">
      <c r="A88" t="s">
        <v>56</v>
      </c>
      <c r="B88">
        <f t="shared" si="3"/>
        <v>-9</v>
      </c>
      <c r="C88">
        <v>20</v>
      </c>
      <c r="D88">
        <v>29</v>
      </c>
      <c r="E88">
        <f t="shared" si="4"/>
        <v>0.1499375260308205</v>
      </c>
      <c r="F88">
        <f t="shared" si="5"/>
        <v>0.36734693877551022</v>
      </c>
      <c r="G88">
        <v>0.95</v>
      </c>
      <c r="H88">
        <v>200</v>
      </c>
    </row>
    <row r="89" spans="1:8" x14ac:dyDescent="0.25">
      <c r="A89" t="s">
        <v>56</v>
      </c>
      <c r="B89">
        <f t="shared" si="3"/>
        <v>-10</v>
      </c>
      <c r="C89">
        <v>20</v>
      </c>
      <c r="D89">
        <v>30</v>
      </c>
      <c r="E89">
        <f t="shared" si="4"/>
        <v>0.16</v>
      </c>
      <c r="F89">
        <f t="shared" si="5"/>
        <v>0.4</v>
      </c>
      <c r="G89">
        <v>0.73</v>
      </c>
      <c r="H89">
        <v>200</v>
      </c>
    </row>
    <row r="90" spans="1:8" x14ac:dyDescent="0.25">
      <c r="A90" t="s">
        <v>56</v>
      </c>
      <c r="B90">
        <f t="shared" si="3"/>
        <v>-12</v>
      </c>
      <c r="C90">
        <v>20</v>
      </c>
      <c r="D90">
        <v>32</v>
      </c>
      <c r="E90">
        <f t="shared" si="4"/>
        <v>0.17751479289940827</v>
      </c>
      <c r="F90">
        <f t="shared" si="5"/>
        <v>0.46153846153846156</v>
      </c>
      <c r="G90">
        <v>0.98499999999999999</v>
      </c>
      <c r="H90">
        <v>200</v>
      </c>
    </row>
    <row r="91" spans="1:8" x14ac:dyDescent="0.25">
      <c r="A91" t="s">
        <v>56</v>
      </c>
      <c r="B91">
        <f t="shared" si="3"/>
        <v>-30</v>
      </c>
      <c r="C91">
        <v>20</v>
      </c>
      <c r="D91">
        <v>50</v>
      </c>
      <c r="E91">
        <f t="shared" si="4"/>
        <v>0.24489795918367346</v>
      </c>
      <c r="F91">
        <f t="shared" si="5"/>
        <v>0.8571428571428571</v>
      </c>
      <c r="G91">
        <v>0.87</v>
      </c>
      <c r="H91">
        <v>200</v>
      </c>
    </row>
    <row r="92" spans="1:8" x14ac:dyDescent="0.25">
      <c r="A92" t="s">
        <v>57</v>
      </c>
      <c r="B92">
        <f t="shared" si="3"/>
        <v>12</v>
      </c>
      <c r="C92">
        <v>20</v>
      </c>
      <c r="D92">
        <v>8</v>
      </c>
      <c r="E92">
        <f t="shared" si="4"/>
        <v>0.61224489795918369</v>
      </c>
      <c r="F92">
        <f t="shared" si="5"/>
        <v>0.8571428571428571</v>
      </c>
      <c r="G92">
        <v>0.94</v>
      </c>
      <c r="H92">
        <v>200</v>
      </c>
    </row>
    <row r="93" spans="1:8" x14ac:dyDescent="0.25">
      <c r="A93" t="s">
        <v>57</v>
      </c>
      <c r="B93">
        <f t="shared" si="3"/>
        <v>7.5</v>
      </c>
      <c r="C93">
        <v>20</v>
      </c>
      <c r="D93">
        <v>12.5</v>
      </c>
      <c r="E93">
        <f t="shared" si="4"/>
        <v>0.28402366863905326</v>
      </c>
      <c r="F93">
        <f t="shared" si="5"/>
        <v>0.46153846153846156</v>
      </c>
      <c r="G93">
        <v>0.93</v>
      </c>
      <c r="H93">
        <v>200</v>
      </c>
    </row>
    <row r="94" spans="1:8" x14ac:dyDescent="0.25">
      <c r="A94" t="s">
        <v>57</v>
      </c>
      <c r="B94">
        <f t="shared" si="3"/>
        <v>6.6999999999999993</v>
      </c>
      <c r="C94">
        <v>20</v>
      </c>
      <c r="D94">
        <v>13.3</v>
      </c>
      <c r="E94">
        <f t="shared" si="4"/>
        <v>0.24168312456600749</v>
      </c>
      <c r="F94">
        <f t="shared" si="5"/>
        <v>0.40240240240240238</v>
      </c>
      <c r="G94">
        <v>0.9</v>
      </c>
      <c r="H94">
        <v>200</v>
      </c>
    </row>
    <row r="95" spans="1:8" x14ac:dyDescent="0.25">
      <c r="A95" t="s">
        <v>57</v>
      </c>
      <c r="B95">
        <f t="shared" si="3"/>
        <v>6.1999999999999993</v>
      </c>
      <c r="C95">
        <v>20</v>
      </c>
      <c r="D95">
        <v>13.8</v>
      </c>
      <c r="E95">
        <f t="shared" si="4"/>
        <v>0.21707923392038095</v>
      </c>
      <c r="F95">
        <f t="shared" si="5"/>
        <v>0.36686390532544377</v>
      </c>
      <c r="G95">
        <v>0.91</v>
      </c>
      <c r="H95">
        <v>200</v>
      </c>
    </row>
    <row r="96" spans="1:8" x14ac:dyDescent="0.25">
      <c r="A96" t="s">
        <v>57</v>
      </c>
      <c r="B96">
        <f t="shared" si="3"/>
        <v>4</v>
      </c>
      <c r="C96">
        <v>20</v>
      </c>
      <c r="D96">
        <v>16</v>
      </c>
      <c r="E96">
        <f t="shared" si="4"/>
        <v>0.12345679012345678</v>
      </c>
      <c r="F96">
        <f t="shared" si="5"/>
        <v>0.22222222222222221</v>
      </c>
      <c r="G96">
        <v>0.72</v>
      </c>
      <c r="H96">
        <v>200</v>
      </c>
    </row>
    <row r="97" spans="1:8" x14ac:dyDescent="0.25">
      <c r="A97" t="s">
        <v>57</v>
      </c>
      <c r="B97">
        <f t="shared" si="3"/>
        <v>3</v>
      </c>
      <c r="C97">
        <v>20</v>
      </c>
      <c r="D97">
        <v>17</v>
      </c>
      <c r="E97">
        <f t="shared" si="4"/>
        <v>8.7655222790357923E-2</v>
      </c>
      <c r="F97">
        <f t="shared" si="5"/>
        <v>0.16216216216216217</v>
      </c>
      <c r="G97">
        <v>0.67</v>
      </c>
      <c r="H97">
        <v>200</v>
      </c>
    </row>
    <row r="98" spans="1:8" x14ac:dyDescent="0.25">
      <c r="A98" t="s">
        <v>57</v>
      </c>
      <c r="B98">
        <f t="shared" si="3"/>
        <v>1.3999999999999986</v>
      </c>
      <c r="C98">
        <v>20</v>
      </c>
      <c r="D98">
        <v>18.600000000000001</v>
      </c>
      <c r="E98">
        <f t="shared" si="4"/>
        <v>3.758490160809682E-2</v>
      </c>
      <c r="F98">
        <f t="shared" si="5"/>
        <v>7.2538860103626868E-2</v>
      </c>
      <c r="G98">
        <v>0.57999999999999996</v>
      </c>
      <c r="H98">
        <v>200</v>
      </c>
    </row>
    <row r="99" spans="1:8" x14ac:dyDescent="0.25">
      <c r="A99" t="s">
        <v>57</v>
      </c>
      <c r="B99">
        <f t="shared" si="3"/>
        <v>0</v>
      </c>
      <c r="C99">
        <v>20</v>
      </c>
      <c r="D99">
        <v>20</v>
      </c>
      <c r="E99">
        <f t="shared" si="4"/>
        <v>0</v>
      </c>
      <c r="F99">
        <f t="shared" si="5"/>
        <v>0</v>
      </c>
      <c r="G99">
        <v>0.53</v>
      </c>
      <c r="H99">
        <v>200</v>
      </c>
    </row>
    <row r="100" spans="1:8" x14ac:dyDescent="0.25">
      <c r="A100" t="s">
        <v>57</v>
      </c>
      <c r="B100">
        <f t="shared" si="3"/>
        <v>-1.5</v>
      </c>
      <c r="C100">
        <v>20</v>
      </c>
      <c r="D100">
        <v>21.5</v>
      </c>
      <c r="E100">
        <f t="shared" si="4"/>
        <v>3.483814777181013E-2</v>
      </c>
      <c r="F100">
        <f t="shared" si="5"/>
        <v>7.2289156626506021E-2</v>
      </c>
      <c r="G100">
        <v>0.56000000000000005</v>
      </c>
      <c r="H100">
        <v>200</v>
      </c>
    </row>
    <row r="101" spans="1:8" x14ac:dyDescent="0.25">
      <c r="A101" t="s">
        <v>57</v>
      </c>
      <c r="B101">
        <f t="shared" si="3"/>
        <v>-3.5</v>
      </c>
      <c r="C101">
        <v>20</v>
      </c>
      <c r="D101">
        <v>23.5</v>
      </c>
      <c r="E101">
        <f t="shared" si="4"/>
        <v>7.3985995507993133E-2</v>
      </c>
      <c r="F101">
        <f t="shared" si="5"/>
        <v>0.16091954022988506</v>
      </c>
      <c r="G101">
        <v>0.6</v>
      </c>
      <c r="H101">
        <v>200</v>
      </c>
    </row>
    <row r="102" spans="1:8" x14ac:dyDescent="0.25">
      <c r="A102" t="s">
        <v>57</v>
      </c>
      <c r="B102">
        <f t="shared" si="3"/>
        <v>-5</v>
      </c>
      <c r="C102">
        <v>20</v>
      </c>
      <c r="D102">
        <v>25</v>
      </c>
      <c r="E102">
        <f t="shared" si="4"/>
        <v>9.8765432098765427E-2</v>
      </c>
      <c r="F102">
        <f t="shared" si="5"/>
        <v>0.22222222222222221</v>
      </c>
      <c r="G102">
        <v>0.72</v>
      </c>
      <c r="H102">
        <v>200</v>
      </c>
    </row>
    <row r="103" spans="1:8" x14ac:dyDescent="0.25">
      <c r="A103" t="s">
        <v>57</v>
      </c>
      <c r="B103">
        <f t="shared" si="3"/>
        <v>-9</v>
      </c>
      <c r="C103">
        <v>20</v>
      </c>
      <c r="D103">
        <v>29</v>
      </c>
      <c r="E103">
        <f t="shared" si="4"/>
        <v>0.1499375260308205</v>
      </c>
      <c r="F103">
        <f t="shared" si="5"/>
        <v>0.36734693877551022</v>
      </c>
      <c r="G103">
        <v>0.8</v>
      </c>
      <c r="H103">
        <v>200</v>
      </c>
    </row>
    <row r="104" spans="1:8" x14ac:dyDescent="0.25">
      <c r="A104" t="s">
        <v>57</v>
      </c>
      <c r="B104">
        <f t="shared" si="3"/>
        <v>-10</v>
      </c>
      <c r="C104">
        <v>20</v>
      </c>
      <c r="D104">
        <v>30</v>
      </c>
      <c r="E104">
        <f t="shared" si="4"/>
        <v>0.16</v>
      </c>
      <c r="F104">
        <f t="shared" si="5"/>
        <v>0.4</v>
      </c>
      <c r="G104">
        <v>0.74</v>
      </c>
      <c r="H104">
        <v>200</v>
      </c>
    </row>
    <row r="105" spans="1:8" x14ac:dyDescent="0.25">
      <c r="A105" t="s">
        <v>57</v>
      </c>
      <c r="B105">
        <f t="shared" si="3"/>
        <v>-12</v>
      </c>
      <c r="C105">
        <v>20</v>
      </c>
      <c r="D105">
        <v>32</v>
      </c>
      <c r="E105">
        <f t="shared" si="4"/>
        <v>0.17751479289940827</v>
      </c>
      <c r="F105">
        <f t="shared" si="5"/>
        <v>0.46153846153846156</v>
      </c>
      <c r="G105">
        <v>0.78</v>
      </c>
      <c r="H105">
        <v>200</v>
      </c>
    </row>
    <row r="106" spans="1:8" x14ac:dyDescent="0.25">
      <c r="A106" t="s">
        <v>57</v>
      </c>
      <c r="B106">
        <f t="shared" si="3"/>
        <v>-30</v>
      </c>
      <c r="C106">
        <v>20</v>
      </c>
      <c r="D106">
        <v>50</v>
      </c>
      <c r="E106">
        <f t="shared" si="4"/>
        <v>0.24489795918367346</v>
      </c>
      <c r="F106">
        <f t="shared" si="5"/>
        <v>0.8571428571428571</v>
      </c>
      <c r="G106">
        <v>0.86</v>
      </c>
      <c r="H106">
        <v>200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6"/>
  <sheetViews>
    <sheetView workbookViewId="0"/>
  </sheetViews>
  <sheetFormatPr defaultColWidth="11.42578125" defaultRowHeight="15" x14ac:dyDescent="0.25"/>
  <cols>
    <col min="3" max="3" width="12.42578125" bestFit="1" customWidth="1"/>
    <col min="4" max="4" width="12" bestFit="1" customWidth="1"/>
    <col min="5" max="6" width="15" customWidth="1"/>
    <col min="7" max="7" width="14.140625" customWidth="1"/>
    <col min="11" max="11" width="14" bestFit="1" customWidth="1"/>
  </cols>
  <sheetData>
    <row r="1" spans="1:29" x14ac:dyDescent="0.25">
      <c r="A1" t="s">
        <v>30</v>
      </c>
      <c r="B1" t="s">
        <v>21</v>
      </c>
      <c r="C1" t="s">
        <v>24</v>
      </c>
      <c r="D1" t="s">
        <v>22</v>
      </c>
      <c r="E1" t="s">
        <v>84</v>
      </c>
      <c r="F1" t="s">
        <v>83</v>
      </c>
      <c r="G1" t="s">
        <v>13</v>
      </c>
      <c r="H1" t="s">
        <v>3</v>
      </c>
      <c r="I1" t="s">
        <v>6</v>
      </c>
      <c r="N1" s="6" t="s">
        <v>78</v>
      </c>
      <c r="R1" t="s">
        <v>85</v>
      </c>
      <c r="S1" t="s">
        <v>86</v>
      </c>
      <c r="X1" t="s">
        <v>82</v>
      </c>
    </row>
    <row r="2" spans="1:29" x14ac:dyDescent="0.25">
      <c r="A2" t="s">
        <v>31</v>
      </c>
      <c r="B2">
        <f t="shared" ref="B2:B65" si="0">C2-D2</f>
        <v>15</v>
      </c>
      <c r="C2">
        <v>50</v>
      </c>
      <c r="D2">
        <v>35</v>
      </c>
      <c r="E2">
        <f>$L$8*(C2-D2)/AVERAGE(D2,C2)^$L$7</f>
        <v>7.8767444747892018E-2</v>
      </c>
      <c r="F2">
        <f>$L$5*(C2-D2)/AVERAGE(D2,C2)^$L$4</f>
        <v>8.3044982698961933E-2</v>
      </c>
      <c r="G2">
        <f>(C2-D2)/AVERAGE(C2:D2)</f>
        <v>0.35294117647058826</v>
      </c>
      <c r="H2">
        <v>0.65608469999999997</v>
      </c>
      <c r="I2">
        <v>189</v>
      </c>
      <c r="N2" t="s">
        <v>30</v>
      </c>
      <c r="O2" t="s">
        <v>68</v>
      </c>
      <c r="P2" t="s">
        <v>69</v>
      </c>
      <c r="Q2" t="s">
        <v>70</v>
      </c>
      <c r="R2" t="s">
        <v>66</v>
      </c>
      <c r="S2" t="s">
        <v>79</v>
      </c>
      <c r="T2" t="s">
        <v>3</v>
      </c>
      <c r="U2" t="s">
        <v>6</v>
      </c>
      <c r="X2" t="s">
        <v>85</v>
      </c>
      <c r="Y2" t="s">
        <v>86</v>
      </c>
    </row>
    <row r="3" spans="1:29" x14ac:dyDescent="0.25">
      <c r="A3" t="s">
        <v>31</v>
      </c>
      <c r="B3">
        <f t="shared" si="0"/>
        <v>15</v>
      </c>
      <c r="C3">
        <v>45</v>
      </c>
      <c r="D3">
        <v>30</v>
      </c>
      <c r="E3">
        <f t="shared" ref="E3:E18" si="1">$L$8*(C3-D3)/AVERAGE(D3,C3)^$L$7</f>
        <v>9.3852854104947259E-2</v>
      </c>
      <c r="F3">
        <f t="shared" ref="F3:F66" si="2">$L$5*(C3-D3)/AVERAGE(D3,C3)^$L$4</f>
        <v>0.10666666666666667</v>
      </c>
      <c r="G3">
        <f t="shared" ref="G3:G18" si="3">(C3-D3)/AVERAGE(C3:D3)</f>
        <v>0.4</v>
      </c>
      <c r="H3">
        <v>0.52752290000000002</v>
      </c>
      <c r="I3">
        <v>218</v>
      </c>
      <c r="N3" t="str">
        <f>A2</f>
        <v>Bat1</v>
      </c>
      <c r="O3">
        <f>D2</f>
        <v>35</v>
      </c>
      <c r="P3">
        <f>C2</f>
        <v>50</v>
      </c>
      <c r="Q3">
        <f>H2</f>
        <v>0.65608469999999997</v>
      </c>
      <c r="R3">
        <f>F2</f>
        <v>8.3044982698961933E-2</v>
      </c>
      <c r="S3">
        <f>E2</f>
        <v>7.8767444747892018E-2</v>
      </c>
      <c r="T3">
        <f>H2</f>
        <v>0.65608469999999997</v>
      </c>
      <c r="U3">
        <f>I2</f>
        <v>189</v>
      </c>
      <c r="X3" s="6" t="s">
        <v>81</v>
      </c>
    </row>
    <row r="4" spans="1:29" x14ac:dyDescent="0.25">
      <c r="A4" t="s">
        <v>31</v>
      </c>
      <c r="B4">
        <f t="shared" si="0"/>
        <v>15</v>
      </c>
      <c r="C4">
        <v>40</v>
      </c>
      <c r="D4">
        <v>25</v>
      </c>
      <c r="E4">
        <f t="shared" si="1"/>
        <v>0.11467125185511405</v>
      </c>
      <c r="F4">
        <f t="shared" si="2"/>
        <v>0.14201183431952663</v>
      </c>
      <c r="G4">
        <f t="shared" si="3"/>
        <v>0.46153846153846156</v>
      </c>
      <c r="H4">
        <v>0.71875</v>
      </c>
      <c r="I4">
        <v>192</v>
      </c>
      <c r="K4" t="s">
        <v>5</v>
      </c>
      <c r="L4">
        <v>2</v>
      </c>
      <c r="N4" t="str">
        <f t="shared" ref="N4:N67" si="4">A3</f>
        <v>Bat1</v>
      </c>
      <c r="O4">
        <f t="shared" ref="O4:O67" si="5">D3</f>
        <v>30</v>
      </c>
      <c r="P4">
        <f t="shared" ref="P4:P67" si="6">C3</f>
        <v>45</v>
      </c>
      <c r="Q4">
        <f t="shared" ref="Q4:Q67" si="7">H3</f>
        <v>0.52752290000000002</v>
      </c>
      <c r="R4">
        <f t="shared" ref="R4:R67" si="8">F3</f>
        <v>0.10666666666666667</v>
      </c>
      <c r="S4">
        <f t="shared" ref="S4:S67" si="9">E3</f>
        <v>9.3852854104947259E-2</v>
      </c>
      <c r="T4">
        <f t="shared" ref="T4:T67" si="10">H3</f>
        <v>0.52752290000000002</v>
      </c>
      <c r="U4">
        <f t="shared" ref="U4:U67" si="11">I3</f>
        <v>218</v>
      </c>
      <c r="X4" s="2" t="s">
        <v>80</v>
      </c>
      <c r="Y4" s="2" t="s">
        <v>67</v>
      </c>
      <c r="Z4" s="2" t="s">
        <v>70</v>
      </c>
      <c r="AA4" t="s">
        <v>73</v>
      </c>
      <c r="AB4" t="s">
        <v>75</v>
      </c>
      <c r="AC4" t="s">
        <v>74</v>
      </c>
    </row>
    <row r="5" spans="1:29" x14ac:dyDescent="0.25">
      <c r="A5" t="s">
        <v>31</v>
      </c>
      <c r="B5">
        <f t="shared" si="0"/>
        <v>15</v>
      </c>
      <c r="C5">
        <v>35</v>
      </c>
      <c r="D5">
        <v>20</v>
      </c>
      <c r="E5">
        <f t="shared" si="1"/>
        <v>0.1448856880957701</v>
      </c>
      <c r="F5">
        <f t="shared" si="2"/>
        <v>0.19834710743801653</v>
      </c>
      <c r="G5">
        <f t="shared" si="3"/>
        <v>0.54545454545454541</v>
      </c>
      <c r="H5">
        <v>0.69266059999999996</v>
      </c>
      <c r="I5">
        <v>218</v>
      </c>
      <c r="K5" t="s">
        <v>4</v>
      </c>
      <c r="L5">
        <v>10</v>
      </c>
      <c r="N5" t="str">
        <f t="shared" si="4"/>
        <v>Bat1</v>
      </c>
      <c r="O5">
        <f t="shared" si="5"/>
        <v>25</v>
      </c>
      <c r="P5">
        <f t="shared" si="6"/>
        <v>40</v>
      </c>
      <c r="Q5">
        <f t="shared" si="7"/>
        <v>0.71875</v>
      </c>
      <c r="R5">
        <f t="shared" si="8"/>
        <v>0.14201183431952663</v>
      </c>
      <c r="S5">
        <f t="shared" si="9"/>
        <v>0.11467125185511405</v>
      </c>
      <c r="T5">
        <f t="shared" si="10"/>
        <v>0.71875</v>
      </c>
      <c r="U5">
        <f t="shared" si="11"/>
        <v>192</v>
      </c>
      <c r="X5">
        <v>2.2160664819944598E-2</v>
      </c>
      <c r="Y5">
        <v>2.246978675536776E-2</v>
      </c>
      <c r="Z5">
        <f>AVERAGEIFS($T$3:$T$277,$S$3:$S$277,Y5)</f>
        <v>0.47500954285714286</v>
      </c>
      <c r="AA5">
        <f>AB5/SQRT(AC5)</f>
        <v>2.2964506337168906E-2</v>
      </c>
      <c r="AB5">
        <f t="array" ref="AB5">_xlfn.STDEV.P(IF(Y5=$S$3:$S$277,$T$3:$T$277))</f>
        <v>8.5925314770085026E-2</v>
      </c>
      <c r="AC5">
        <f>COUNTIF($S$3:$S$277,Y5)</f>
        <v>14</v>
      </c>
    </row>
    <row r="6" spans="1:29" x14ac:dyDescent="0.25">
      <c r="A6" t="s">
        <v>31</v>
      </c>
      <c r="B6">
        <f t="shared" si="0"/>
        <v>15</v>
      </c>
      <c r="C6">
        <v>30</v>
      </c>
      <c r="D6">
        <v>15</v>
      </c>
      <c r="E6">
        <f t="shared" si="1"/>
        <v>0.19188266150073593</v>
      </c>
      <c r="F6">
        <f t="shared" si="2"/>
        <v>0.29629629629629628</v>
      </c>
      <c r="G6">
        <f t="shared" si="3"/>
        <v>0.66666666666666663</v>
      </c>
      <c r="H6">
        <v>0.93181820000000004</v>
      </c>
      <c r="I6">
        <v>220</v>
      </c>
      <c r="N6" t="str">
        <f t="shared" si="4"/>
        <v>Bat1</v>
      </c>
      <c r="O6">
        <f t="shared" si="5"/>
        <v>20</v>
      </c>
      <c r="P6">
        <f t="shared" si="6"/>
        <v>35</v>
      </c>
      <c r="Q6">
        <f t="shared" si="7"/>
        <v>0.69266059999999996</v>
      </c>
      <c r="R6">
        <f t="shared" si="8"/>
        <v>0.19834710743801653</v>
      </c>
      <c r="S6">
        <f t="shared" si="9"/>
        <v>0.1448856880957701</v>
      </c>
      <c r="T6">
        <f t="shared" si="10"/>
        <v>0.69266059999999996</v>
      </c>
      <c r="U6">
        <f t="shared" si="11"/>
        <v>218</v>
      </c>
      <c r="X6">
        <v>2.768166089965398E-2</v>
      </c>
      <c r="Y6">
        <v>2.6255814915964005E-2</v>
      </c>
      <c r="Z6">
        <f t="shared" ref="Z6:Z20" si="12">AVERAGEIFS($T$3:$T$277,$S$3:$S$277,Y6)</f>
        <v>0.46759287272727279</v>
      </c>
      <c r="AA6">
        <f t="shared" ref="AA6:AA20" si="13">AB6/SQRT(AC6)</f>
        <v>3.6062341278519913E-2</v>
      </c>
      <c r="AB6">
        <f t="array" ref="AB6">_xlfn.STDEV.P(IF(Y6=$S$3:$S$277,$T$3:$T$277))</f>
        <v>0.11960525508259599</v>
      </c>
      <c r="AC6">
        <f t="shared" ref="AC6:AC20" si="14">COUNTIF($S$3:$S$277,Y6)</f>
        <v>11</v>
      </c>
    </row>
    <row r="7" spans="1:29" x14ac:dyDescent="0.25">
      <c r="A7" t="s">
        <v>31</v>
      </c>
      <c r="B7">
        <f t="shared" si="0"/>
        <v>15</v>
      </c>
      <c r="C7">
        <v>25</v>
      </c>
      <c r="D7">
        <v>10</v>
      </c>
      <c r="E7">
        <f t="shared" si="1"/>
        <v>0.27279599554739142</v>
      </c>
      <c r="F7">
        <f t="shared" si="2"/>
        <v>0.48979591836734693</v>
      </c>
      <c r="G7">
        <f t="shared" si="3"/>
        <v>0.8571428571428571</v>
      </c>
      <c r="H7">
        <v>0.91588780000000003</v>
      </c>
      <c r="I7">
        <v>107</v>
      </c>
      <c r="K7" t="s">
        <v>5</v>
      </c>
      <c r="L7">
        <v>1.4</v>
      </c>
      <c r="N7" t="str">
        <f t="shared" si="4"/>
        <v>Bat1</v>
      </c>
      <c r="O7">
        <f t="shared" si="5"/>
        <v>15</v>
      </c>
      <c r="P7">
        <f t="shared" si="6"/>
        <v>30</v>
      </c>
      <c r="Q7">
        <f t="shared" si="7"/>
        <v>0.93181820000000004</v>
      </c>
      <c r="R7">
        <f t="shared" si="8"/>
        <v>0.29629629629629628</v>
      </c>
      <c r="S7">
        <f t="shared" si="9"/>
        <v>0.19188266150073593</v>
      </c>
      <c r="T7">
        <f t="shared" si="10"/>
        <v>0.93181820000000004</v>
      </c>
      <c r="U7">
        <f t="shared" si="11"/>
        <v>220</v>
      </c>
      <c r="X7">
        <v>3.5555555555555556E-2</v>
      </c>
      <c r="Y7">
        <v>3.1284284701649089E-2</v>
      </c>
      <c r="Z7">
        <f t="shared" si="12"/>
        <v>0.58990860769230768</v>
      </c>
      <c r="AA7">
        <f t="shared" si="13"/>
        <v>2.4402137410261485E-2</v>
      </c>
      <c r="AB7">
        <f t="array" ref="AB7">_xlfn.STDEV.P(IF(Y7=$S$3:$S$277,$T$3:$T$277))</f>
        <v>8.7983157663615821E-2</v>
      </c>
      <c r="AC7">
        <f t="shared" si="14"/>
        <v>13</v>
      </c>
    </row>
    <row r="8" spans="1:29" x14ac:dyDescent="0.25">
      <c r="A8" t="s">
        <v>31</v>
      </c>
      <c r="B8">
        <f t="shared" si="0"/>
        <v>15</v>
      </c>
      <c r="C8">
        <v>20</v>
      </c>
      <c r="D8">
        <v>5</v>
      </c>
      <c r="E8">
        <f t="shared" si="1"/>
        <v>0.43693540872625924</v>
      </c>
      <c r="F8">
        <f t="shared" si="2"/>
        <v>0.96</v>
      </c>
      <c r="G8">
        <f t="shared" si="3"/>
        <v>1.2</v>
      </c>
      <c r="H8">
        <v>0.95873019999999998</v>
      </c>
      <c r="I8">
        <v>315</v>
      </c>
      <c r="K8" t="s">
        <v>4</v>
      </c>
      <c r="L8">
        <v>1</v>
      </c>
      <c r="N8" t="str">
        <f t="shared" si="4"/>
        <v>Bat1</v>
      </c>
      <c r="O8">
        <f t="shared" si="5"/>
        <v>10</v>
      </c>
      <c r="P8">
        <f t="shared" si="6"/>
        <v>25</v>
      </c>
      <c r="Q8">
        <f t="shared" si="7"/>
        <v>0.91588780000000003</v>
      </c>
      <c r="R8">
        <f t="shared" si="8"/>
        <v>0.48979591836734693</v>
      </c>
      <c r="S8">
        <f t="shared" si="9"/>
        <v>0.27279599554739142</v>
      </c>
      <c r="T8">
        <f t="shared" si="10"/>
        <v>0.91588780000000003</v>
      </c>
      <c r="U8">
        <f t="shared" si="11"/>
        <v>107</v>
      </c>
      <c r="X8">
        <v>4.7337278106508875E-2</v>
      </c>
      <c r="Y8">
        <v>3.8223750618371355E-2</v>
      </c>
      <c r="Z8">
        <f t="shared" si="12"/>
        <v>0.52371216428571432</v>
      </c>
      <c r="AA8">
        <f t="shared" si="13"/>
        <v>3.0513023343918057E-2</v>
      </c>
      <c r="AB8">
        <f t="array" ref="AB8">_xlfn.STDEV.P(IF(Y8=$S$3:$S$277,$T$3:$T$277))</f>
        <v>0.1141692791875767</v>
      </c>
      <c r="AC8">
        <f t="shared" si="14"/>
        <v>14</v>
      </c>
    </row>
    <row r="9" spans="1:29" x14ac:dyDescent="0.25">
      <c r="A9" t="s">
        <v>31</v>
      </c>
      <c r="B9">
        <f t="shared" si="0"/>
        <v>5</v>
      </c>
      <c r="C9">
        <v>50</v>
      </c>
      <c r="D9">
        <v>45</v>
      </c>
      <c r="E9">
        <f t="shared" si="1"/>
        <v>2.246978675536776E-2</v>
      </c>
      <c r="F9">
        <f t="shared" si="2"/>
        <v>2.2160664819944598E-2</v>
      </c>
      <c r="G9">
        <f t="shared" si="3"/>
        <v>0.10526315789473684</v>
      </c>
      <c r="H9">
        <v>0.45454549999999999</v>
      </c>
      <c r="I9">
        <v>44</v>
      </c>
      <c r="N9" t="str">
        <f t="shared" si="4"/>
        <v>Bat1</v>
      </c>
      <c r="O9">
        <f t="shared" si="5"/>
        <v>5</v>
      </c>
      <c r="P9">
        <f t="shared" si="6"/>
        <v>20</v>
      </c>
      <c r="Q9">
        <f t="shared" si="7"/>
        <v>0.95873019999999998</v>
      </c>
      <c r="R9">
        <f t="shared" si="8"/>
        <v>0.96</v>
      </c>
      <c r="S9">
        <f t="shared" si="9"/>
        <v>0.43693540872625924</v>
      </c>
      <c r="T9">
        <f t="shared" si="10"/>
        <v>0.95873019999999998</v>
      </c>
      <c r="U9">
        <f t="shared" si="11"/>
        <v>315</v>
      </c>
      <c r="X9">
        <v>6.6115702479338845E-2</v>
      </c>
      <c r="Y9">
        <v>4.8295229365256695E-2</v>
      </c>
      <c r="Z9">
        <f t="shared" si="12"/>
        <v>0.52208706363636359</v>
      </c>
      <c r="AA9">
        <f t="shared" si="13"/>
        <v>2.7034782136722293E-2</v>
      </c>
      <c r="AB9">
        <f t="array" ref="AB9">_xlfn.STDEV.P(IF(Y9=$S$3:$S$277,$T$3:$T$277))</f>
        <v>8.9664228636510482E-2</v>
      </c>
      <c r="AC9">
        <f t="shared" si="14"/>
        <v>11</v>
      </c>
    </row>
    <row r="10" spans="1:29" x14ac:dyDescent="0.25">
      <c r="A10" t="s">
        <v>31</v>
      </c>
      <c r="B10">
        <f t="shared" si="0"/>
        <v>5</v>
      </c>
      <c r="C10">
        <v>45</v>
      </c>
      <c r="D10">
        <v>40</v>
      </c>
      <c r="E10">
        <f t="shared" si="1"/>
        <v>2.6255814915964005E-2</v>
      </c>
      <c r="F10">
        <f t="shared" si="2"/>
        <v>2.768166089965398E-2</v>
      </c>
      <c r="G10">
        <f t="shared" si="3"/>
        <v>0.11764705882352941</v>
      </c>
      <c r="H10">
        <v>0.57142859999999995</v>
      </c>
      <c r="I10">
        <v>14</v>
      </c>
      <c r="N10" t="str">
        <f t="shared" si="4"/>
        <v>Bat1</v>
      </c>
      <c r="O10">
        <f t="shared" si="5"/>
        <v>45</v>
      </c>
      <c r="P10">
        <f t="shared" si="6"/>
        <v>50</v>
      </c>
      <c r="Q10">
        <f t="shared" si="7"/>
        <v>0.45454549999999999</v>
      </c>
      <c r="R10">
        <f t="shared" si="8"/>
        <v>2.2160664819944598E-2</v>
      </c>
      <c r="S10">
        <f t="shared" si="9"/>
        <v>2.246978675536776E-2</v>
      </c>
      <c r="T10">
        <f t="shared" si="10"/>
        <v>0.45454549999999999</v>
      </c>
      <c r="U10">
        <f t="shared" si="11"/>
        <v>44</v>
      </c>
      <c r="X10">
        <v>8.3044982698961947E-2</v>
      </c>
      <c r="Y10">
        <v>7.8767444747892018E-2</v>
      </c>
      <c r="Z10">
        <f t="shared" si="12"/>
        <v>0.64918619523809507</v>
      </c>
      <c r="AA10">
        <f t="shared" si="13"/>
        <v>3.6289013499454799E-2</v>
      </c>
      <c r="AB10">
        <f t="array" ref="AB10">_xlfn.STDEV.P(IF(Y10=$S$3:$S$277,$T$3:$T$277))</f>
        <v>0.16629715125652592</v>
      </c>
      <c r="AC10">
        <f t="shared" si="14"/>
        <v>21</v>
      </c>
    </row>
    <row r="11" spans="1:29" x14ac:dyDescent="0.25">
      <c r="A11" t="s">
        <v>31</v>
      </c>
      <c r="B11">
        <f t="shared" si="0"/>
        <v>5</v>
      </c>
      <c r="C11">
        <v>40</v>
      </c>
      <c r="D11">
        <v>35</v>
      </c>
      <c r="E11">
        <f t="shared" si="1"/>
        <v>3.1284284701649089E-2</v>
      </c>
      <c r="F11">
        <f t="shared" si="2"/>
        <v>3.5555555555555556E-2</v>
      </c>
      <c r="G11">
        <f t="shared" si="3"/>
        <v>0.13333333333333333</v>
      </c>
      <c r="H11">
        <v>0.58441560000000004</v>
      </c>
      <c r="I11">
        <v>77</v>
      </c>
      <c r="K11" t="s">
        <v>62</v>
      </c>
      <c r="N11" t="str">
        <f t="shared" si="4"/>
        <v>Bat1</v>
      </c>
      <c r="O11">
        <f t="shared" si="5"/>
        <v>40</v>
      </c>
      <c r="P11">
        <f t="shared" si="6"/>
        <v>45</v>
      </c>
      <c r="Q11">
        <f t="shared" si="7"/>
        <v>0.57142859999999995</v>
      </c>
      <c r="R11">
        <f t="shared" si="8"/>
        <v>2.768166089965398E-2</v>
      </c>
      <c r="S11">
        <f t="shared" si="9"/>
        <v>2.6255814915964005E-2</v>
      </c>
      <c r="T11">
        <f t="shared" si="10"/>
        <v>0.57142859999999995</v>
      </c>
      <c r="U11">
        <f t="shared" si="11"/>
        <v>14</v>
      </c>
      <c r="X11">
        <v>9.8765432098765427E-2</v>
      </c>
      <c r="Y11">
        <v>6.3960887166911978E-2</v>
      </c>
      <c r="Z11">
        <f t="shared" si="12"/>
        <v>0.61260333749999996</v>
      </c>
      <c r="AA11">
        <f t="shared" si="13"/>
        <v>1.4891235620947779E-2</v>
      </c>
      <c r="AB11">
        <f t="array" ref="AB11">_xlfn.STDEV.P(IF(Y11=$S$3:$S$277,$T$3:$T$277))</f>
        <v>5.9564942483791114E-2</v>
      </c>
      <c r="AC11">
        <f t="shared" si="14"/>
        <v>16</v>
      </c>
    </row>
    <row r="12" spans="1:29" x14ac:dyDescent="0.25">
      <c r="A12" t="s">
        <v>31</v>
      </c>
      <c r="B12">
        <f t="shared" si="0"/>
        <v>5</v>
      </c>
      <c r="C12">
        <v>35</v>
      </c>
      <c r="D12">
        <v>30</v>
      </c>
      <c r="E12">
        <f t="shared" si="1"/>
        <v>3.8223750618371355E-2</v>
      </c>
      <c r="F12">
        <f t="shared" si="2"/>
        <v>4.7337278106508875E-2</v>
      </c>
      <c r="G12">
        <f t="shared" si="3"/>
        <v>0.15384615384615385</v>
      </c>
      <c r="H12">
        <v>0.5</v>
      </c>
      <c r="I12">
        <v>50</v>
      </c>
      <c r="N12" t="str">
        <f t="shared" si="4"/>
        <v>Bat1</v>
      </c>
      <c r="O12">
        <f t="shared" si="5"/>
        <v>35</v>
      </c>
      <c r="P12">
        <f t="shared" si="6"/>
        <v>40</v>
      </c>
      <c r="Q12">
        <f t="shared" si="7"/>
        <v>0.58441560000000004</v>
      </c>
      <c r="R12">
        <f t="shared" si="8"/>
        <v>3.5555555555555556E-2</v>
      </c>
      <c r="S12">
        <f t="shared" si="9"/>
        <v>3.1284284701649089E-2</v>
      </c>
      <c r="T12">
        <f t="shared" si="10"/>
        <v>0.58441560000000004</v>
      </c>
      <c r="U12">
        <f t="shared" si="11"/>
        <v>77</v>
      </c>
      <c r="X12">
        <v>0.10666666666666666</v>
      </c>
      <c r="Y12">
        <v>9.3852854104947259E-2</v>
      </c>
      <c r="Z12">
        <f t="shared" si="12"/>
        <v>0.50725236000000007</v>
      </c>
      <c r="AA12">
        <f t="shared" si="13"/>
        <v>2.0317502005515315E-2</v>
      </c>
      <c r="AB12">
        <f t="array" ref="AB12">_xlfn.STDEV.P(IF(Y12=$S$3:$S$277,$T$3:$T$277))</f>
        <v>9.0862631234641111E-2</v>
      </c>
      <c r="AC12">
        <f t="shared" si="14"/>
        <v>20</v>
      </c>
    </row>
    <row r="13" spans="1:29" x14ac:dyDescent="0.25">
      <c r="A13" t="s">
        <v>31</v>
      </c>
      <c r="B13">
        <f t="shared" si="0"/>
        <v>5</v>
      </c>
      <c r="C13">
        <v>30</v>
      </c>
      <c r="D13">
        <v>25</v>
      </c>
      <c r="E13">
        <f t="shared" si="1"/>
        <v>4.8295229365256695E-2</v>
      </c>
      <c r="F13">
        <f t="shared" si="2"/>
        <v>6.6115702479338845E-2</v>
      </c>
      <c r="G13">
        <f t="shared" si="3"/>
        <v>0.18181818181818182</v>
      </c>
      <c r="H13">
        <v>0.52857140000000002</v>
      </c>
      <c r="I13">
        <v>70</v>
      </c>
      <c r="N13" t="str">
        <f t="shared" si="4"/>
        <v>Bat1</v>
      </c>
      <c r="O13">
        <f t="shared" si="5"/>
        <v>30</v>
      </c>
      <c r="P13">
        <f t="shared" si="6"/>
        <v>35</v>
      </c>
      <c r="Q13">
        <f t="shared" si="7"/>
        <v>0.5</v>
      </c>
      <c r="R13">
        <f t="shared" si="8"/>
        <v>4.7337278106508875E-2</v>
      </c>
      <c r="S13">
        <f t="shared" si="9"/>
        <v>3.8223750618371355E-2</v>
      </c>
      <c r="T13">
        <f t="shared" si="10"/>
        <v>0.5</v>
      </c>
      <c r="U13">
        <f t="shared" si="11"/>
        <v>50</v>
      </c>
      <c r="X13">
        <v>0.14201183431952663</v>
      </c>
      <c r="Y13">
        <v>0.11467125185511405</v>
      </c>
      <c r="Z13">
        <f t="shared" si="12"/>
        <v>0.66354477391304345</v>
      </c>
      <c r="AA13">
        <f t="shared" si="13"/>
        <v>2.6206188313677364E-2</v>
      </c>
      <c r="AB13">
        <f t="array" ref="AB13">_xlfn.STDEV.P(IF(Y13=$S$3:$S$277,$T$3:$T$277))</f>
        <v>0.12568046402060329</v>
      </c>
      <c r="AC13">
        <f t="shared" si="14"/>
        <v>23</v>
      </c>
    </row>
    <row r="14" spans="1:29" x14ac:dyDescent="0.25">
      <c r="A14" t="s">
        <v>31</v>
      </c>
      <c r="B14">
        <f t="shared" si="0"/>
        <v>5</v>
      </c>
      <c r="C14">
        <v>25</v>
      </c>
      <c r="D14">
        <v>20</v>
      </c>
      <c r="E14">
        <f t="shared" si="1"/>
        <v>6.3960887166911978E-2</v>
      </c>
      <c r="F14">
        <f t="shared" si="2"/>
        <v>9.8765432098765427E-2</v>
      </c>
      <c r="G14">
        <f t="shared" si="3"/>
        <v>0.22222222222222221</v>
      </c>
      <c r="H14">
        <v>0.57999999999999996</v>
      </c>
      <c r="I14">
        <v>100</v>
      </c>
      <c r="N14" t="str">
        <f t="shared" si="4"/>
        <v>Bat1</v>
      </c>
      <c r="O14">
        <f t="shared" si="5"/>
        <v>25</v>
      </c>
      <c r="P14">
        <f t="shared" si="6"/>
        <v>30</v>
      </c>
      <c r="Q14">
        <f t="shared" si="7"/>
        <v>0.52857140000000002</v>
      </c>
      <c r="R14">
        <f t="shared" si="8"/>
        <v>6.6115702479338845E-2</v>
      </c>
      <c r="S14">
        <f t="shared" si="9"/>
        <v>4.8295229365256695E-2</v>
      </c>
      <c r="T14">
        <f t="shared" si="10"/>
        <v>0.52857140000000002</v>
      </c>
      <c r="U14">
        <f t="shared" si="11"/>
        <v>70</v>
      </c>
      <c r="X14">
        <v>0.16326530612244899</v>
      </c>
      <c r="Y14">
        <v>9.0931998515797141E-2</v>
      </c>
      <c r="Z14">
        <f t="shared" si="12"/>
        <v>0.51193503571428578</v>
      </c>
      <c r="AA14">
        <f t="shared" si="13"/>
        <v>4.4218293339634382E-2</v>
      </c>
      <c r="AB14">
        <f t="array" ref="AB14">_xlfn.STDEV.P(IF(Y14=$S$3:$S$277,$T$3:$T$277))</f>
        <v>0.16544970390477995</v>
      </c>
      <c r="AC14">
        <f t="shared" si="14"/>
        <v>14</v>
      </c>
    </row>
    <row r="15" spans="1:29" x14ac:dyDescent="0.25">
      <c r="A15" t="s">
        <v>31</v>
      </c>
      <c r="B15">
        <f t="shared" si="0"/>
        <v>5</v>
      </c>
      <c r="C15">
        <v>20</v>
      </c>
      <c r="D15">
        <v>15</v>
      </c>
      <c r="E15">
        <f t="shared" si="1"/>
        <v>9.0931998515797141E-2</v>
      </c>
      <c r="F15">
        <f t="shared" si="2"/>
        <v>0.16326530612244897</v>
      </c>
      <c r="G15">
        <f t="shared" si="3"/>
        <v>0.2857142857142857</v>
      </c>
      <c r="H15">
        <v>0.64</v>
      </c>
      <c r="I15">
        <v>25</v>
      </c>
      <c r="N15" t="str">
        <f t="shared" si="4"/>
        <v>Bat1</v>
      </c>
      <c r="O15">
        <f t="shared" si="5"/>
        <v>20</v>
      </c>
      <c r="P15">
        <f t="shared" si="6"/>
        <v>25</v>
      </c>
      <c r="Q15">
        <f t="shared" si="7"/>
        <v>0.57999999999999996</v>
      </c>
      <c r="R15">
        <f t="shared" si="8"/>
        <v>9.8765432098765427E-2</v>
      </c>
      <c r="S15">
        <f t="shared" si="9"/>
        <v>6.3960887166911978E-2</v>
      </c>
      <c r="T15">
        <f t="shared" si="10"/>
        <v>0.57999999999999996</v>
      </c>
      <c r="U15">
        <f t="shared" si="11"/>
        <v>100</v>
      </c>
      <c r="X15">
        <v>0.19834710743801648</v>
      </c>
      <c r="Y15">
        <v>0.14488568809577004</v>
      </c>
      <c r="Z15">
        <f t="shared" si="12"/>
        <v>0.73048338695652182</v>
      </c>
      <c r="AA15">
        <f t="shared" si="13"/>
        <v>2.7617367323319673E-2</v>
      </c>
      <c r="AB15">
        <f t="array" ref="AB15">_xlfn.STDEV.P(IF(Y15=$S$3:$S$277,$T$3:$T$277))</f>
        <v>0.13244824080008311</v>
      </c>
      <c r="AC15">
        <f t="shared" si="14"/>
        <v>23</v>
      </c>
    </row>
    <row r="16" spans="1:29" x14ac:dyDescent="0.25">
      <c r="A16" t="s">
        <v>31</v>
      </c>
      <c r="B16">
        <f t="shared" si="0"/>
        <v>5</v>
      </c>
      <c r="C16">
        <v>15</v>
      </c>
      <c r="D16">
        <v>10</v>
      </c>
      <c r="E16">
        <f t="shared" si="1"/>
        <v>0.14564513624208641</v>
      </c>
      <c r="F16">
        <f t="shared" si="2"/>
        <v>0.32</v>
      </c>
      <c r="G16">
        <f t="shared" si="3"/>
        <v>0.4</v>
      </c>
      <c r="H16">
        <v>0.72727269999999999</v>
      </c>
      <c r="I16">
        <v>44</v>
      </c>
      <c r="N16" t="str">
        <f t="shared" si="4"/>
        <v>Bat1</v>
      </c>
      <c r="O16">
        <f t="shared" si="5"/>
        <v>15</v>
      </c>
      <c r="P16">
        <f t="shared" si="6"/>
        <v>20</v>
      </c>
      <c r="Q16">
        <f t="shared" si="7"/>
        <v>0.64</v>
      </c>
      <c r="R16">
        <f t="shared" si="8"/>
        <v>0.16326530612244897</v>
      </c>
      <c r="S16">
        <f t="shared" si="9"/>
        <v>9.0931998515797141E-2</v>
      </c>
      <c r="T16">
        <f t="shared" si="10"/>
        <v>0.64</v>
      </c>
      <c r="U16">
        <f t="shared" si="11"/>
        <v>25</v>
      </c>
      <c r="X16">
        <v>0.29629629629629628</v>
      </c>
      <c r="Y16">
        <v>0.19188266150073593</v>
      </c>
      <c r="Z16">
        <f t="shared" si="12"/>
        <v>0.94852207826086943</v>
      </c>
      <c r="AA16">
        <f t="shared" si="13"/>
        <v>1.1048283421927005E-2</v>
      </c>
      <c r="AB16">
        <f t="array" ref="AB16">_xlfn.STDEV.P(IF(Y16=$S$3:$S$277,$T$3:$T$277))</f>
        <v>5.2985705913370845E-2</v>
      </c>
      <c r="AC16">
        <f t="shared" si="14"/>
        <v>23</v>
      </c>
    </row>
    <row r="17" spans="1:29" x14ac:dyDescent="0.25">
      <c r="A17" t="s">
        <v>32</v>
      </c>
      <c r="B17">
        <f t="shared" si="0"/>
        <v>15</v>
      </c>
      <c r="C17">
        <v>50</v>
      </c>
      <c r="D17">
        <v>35</v>
      </c>
      <c r="E17">
        <f t="shared" si="1"/>
        <v>7.8767444747892018E-2</v>
      </c>
      <c r="F17">
        <f t="shared" si="2"/>
        <v>8.3044982698961933E-2</v>
      </c>
      <c r="G17">
        <f t="shared" si="3"/>
        <v>0.35294117647058826</v>
      </c>
      <c r="H17">
        <v>0.2573529</v>
      </c>
      <c r="I17">
        <v>136</v>
      </c>
      <c r="N17" t="str">
        <f t="shared" si="4"/>
        <v>Bat1</v>
      </c>
      <c r="O17">
        <f t="shared" si="5"/>
        <v>10</v>
      </c>
      <c r="P17">
        <f t="shared" si="6"/>
        <v>15</v>
      </c>
      <c r="Q17">
        <f t="shared" si="7"/>
        <v>0.72727269999999999</v>
      </c>
      <c r="R17">
        <f t="shared" si="8"/>
        <v>0.32</v>
      </c>
      <c r="S17">
        <f t="shared" si="9"/>
        <v>0.14564513624208641</v>
      </c>
      <c r="T17">
        <f t="shared" si="10"/>
        <v>0.72727269999999999</v>
      </c>
      <c r="U17">
        <f t="shared" si="11"/>
        <v>44</v>
      </c>
      <c r="X17">
        <v>0.32</v>
      </c>
      <c r="Y17">
        <v>0.14564513624208641</v>
      </c>
      <c r="Z17">
        <f t="shared" si="12"/>
        <v>0.78928359375000012</v>
      </c>
      <c r="AA17">
        <f t="shared" si="13"/>
        <v>3.4601344351301848E-2</v>
      </c>
      <c r="AB17">
        <f t="array" ref="AB17">_xlfn.STDEV.P(IF(Y17=$S$3:$S$277,$T$3:$T$277))</f>
        <v>0.13840537740520739</v>
      </c>
      <c r="AC17">
        <f t="shared" si="14"/>
        <v>16</v>
      </c>
    </row>
    <row r="18" spans="1:29" x14ac:dyDescent="0.25">
      <c r="A18" t="s">
        <v>32</v>
      </c>
      <c r="B18">
        <f t="shared" si="0"/>
        <v>15</v>
      </c>
      <c r="C18">
        <v>40</v>
      </c>
      <c r="D18">
        <v>25</v>
      </c>
      <c r="E18">
        <f t="shared" si="1"/>
        <v>0.11467125185511405</v>
      </c>
      <c r="F18">
        <f t="shared" si="2"/>
        <v>0.14201183431952663</v>
      </c>
      <c r="G18">
        <f t="shared" si="3"/>
        <v>0.46153846153846156</v>
      </c>
      <c r="H18">
        <v>0.77245509999999995</v>
      </c>
      <c r="I18">
        <v>167</v>
      </c>
      <c r="N18" t="str">
        <f t="shared" si="4"/>
        <v>Bat12</v>
      </c>
      <c r="O18">
        <f t="shared" si="5"/>
        <v>35</v>
      </c>
      <c r="P18">
        <f t="shared" si="6"/>
        <v>50</v>
      </c>
      <c r="Q18">
        <f t="shared" si="7"/>
        <v>0.2573529</v>
      </c>
      <c r="R18">
        <f t="shared" si="8"/>
        <v>8.3044982698961933E-2</v>
      </c>
      <c r="S18">
        <f t="shared" si="9"/>
        <v>7.8767444747892018E-2</v>
      </c>
      <c r="T18">
        <f t="shared" si="10"/>
        <v>0.2573529</v>
      </c>
      <c r="U18">
        <f t="shared" si="11"/>
        <v>136</v>
      </c>
      <c r="X18">
        <v>0.48979591836734693</v>
      </c>
      <c r="Y18">
        <v>0.27279599554739142</v>
      </c>
      <c r="Z18">
        <f t="shared" si="12"/>
        <v>0.96097992857142855</v>
      </c>
      <c r="AA18">
        <f t="shared" si="13"/>
        <v>1.1608098139670994E-2</v>
      </c>
      <c r="AB18">
        <f t="array" ref="AB18">_xlfn.STDEV.P(IF(Y18=$S$3:$S$277,$T$3:$T$277))</f>
        <v>5.3194988399518396E-2</v>
      </c>
      <c r="AC18">
        <f t="shared" si="14"/>
        <v>21</v>
      </c>
    </row>
    <row r="19" spans="1:29" x14ac:dyDescent="0.25">
      <c r="A19" t="s">
        <v>32</v>
      </c>
      <c r="B19">
        <f t="shared" si="0"/>
        <v>15</v>
      </c>
      <c r="C19">
        <v>35</v>
      </c>
      <c r="D19">
        <v>20</v>
      </c>
      <c r="E19">
        <f t="shared" ref="E19:E82" si="15">$L$8*(C19-D19)/AVERAGE(D19,C19)^$L$7</f>
        <v>0.1448856880957701</v>
      </c>
      <c r="F19">
        <f t="shared" si="2"/>
        <v>0.19834710743801653</v>
      </c>
      <c r="G19">
        <f t="shared" ref="G19:G82" si="16">(C19-D19)/AVERAGE(C19:D19)</f>
        <v>0.54545454545454541</v>
      </c>
      <c r="H19">
        <v>0.78443110000000005</v>
      </c>
      <c r="I19">
        <v>167</v>
      </c>
      <c r="N19" t="str">
        <f t="shared" si="4"/>
        <v>Bat12</v>
      </c>
      <c r="O19">
        <f t="shared" si="5"/>
        <v>25</v>
      </c>
      <c r="P19">
        <f t="shared" si="6"/>
        <v>40</v>
      </c>
      <c r="Q19">
        <f t="shared" si="7"/>
        <v>0.77245509999999995</v>
      </c>
      <c r="R19">
        <f t="shared" si="8"/>
        <v>0.14201183431952663</v>
      </c>
      <c r="S19">
        <f t="shared" si="9"/>
        <v>0.11467125185511405</v>
      </c>
      <c r="T19">
        <f t="shared" si="10"/>
        <v>0.77245509999999995</v>
      </c>
      <c r="U19">
        <f t="shared" si="11"/>
        <v>167</v>
      </c>
      <c r="X19">
        <v>0.88888888888888895</v>
      </c>
      <c r="Y19">
        <v>0.297772258961016</v>
      </c>
      <c r="Z19">
        <f t="shared" si="12"/>
        <v>0.90420954615384619</v>
      </c>
      <c r="AA19">
        <f t="shared" si="13"/>
        <v>2.1365324046967019E-2</v>
      </c>
      <c r="AB19">
        <f t="array" ref="AB19">_xlfn.STDEV.P(IF(Y19=$S$3:$S$277,$T$3:$T$277))</f>
        <v>7.7033771368243367E-2</v>
      </c>
      <c r="AC19">
        <f t="shared" si="14"/>
        <v>13</v>
      </c>
    </row>
    <row r="20" spans="1:29" x14ac:dyDescent="0.25">
      <c r="A20" t="s">
        <v>32</v>
      </c>
      <c r="B20">
        <f t="shared" si="0"/>
        <v>15</v>
      </c>
      <c r="C20">
        <v>30</v>
      </c>
      <c r="D20">
        <v>15</v>
      </c>
      <c r="E20">
        <f t="shared" si="15"/>
        <v>0.19188266150073593</v>
      </c>
      <c r="F20">
        <f t="shared" si="2"/>
        <v>0.29629629629629628</v>
      </c>
      <c r="G20">
        <f t="shared" si="16"/>
        <v>0.66666666666666663</v>
      </c>
      <c r="H20">
        <v>0.87074830000000003</v>
      </c>
      <c r="I20">
        <v>147</v>
      </c>
      <c r="N20" t="str">
        <f t="shared" si="4"/>
        <v>Bat12</v>
      </c>
      <c r="O20">
        <f t="shared" si="5"/>
        <v>20</v>
      </c>
      <c r="P20">
        <f t="shared" si="6"/>
        <v>35</v>
      </c>
      <c r="Q20">
        <f t="shared" si="7"/>
        <v>0.78443110000000005</v>
      </c>
      <c r="R20">
        <f t="shared" si="8"/>
        <v>0.19834710743801653</v>
      </c>
      <c r="S20">
        <f t="shared" si="9"/>
        <v>0.1448856880957701</v>
      </c>
      <c r="T20">
        <f t="shared" si="10"/>
        <v>0.78443110000000005</v>
      </c>
      <c r="U20">
        <f t="shared" si="11"/>
        <v>167</v>
      </c>
      <c r="X20">
        <v>0.96</v>
      </c>
      <c r="Y20">
        <v>0.43693540872625924</v>
      </c>
      <c r="Z20">
        <f t="shared" si="12"/>
        <v>0.97876639999999993</v>
      </c>
      <c r="AA20">
        <f t="shared" si="13"/>
        <v>3.7911914073915248E-3</v>
      </c>
      <c r="AB20">
        <f t="array" ref="AB20">_xlfn.STDEV.P(IF(Y20=$S$3:$S$277,$T$3:$T$277))</f>
        <v>1.7782263925736376E-2</v>
      </c>
      <c r="AC20">
        <f t="shared" si="14"/>
        <v>22</v>
      </c>
    </row>
    <row r="21" spans="1:29" x14ac:dyDescent="0.25">
      <c r="A21" t="s">
        <v>32</v>
      </c>
      <c r="B21">
        <f t="shared" si="0"/>
        <v>15</v>
      </c>
      <c r="C21">
        <v>25</v>
      </c>
      <c r="D21">
        <v>10</v>
      </c>
      <c r="E21">
        <f t="shared" si="15"/>
        <v>0.27279599554739142</v>
      </c>
      <c r="F21">
        <f t="shared" si="2"/>
        <v>0.48979591836734693</v>
      </c>
      <c r="G21">
        <f t="shared" si="16"/>
        <v>0.8571428571428571</v>
      </c>
      <c r="H21">
        <v>0.97169810000000001</v>
      </c>
      <c r="I21">
        <v>106</v>
      </c>
      <c r="N21" t="str">
        <f t="shared" si="4"/>
        <v>Bat12</v>
      </c>
      <c r="O21">
        <f t="shared" si="5"/>
        <v>15</v>
      </c>
      <c r="P21">
        <f t="shared" si="6"/>
        <v>30</v>
      </c>
      <c r="Q21">
        <f t="shared" si="7"/>
        <v>0.87074830000000003</v>
      </c>
      <c r="R21">
        <f t="shared" si="8"/>
        <v>0.29629629629629628</v>
      </c>
      <c r="S21">
        <f t="shared" si="9"/>
        <v>0.19188266150073593</v>
      </c>
      <c r="T21">
        <f t="shared" si="10"/>
        <v>0.87074830000000003</v>
      </c>
      <c r="U21">
        <f t="shared" si="11"/>
        <v>147</v>
      </c>
    </row>
    <row r="22" spans="1:29" x14ac:dyDescent="0.25">
      <c r="A22" t="s">
        <v>32</v>
      </c>
      <c r="B22">
        <f t="shared" si="0"/>
        <v>15</v>
      </c>
      <c r="C22">
        <v>20</v>
      </c>
      <c r="D22">
        <v>5</v>
      </c>
      <c r="E22">
        <f t="shared" si="15"/>
        <v>0.43693540872625924</v>
      </c>
      <c r="F22">
        <f t="shared" si="2"/>
        <v>0.96</v>
      </c>
      <c r="G22">
        <f t="shared" si="16"/>
        <v>1.2</v>
      </c>
      <c r="H22">
        <v>0.94202900000000001</v>
      </c>
      <c r="I22">
        <v>199</v>
      </c>
      <c r="N22" t="str">
        <f t="shared" si="4"/>
        <v>Bat12</v>
      </c>
      <c r="O22">
        <f t="shared" si="5"/>
        <v>10</v>
      </c>
      <c r="P22">
        <f t="shared" si="6"/>
        <v>25</v>
      </c>
      <c r="Q22">
        <f t="shared" si="7"/>
        <v>0.97169810000000001</v>
      </c>
      <c r="R22">
        <f t="shared" si="8"/>
        <v>0.48979591836734693</v>
      </c>
      <c r="S22">
        <f t="shared" si="9"/>
        <v>0.27279599554739142</v>
      </c>
      <c r="T22">
        <f t="shared" si="10"/>
        <v>0.97169810000000001</v>
      </c>
      <c r="U22">
        <f t="shared" si="11"/>
        <v>106</v>
      </c>
    </row>
    <row r="23" spans="1:29" x14ac:dyDescent="0.25">
      <c r="A23" t="s">
        <v>32</v>
      </c>
      <c r="B23">
        <f t="shared" si="0"/>
        <v>5</v>
      </c>
      <c r="C23">
        <v>50</v>
      </c>
      <c r="D23">
        <v>45</v>
      </c>
      <c r="E23">
        <f t="shared" si="15"/>
        <v>2.246978675536776E-2</v>
      </c>
      <c r="F23">
        <f t="shared" si="2"/>
        <v>2.2160664819944598E-2</v>
      </c>
      <c r="G23">
        <f t="shared" si="16"/>
        <v>0.10526315789473684</v>
      </c>
      <c r="H23">
        <v>0.47169810000000001</v>
      </c>
      <c r="I23">
        <v>62</v>
      </c>
      <c r="N23" t="str">
        <f t="shared" si="4"/>
        <v>Bat12</v>
      </c>
      <c r="O23">
        <f t="shared" si="5"/>
        <v>5</v>
      </c>
      <c r="P23">
        <f t="shared" si="6"/>
        <v>20</v>
      </c>
      <c r="Q23">
        <f t="shared" si="7"/>
        <v>0.94202900000000001</v>
      </c>
      <c r="R23">
        <f t="shared" si="8"/>
        <v>0.96</v>
      </c>
      <c r="S23">
        <f t="shared" si="9"/>
        <v>0.43693540872625924</v>
      </c>
      <c r="T23">
        <f t="shared" si="10"/>
        <v>0.94202900000000001</v>
      </c>
      <c r="U23">
        <f t="shared" si="11"/>
        <v>199</v>
      </c>
    </row>
    <row r="24" spans="1:29" x14ac:dyDescent="0.25">
      <c r="A24" t="s">
        <v>32</v>
      </c>
      <c r="B24">
        <f t="shared" si="0"/>
        <v>5</v>
      </c>
      <c r="C24">
        <v>45</v>
      </c>
      <c r="D24">
        <v>40</v>
      </c>
      <c r="E24">
        <f t="shared" si="15"/>
        <v>2.6255814915964005E-2</v>
      </c>
      <c r="F24">
        <f t="shared" si="2"/>
        <v>2.768166089965398E-2</v>
      </c>
      <c r="G24">
        <f t="shared" si="16"/>
        <v>0.11764705882352941</v>
      </c>
      <c r="H24">
        <v>0.42499999999999999</v>
      </c>
      <c r="I24">
        <v>80</v>
      </c>
      <c r="N24" t="str">
        <f t="shared" si="4"/>
        <v>Bat12</v>
      </c>
      <c r="O24">
        <f t="shared" si="5"/>
        <v>45</v>
      </c>
      <c r="P24">
        <f t="shared" si="6"/>
        <v>50</v>
      </c>
      <c r="Q24">
        <f t="shared" si="7"/>
        <v>0.47169810000000001</v>
      </c>
      <c r="R24">
        <f t="shared" si="8"/>
        <v>2.2160664819944598E-2</v>
      </c>
      <c r="S24">
        <f t="shared" si="9"/>
        <v>2.246978675536776E-2</v>
      </c>
      <c r="T24">
        <f t="shared" si="10"/>
        <v>0.47169810000000001</v>
      </c>
      <c r="U24">
        <f t="shared" si="11"/>
        <v>62</v>
      </c>
    </row>
    <row r="25" spans="1:29" x14ac:dyDescent="0.25">
      <c r="A25" t="s">
        <v>32</v>
      </c>
      <c r="B25">
        <f t="shared" si="0"/>
        <v>5</v>
      </c>
      <c r="C25">
        <v>40</v>
      </c>
      <c r="D25">
        <v>35</v>
      </c>
      <c r="E25">
        <f t="shared" si="15"/>
        <v>3.1284284701649089E-2</v>
      </c>
      <c r="F25">
        <f t="shared" si="2"/>
        <v>3.5555555555555556E-2</v>
      </c>
      <c r="G25">
        <f t="shared" si="16"/>
        <v>0.13333333333333333</v>
      </c>
      <c r="H25">
        <v>0.70930230000000005</v>
      </c>
      <c r="I25">
        <v>86</v>
      </c>
      <c r="N25" t="str">
        <f t="shared" si="4"/>
        <v>Bat12</v>
      </c>
      <c r="O25">
        <f t="shared" si="5"/>
        <v>40</v>
      </c>
      <c r="P25">
        <f t="shared" si="6"/>
        <v>45</v>
      </c>
      <c r="Q25">
        <f t="shared" si="7"/>
        <v>0.42499999999999999</v>
      </c>
      <c r="R25">
        <f t="shared" si="8"/>
        <v>2.768166089965398E-2</v>
      </c>
      <c r="S25">
        <f t="shared" si="9"/>
        <v>2.6255814915964005E-2</v>
      </c>
      <c r="T25">
        <f t="shared" si="10"/>
        <v>0.42499999999999999</v>
      </c>
      <c r="U25">
        <f t="shared" si="11"/>
        <v>80</v>
      </c>
    </row>
    <row r="26" spans="1:29" x14ac:dyDescent="0.25">
      <c r="A26" t="s">
        <v>32</v>
      </c>
      <c r="B26">
        <f t="shared" si="0"/>
        <v>5</v>
      </c>
      <c r="C26">
        <v>35</v>
      </c>
      <c r="D26">
        <v>30</v>
      </c>
      <c r="E26">
        <f t="shared" si="15"/>
        <v>3.8223750618371355E-2</v>
      </c>
      <c r="F26">
        <f t="shared" si="2"/>
        <v>4.7337278106508875E-2</v>
      </c>
      <c r="G26">
        <f t="shared" si="16"/>
        <v>0.15384615384615385</v>
      </c>
      <c r="H26">
        <v>0.51304349999999999</v>
      </c>
      <c r="I26">
        <v>115</v>
      </c>
      <c r="N26" t="str">
        <f t="shared" si="4"/>
        <v>Bat12</v>
      </c>
      <c r="O26">
        <f t="shared" si="5"/>
        <v>35</v>
      </c>
      <c r="P26">
        <f t="shared" si="6"/>
        <v>40</v>
      </c>
      <c r="Q26">
        <f t="shared" si="7"/>
        <v>0.70930230000000005</v>
      </c>
      <c r="R26">
        <f t="shared" si="8"/>
        <v>3.5555555555555556E-2</v>
      </c>
      <c r="S26">
        <f t="shared" si="9"/>
        <v>3.1284284701649089E-2</v>
      </c>
      <c r="T26">
        <f t="shared" si="10"/>
        <v>0.70930230000000005</v>
      </c>
      <c r="U26">
        <f t="shared" si="11"/>
        <v>86</v>
      </c>
    </row>
    <row r="27" spans="1:29" x14ac:dyDescent="0.25">
      <c r="A27" t="s">
        <v>32</v>
      </c>
      <c r="B27">
        <f t="shared" si="0"/>
        <v>5</v>
      </c>
      <c r="C27">
        <v>25</v>
      </c>
      <c r="D27">
        <v>20</v>
      </c>
      <c r="E27">
        <f t="shared" si="15"/>
        <v>6.3960887166911978E-2</v>
      </c>
      <c r="F27">
        <f t="shared" si="2"/>
        <v>9.8765432098765427E-2</v>
      </c>
      <c r="G27">
        <f t="shared" si="16"/>
        <v>0.22222222222222221</v>
      </c>
      <c r="H27">
        <v>0.54794520000000002</v>
      </c>
      <c r="I27">
        <v>146</v>
      </c>
      <c r="N27" t="str">
        <f t="shared" si="4"/>
        <v>Bat12</v>
      </c>
      <c r="O27">
        <f t="shared" si="5"/>
        <v>30</v>
      </c>
      <c r="P27">
        <f t="shared" si="6"/>
        <v>35</v>
      </c>
      <c r="Q27">
        <f t="shared" si="7"/>
        <v>0.51304349999999999</v>
      </c>
      <c r="R27">
        <f t="shared" si="8"/>
        <v>4.7337278106508875E-2</v>
      </c>
      <c r="S27">
        <f t="shared" si="9"/>
        <v>3.8223750618371355E-2</v>
      </c>
      <c r="T27">
        <f t="shared" si="10"/>
        <v>0.51304349999999999</v>
      </c>
      <c r="U27">
        <f t="shared" si="11"/>
        <v>115</v>
      </c>
    </row>
    <row r="28" spans="1:29" x14ac:dyDescent="0.25">
      <c r="A28" t="s">
        <v>32</v>
      </c>
      <c r="B28">
        <f t="shared" si="0"/>
        <v>5</v>
      </c>
      <c r="C28">
        <v>20</v>
      </c>
      <c r="D28">
        <v>15</v>
      </c>
      <c r="E28">
        <f t="shared" si="15"/>
        <v>9.0931998515797141E-2</v>
      </c>
      <c r="F28">
        <f t="shared" si="2"/>
        <v>0.16326530612244897</v>
      </c>
      <c r="G28">
        <f t="shared" si="16"/>
        <v>0.2857142857142857</v>
      </c>
      <c r="H28">
        <v>0.77049179999999995</v>
      </c>
      <c r="I28">
        <v>122</v>
      </c>
      <c r="N28" t="str">
        <f t="shared" si="4"/>
        <v>Bat12</v>
      </c>
      <c r="O28">
        <f t="shared" si="5"/>
        <v>20</v>
      </c>
      <c r="P28">
        <f t="shared" si="6"/>
        <v>25</v>
      </c>
      <c r="Q28">
        <f t="shared" si="7"/>
        <v>0.54794520000000002</v>
      </c>
      <c r="R28">
        <f t="shared" si="8"/>
        <v>9.8765432098765427E-2</v>
      </c>
      <c r="S28">
        <f t="shared" si="9"/>
        <v>6.3960887166911978E-2</v>
      </c>
      <c r="T28">
        <f t="shared" si="10"/>
        <v>0.54794520000000002</v>
      </c>
      <c r="U28">
        <f t="shared" si="11"/>
        <v>146</v>
      </c>
    </row>
    <row r="29" spans="1:29" x14ac:dyDescent="0.25">
      <c r="A29" t="s">
        <v>32</v>
      </c>
      <c r="B29">
        <f t="shared" si="0"/>
        <v>5</v>
      </c>
      <c r="C29">
        <v>15</v>
      </c>
      <c r="D29">
        <v>10</v>
      </c>
      <c r="E29">
        <f t="shared" si="15"/>
        <v>0.14564513624208641</v>
      </c>
      <c r="F29">
        <f t="shared" si="2"/>
        <v>0.32</v>
      </c>
      <c r="G29">
        <f t="shared" si="16"/>
        <v>0.4</v>
      </c>
      <c r="H29">
        <v>0.82412059999999998</v>
      </c>
      <c r="I29">
        <v>199</v>
      </c>
      <c r="N29" t="str">
        <f t="shared" si="4"/>
        <v>Bat12</v>
      </c>
      <c r="O29">
        <f t="shared" si="5"/>
        <v>15</v>
      </c>
      <c r="P29">
        <f t="shared" si="6"/>
        <v>20</v>
      </c>
      <c r="Q29">
        <f t="shared" si="7"/>
        <v>0.77049179999999995</v>
      </c>
      <c r="R29">
        <f t="shared" si="8"/>
        <v>0.16326530612244897</v>
      </c>
      <c r="S29">
        <f t="shared" si="9"/>
        <v>9.0931998515797141E-2</v>
      </c>
      <c r="T29">
        <f t="shared" si="10"/>
        <v>0.77049179999999995</v>
      </c>
      <c r="U29">
        <f t="shared" si="11"/>
        <v>122</v>
      </c>
    </row>
    <row r="30" spans="1:29" x14ac:dyDescent="0.25">
      <c r="A30" t="s">
        <v>32</v>
      </c>
      <c r="B30">
        <f t="shared" si="0"/>
        <v>5</v>
      </c>
      <c r="C30">
        <v>10</v>
      </c>
      <c r="D30">
        <v>5</v>
      </c>
      <c r="E30">
        <f t="shared" si="15"/>
        <v>0.297772258961016</v>
      </c>
      <c r="F30">
        <f t="shared" si="2"/>
        <v>0.88888888888888884</v>
      </c>
      <c r="G30">
        <f t="shared" si="16"/>
        <v>0.66666666666666663</v>
      </c>
      <c r="H30">
        <v>0.9765625</v>
      </c>
      <c r="I30">
        <v>384</v>
      </c>
      <c r="N30" t="str">
        <f t="shared" si="4"/>
        <v>Bat12</v>
      </c>
      <c r="O30">
        <f t="shared" si="5"/>
        <v>10</v>
      </c>
      <c r="P30">
        <f t="shared" si="6"/>
        <v>15</v>
      </c>
      <c r="Q30">
        <f t="shared" si="7"/>
        <v>0.82412059999999998</v>
      </c>
      <c r="R30">
        <f t="shared" si="8"/>
        <v>0.32</v>
      </c>
      <c r="S30">
        <f t="shared" si="9"/>
        <v>0.14564513624208641</v>
      </c>
      <c r="T30">
        <f t="shared" si="10"/>
        <v>0.82412059999999998</v>
      </c>
      <c r="U30">
        <f t="shared" si="11"/>
        <v>199</v>
      </c>
    </row>
    <row r="31" spans="1:29" x14ac:dyDescent="0.25">
      <c r="A31" t="s">
        <v>33</v>
      </c>
      <c r="B31">
        <f t="shared" si="0"/>
        <v>15</v>
      </c>
      <c r="C31">
        <v>50</v>
      </c>
      <c r="D31">
        <v>35</v>
      </c>
      <c r="E31">
        <f t="shared" si="15"/>
        <v>7.8767444747892018E-2</v>
      </c>
      <c r="F31">
        <f t="shared" si="2"/>
        <v>8.3044982698961933E-2</v>
      </c>
      <c r="G31">
        <f t="shared" si="16"/>
        <v>0.35294117647058826</v>
      </c>
      <c r="H31">
        <v>0.57399100000000003</v>
      </c>
      <c r="I31">
        <v>223</v>
      </c>
      <c r="N31" t="str">
        <f t="shared" si="4"/>
        <v>Bat12</v>
      </c>
      <c r="O31">
        <f t="shared" si="5"/>
        <v>5</v>
      </c>
      <c r="P31">
        <f t="shared" si="6"/>
        <v>10</v>
      </c>
      <c r="Q31">
        <f t="shared" si="7"/>
        <v>0.9765625</v>
      </c>
      <c r="R31">
        <f t="shared" si="8"/>
        <v>0.88888888888888884</v>
      </c>
      <c r="S31">
        <f t="shared" si="9"/>
        <v>0.297772258961016</v>
      </c>
      <c r="T31">
        <f t="shared" si="10"/>
        <v>0.9765625</v>
      </c>
      <c r="U31">
        <f t="shared" si="11"/>
        <v>384</v>
      </c>
    </row>
    <row r="32" spans="1:29" x14ac:dyDescent="0.25">
      <c r="A32" t="s">
        <v>33</v>
      </c>
      <c r="B32">
        <f t="shared" si="0"/>
        <v>15</v>
      </c>
      <c r="C32">
        <v>45</v>
      </c>
      <c r="D32">
        <v>30</v>
      </c>
      <c r="E32">
        <f t="shared" si="15"/>
        <v>9.3852854104947259E-2</v>
      </c>
      <c r="F32">
        <f t="shared" si="2"/>
        <v>0.10666666666666667</v>
      </c>
      <c r="G32">
        <f t="shared" si="16"/>
        <v>0.4</v>
      </c>
      <c r="H32">
        <v>0.56521739999999998</v>
      </c>
      <c r="I32">
        <v>184</v>
      </c>
      <c r="N32" t="str">
        <f t="shared" si="4"/>
        <v>Bat14</v>
      </c>
      <c r="O32">
        <f t="shared" si="5"/>
        <v>35</v>
      </c>
      <c r="P32">
        <f t="shared" si="6"/>
        <v>50</v>
      </c>
      <c r="Q32">
        <f t="shared" si="7"/>
        <v>0.57399100000000003</v>
      </c>
      <c r="R32">
        <f t="shared" si="8"/>
        <v>8.3044982698961933E-2</v>
      </c>
      <c r="S32">
        <f t="shared" si="9"/>
        <v>7.8767444747892018E-2</v>
      </c>
      <c r="T32">
        <f t="shared" si="10"/>
        <v>0.57399100000000003</v>
      </c>
      <c r="U32">
        <f t="shared" si="11"/>
        <v>223</v>
      </c>
    </row>
    <row r="33" spans="1:26" x14ac:dyDescent="0.25">
      <c r="A33" t="s">
        <v>33</v>
      </c>
      <c r="B33">
        <f t="shared" si="0"/>
        <v>15</v>
      </c>
      <c r="C33">
        <v>40</v>
      </c>
      <c r="D33">
        <v>25</v>
      </c>
      <c r="E33">
        <f t="shared" si="15"/>
        <v>0.11467125185511405</v>
      </c>
      <c r="F33">
        <f t="shared" si="2"/>
        <v>0.14201183431952663</v>
      </c>
      <c r="G33">
        <f t="shared" si="16"/>
        <v>0.46153846153846156</v>
      </c>
      <c r="H33">
        <v>0.67391299999999998</v>
      </c>
      <c r="I33">
        <v>230</v>
      </c>
      <c r="N33" t="str">
        <f t="shared" si="4"/>
        <v>Bat14</v>
      </c>
      <c r="O33">
        <f t="shared" si="5"/>
        <v>30</v>
      </c>
      <c r="P33">
        <f t="shared" si="6"/>
        <v>45</v>
      </c>
      <c r="Q33">
        <f t="shared" si="7"/>
        <v>0.56521739999999998</v>
      </c>
      <c r="R33">
        <f t="shared" si="8"/>
        <v>0.10666666666666667</v>
      </c>
      <c r="S33">
        <f t="shared" si="9"/>
        <v>9.3852854104947259E-2</v>
      </c>
      <c r="T33">
        <f t="shared" si="10"/>
        <v>0.56521739999999998</v>
      </c>
      <c r="U33">
        <f t="shared" si="11"/>
        <v>184</v>
      </c>
    </row>
    <row r="34" spans="1:26" x14ac:dyDescent="0.25">
      <c r="A34" t="s">
        <v>33</v>
      </c>
      <c r="B34">
        <f t="shared" si="0"/>
        <v>15</v>
      </c>
      <c r="C34">
        <v>35</v>
      </c>
      <c r="D34">
        <v>20</v>
      </c>
      <c r="E34">
        <f t="shared" si="15"/>
        <v>0.1448856880957701</v>
      </c>
      <c r="F34">
        <f t="shared" si="2"/>
        <v>0.19834710743801653</v>
      </c>
      <c r="G34">
        <f t="shared" si="16"/>
        <v>0.54545454545454541</v>
      </c>
      <c r="H34">
        <v>0.63202250000000004</v>
      </c>
      <c r="I34">
        <v>356</v>
      </c>
      <c r="N34" t="str">
        <f t="shared" si="4"/>
        <v>Bat14</v>
      </c>
      <c r="O34">
        <f t="shared" si="5"/>
        <v>25</v>
      </c>
      <c r="P34">
        <f t="shared" si="6"/>
        <v>40</v>
      </c>
      <c r="Q34">
        <f t="shared" si="7"/>
        <v>0.67391299999999998</v>
      </c>
      <c r="R34">
        <f t="shared" si="8"/>
        <v>0.14201183431952663</v>
      </c>
      <c r="S34">
        <f t="shared" si="9"/>
        <v>0.11467125185511405</v>
      </c>
      <c r="T34">
        <f t="shared" si="10"/>
        <v>0.67391299999999998</v>
      </c>
      <c r="U34">
        <f t="shared" si="11"/>
        <v>230</v>
      </c>
    </row>
    <row r="35" spans="1:26" x14ac:dyDescent="0.25">
      <c r="A35" t="s">
        <v>33</v>
      </c>
      <c r="B35">
        <f t="shared" si="0"/>
        <v>15</v>
      </c>
      <c r="C35">
        <v>30</v>
      </c>
      <c r="D35">
        <v>15</v>
      </c>
      <c r="E35">
        <f t="shared" si="15"/>
        <v>0.19188266150073593</v>
      </c>
      <c r="F35">
        <f t="shared" si="2"/>
        <v>0.29629629629629628</v>
      </c>
      <c r="G35">
        <f t="shared" si="16"/>
        <v>0.66666666666666663</v>
      </c>
      <c r="H35">
        <v>0.94980699999999996</v>
      </c>
      <c r="I35">
        <v>259</v>
      </c>
      <c r="N35" t="str">
        <f t="shared" si="4"/>
        <v>Bat14</v>
      </c>
      <c r="O35">
        <f t="shared" si="5"/>
        <v>20</v>
      </c>
      <c r="P35">
        <f t="shared" si="6"/>
        <v>35</v>
      </c>
      <c r="Q35">
        <f t="shared" si="7"/>
        <v>0.63202250000000004</v>
      </c>
      <c r="R35">
        <f t="shared" si="8"/>
        <v>0.19834710743801653</v>
      </c>
      <c r="S35">
        <f t="shared" si="9"/>
        <v>0.1448856880957701</v>
      </c>
      <c r="T35">
        <f t="shared" si="10"/>
        <v>0.63202250000000004</v>
      </c>
      <c r="U35">
        <f t="shared" si="11"/>
        <v>356</v>
      </c>
    </row>
    <row r="36" spans="1:26" x14ac:dyDescent="0.25">
      <c r="A36" t="s">
        <v>33</v>
      </c>
      <c r="B36">
        <f t="shared" si="0"/>
        <v>15</v>
      </c>
      <c r="C36">
        <v>25</v>
      </c>
      <c r="D36">
        <v>10</v>
      </c>
      <c r="E36">
        <f t="shared" si="15"/>
        <v>0.27279599554739142</v>
      </c>
      <c r="F36">
        <f t="shared" si="2"/>
        <v>0.48979591836734693</v>
      </c>
      <c r="G36">
        <f t="shared" si="16"/>
        <v>0.8571428571428571</v>
      </c>
      <c r="H36">
        <v>0.92307689999999998</v>
      </c>
      <c r="I36">
        <v>208</v>
      </c>
      <c r="N36" t="str">
        <f t="shared" si="4"/>
        <v>Bat14</v>
      </c>
      <c r="O36">
        <f t="shared" si="5"/>
        <v>15</v>
      </c>
      <c r="P36">
        <f t="shared" si="6"/>
        <v>30</v>
      </c>
      <c r="Q36">
        <f t="shared" si="7"/>
        <v>0.94980699999999996</v>
      </c>
      <c r="R36">
        <f t="shared" si="8"/>
        <v>0.29629629629629628</v>
      </c>
      <c r="S36">
        <f t="shared" si="9"/>
        <v>0.19188266150073593</v>
      </c>
      <c r="T36">
        <f t="shared" si="10"/>
        <v>0.94980699999999996</v>
      </c>
      <c r="U36">
        <f t="shared" si="11"/>
        <v>259</v>
      </c>
    </row>
    <row r="37" spans="1:26" x14ac:dyDescent="0.25">
      <c r="A37" t="s">
        <v>33</v>
      </c>
      <c r="B37">
        <f t="shared" si="0"/>
        <v>15</v>
      </c>
      <c r="C37">
        <v>20</v>
      </c>
      <c r="D37">
        <v>5</v>
      </c>
      <c r="E37">
        <f t="shared" si="15"/>
        <v>0.43693540872625924</v>
      </c>
      <c r="F37">
        <f t="shared" si="2"/>
        <v>0.96</v>
      </c>
      <c r="G37">
        <f t="shared" si="16"/>
        <v>1.2</v>
      </c>
      <c r="H37">
        <v>0.96744189999999997</v>
      </c>
      <c r="I37">
        <v>430</v>
      </c>
      <c r="N37" t="str">
        <f t="shared" si="4"/>
        <v>Bat14</v>
      </c>
      <c r="O37">
        <f t="shared" si="5"/>
        <v>10</v>
      </c>
      <c r="P37">
        <f t="shared" si="6"/>
        <v>25</v>
      </c>
      <c r="Q37">
        <f t="shared" si="7"/>
        <v>0.92307689999999998</v>
      </c>
      <c r="R37">
        <f t="shared" si="8"/>
        <v>0.48979591836734693</v>
      </c>
      <c r="S37">
        <f t="shared" si="9"/>
        <v>0.27279599554739142</v>
      </c>
      <c r="T37">
        <f t="shared" si="10"/>
        <v>0.92307689999999998</v>
      </c>
      <c r="U37">
        <f t="shared" si="11"/>
        <v>208</v>
      </c>
    </row>
    <row r="38" spans="1:26" x14ac:dyDescent="0.25">
      <c r="A38" t="s">
        <v>33</v>
      </c>
      <c r="B38">
        <f t="shared" si="0"/>
        <v>5</v>
      </c>
      <c r="C38">
        <v>35</v>
      </c>
      <c r="D38">
        <v>30</v>
      </c>
      <c r="E38">
        <f t="shared" si="15"/>
        <v>3.8223750618371355E-2</v>
      </c>
      <c r="F38">
        <f t="shared" si="2"/>
        <v>4.7337278106508875E-2</v>
      </c>
      <c r="G38">
        <f t="shared" si="16"/>
        <v>0.15384615384615385</v>
      </c>
      <c r="H38">
        <v>0.77702700000000002</v>
      </c>
      <c r="I38">
        <v>148</v>
      </c>
      <c r="N38" t="str">
        <f t="shared" si="4"/>
        <v>Bat14</v>
      </c>
      <c r="O38">
        <f t="shared" si="5"/>
        <v>5</v>
      </c>
      <c r="P38">
        <f t="shared" si="6"/>
        <v>20</v>
      </c>
      <c r="Q38">
        <f t="shared" si="7"/>
        <v>0.96744189999999997</v>
      </c>
      <c r="R38">
        <f t="shared" si="8"/>
        <v>0.96</v>
      </c>
      <c r="S38">
        <f t="shared" si="9"/>
        <v>0.43693540872625924</v>
      </c>
      <c r="T38">
        <f t="shared" si="10"/>
        <v>0.96744189999999997</v>
      </c>
      <c r="U38">
        <f t="shared" si="11"/>
        <v>430</v>
      </c>
    </row>
    <row r="39" spans="1:26" x14ac:dyDescent="0.25">
      <c r="A39" t="s">
        <v>34</v>
      </c>
      <c r="B39">
        <f t="shared" si="0"/>
        <v>15</v>
      </c>
      <c r="C39">
        <v>50</v>
      </c>
      <c r="D39">
        <v>35</v>
      </c>
      <c r="E39">
        <f t="shared" si="15"/>
        <v>7.8767444747892018E-2</v>
      </c>
      <c r="F39">
        <f t="shared" si="2"/>
        <v>8.3044982698961933E-2</v>
      </c>
      <c r="G39">
        <f t="shared" si="16"/>
        <v>0.35294117647058826</v>
      </c>
      <c r="H39">
        <v>0.66964290000000004</v>
      </c>
      <c r="I39">
        <v>112</v>
      </c>
      <c r="N39" t="str">
        <f t="shared" si="4"/>
        <v>Bat14</v>
      </c>
      <c r="O39">
        <f t="shared" si="5"/>
        <v>30</v>
      </c>
      <c r="P39">
        <f t="shared" si="6"/>
        <v>35</v>
      </c>
      <c r="Q39">
        <f t="shared" si="7"/>
        <v>0.77702700000000002</v>
      </c>
      <c r="R39">
        <f t="shared" si="8"/>
        <v>4.7337278106508875E-2</v>
      </c>
      <c r="S39">
        <f t="shared" si="9"/>
        <v>3.8223750618371355E-2</v>
      </c>
      <c r="T39">
        <f t="shared" si="10"/>
        <v>0.77702700000000002</v>
      </c>
      <c r="U39">
        <f t="shared" si="11"/>
        <v>148</v>
      </c>
    </row>
    <row r="40" spans="1:26" x14ac:dyDescent="0.25">
      <c r="A40" t="s">
        <v>34</v>
      </c>
      <c r="B40">
        <f t="shared" si="0"/>
        <v>15</v>
      </c>
      <c r="C40">
        <v>45</v>
      </c>
      <c r="D40">
        <v>30</v>
      </c>
      <c r="E40">
        <f t="shared" si="15"/>
        <v>9.3852854104947259E-2</v>
      </c>
      <c r="F40">
        <f t="shared" si="2"/>
        <v>0.10666666666666667</v>
      </c>
      <c r="G40">
        <f t="shared" si="16"/>
        <v>0.4</v>
      </c>
      <c r="H40">
        <v>0.5</v>
      </c>
      <c r="I40">
        <v>112</v>
      </c>
      <c r="N40" t="str">
        <f t="shared" si="4"/>
        <v>Bat15</v>
      </c>
      <c r="O40">
        <f t="shared" si="5"/>
        <v>35</v>
      </c>
      <c r="P40">
        <f t="shared" si="6"/>
        <v>50</v>
      </c>
      <c r="Q40">
        <f t="shared" si="7"/>
        <v>0.66964290000000004</v>
      </c>
      <c r="R40">
        <f t="shared" si="8"/>
        <v>8.3044982698961933E-2</v>
      </c>
      <c r="S40">
        <f t="shared" si="9"/>
        <v>7.8767444747892018E-2</v>
      </c>
      <c r="T40">
        <f t="shared" si="10"/>
        <v>0.66964290000000004</v>
      </c>
      <c r="U40">
        <f t="shared" si="11"/>
        <v>112</v>
      </c>
    </row>
    <row r="41" spans="1:26" x14ac:dyDescent="0.25">
      <c r="A41" t="s">
        <v>34</v>
      </c>
      <c r="B41">
        <f t="shared" si="0"/>
        <v>15</v>
      </c>
      <c r="C41">
        <v>40</v>
      </c>
      <c r="D41">
        <v>25</v>
      </c>
      <c r="E41">
        <f t="shared" si="15"/>
        <v>0.11467125185511405</v>
      </c>
      <c r="F41">
        <f t="shared" si="2"/>
        <v>0.14201183431952663</v>
      </c>
      <c r="G41">
        <f t="shared" si="16"/>
        <v>0.46153846153846156</v>
      </c>
      <c r="H41">
        <v>0.63440859999999999</v>
      </c>
      <c r="I41">
        <v>93</v>
      </c>
      <c r="N41" t="str">
        <f t="shared" si="4"/>
        <v>Bat15</v>
      </c>
      <c r="O41">
        <f t="shared" si="5"/>
        <v>30</v>
      </c>
      <c r="P41">
        <f t="shared" si="6"/>
        <v>45</v>
      </c>
      <c r="Q41">
        <f t="shared" si="7"/>
        <v>0.5</v>
      </c>
      <c r="R41">
        <f t="shared" si="8"/>
        <v>0.10666666666666667</v>
      </c>
      <c r="S41">
        <f t="shared" si="9"/>
        <v>9.3852854104947259E-2</v>
      </c>
      <c r="T41">
        <f t="shared" si="10"/>
        <v>0.5</v>
      </c>
      <c r="U41">
        <f t="shared" si="11"/>
        <v>112</v>
      </c>
    </row>
    <row r="42" spans="1:26" x14ac:dyDescent="0.25">
      <c r="A42" t="s">
        <v>34</v>
      </c>
      <c r="B42">
        <f t="shared" si="0"/>
        <v>15</v>
      </c>
      <c r="C42">
        <v>35</v>
      </c>
      <c r="D42">
        <v>20</v>
      </c>
      <c r="E42">
        <f t="shared" si="15"/>
        <v>0.1448856880957701</v>
      </c>
      <c r="F42">
        <f t="shared" si="2"/>
        <v>0.19834710743801653</v>
      </c>
      <c r="G42">
        <f t="shared" si="16"/>
        <v>0.54545454545454541</v>
      </c>
      <c r="H42">
        <v>0.625</v>
      </c>
      <c r="I42">
        <v>32</v>
      </c>
      <c r="N42" t="str">
        <f t="shared" si="4"/>
        <v>Bat15</v>
      </c>
      <c r="O42">
        <f t="shared" si="5"/>
        <v>25</v>
      </c>
      <c r="P42">
        <f t="shared" si="6"/>
        <v>40</v>
      </c>
      <c r="Q42">
        <f t="shared" si="7"/>
        <v>0.63440859999999999</v>
      </c>
      <c r="R42">
        <f t="shared" si="8"/>
        <v>0.14201183431952663</v>
      </c>
      <c r="S42">
        <f t="shared" si="9"/>
        <v>0.11467125185511405</v>
      </c>
      <c r="T42">
        <f t="shared" si="10"/>
        <v>0.63440859999999999</v>
      </c>
      <c r="U42">
        <f t="shared" si="11"/>
        <v>93</v>
      </c>
    </row>
    <row r="43" spans="1:26" x14ac:dyDescent="0.25">
      <c r="A43" t="s">
        <v>34</v>
      </c>
      <c r="B43">
        <f t="shared" si="0"/>
        <v>15</v>
      </c>
      <c r="C43">
        <v>30</v>
      </c>
      <c r="D43">
        <v>15</v>
      </c>
      <c r="E43">
        <f t="shared" si="15"/>
        <v>0.19188266150073593</v>
      </c>
      <c r="F43">
        <f t="shared" si="2"/>
        <v>0.29629629629629628</v>
      </c>
      <c r="G43">
        <f t="shared" si="16"/>
        <v>0.66666666666666663</v>
      </c>
      <c r="H43">
        <v>0.95145630000000003</v>
      </c>
      <c r="I43">
        <v>206</v>
      </c>
      <c r="N43" t="str">
        <f t="shared" si="4"/>
        <v>Bat15</v>
      </c>
      <c r="O43">
        <f t="shared" si="5"/>
        <v>20</v>
      </c>
      <c r="P43">
        <f t="shared" si="6"/>
        <v>35</v>
      </c>
      <c r="Q43">
        <f t="shared" si="7"/>
        <v>0.625</v>
      </c>
      <c r="R43">
        <f t="shared" si="8"/>
        <v>0.19834710743801653</v>
      </c>
      <c r="S43">
        <f t="shared" si="9"/>
        <v>0.1448856880957701</v>
      </c>
      <c r="T43">
        <f t="shared" si="10"/>
        <v>0.625</v>
      </c>
      <c r="U43">
        <f t="shared" si="11"/>
        <v>32</v>
      </c>
    </row>
    <row r="44" spans="1:26" x14ac:dyDescent="0.25">
      <c r="A44" t="s">
        <v>34</v>
      </c>
      <c r="B44">
        <f t="shared" si="0"/>
        <v>15</v>
      </c>
      <c r="C44">
        <v>25</v>
      </c>
      <c r="D44">
        <v>10</v>
      </c>
      <c r="E44">
        <f t="shared" si="15"/>
        <v>0.27279599554739142</v>
      </c>
      <c r="F44">
        <f t="shared" si="2"/>
        <v>0.48979591836734693</v>
      </c>
      <c r="G44">
        <f t="shared" si="16"/>
        <v>0.8571428571428571</v>
      </c>
      <c r="H44">
        <v>0.97252749999999999</v>
      </c>
      <c r="I44">
        <v>182</v>
      </c>
      <c r="N44" t="str">
        <f t="shared" si="4"/>
        <v>Bat15</v>
      </c>
      <c r="O44">
        <f t="shared" si="5"/>
        <v>15</v>
      </c>
      <c r="P44">
        <f t="shared" si="6"/>
        <v>30</v>
      </c>
      <c r="Q44">
        <f t="shared" si="7"/>
        <v>0.95145630000000003</v>
      </c>
      <c r="R44">
        <f t="shared" si="8"/>
        <v>0.29629629629629628</v>
      </c>
      <c r="S44">
        <f t="shared" si="9"/>
        <v>0.19188266150073593</v>
      </c>
      <c r="T44">
        <f t="shared" si="10"/>
        <v>0.95145630000000003</v>
      </c>
      <c r="U44">
        <f t="shared" si="11"/>
        <v>206</v>
      </c>
    </row>
    <row r="45" spans="1:26" x14ac:dyDescent="0.25">
      <c r="A45" t="s">
        <v>34</v>
      </c>
      <c r="B45">
        <f t="shared" si="0"/>
        <v>15</v>
      </c>
      <c r="C45">
        <v>20</v>
      </c>
      <c r="D45">
        <v>5</v>
      </c>
      <c r="E45">
        <f t="shared" si="15"/>
        <v>0.43693540872625924</v>
      </c>
      <c r="F45">
        <f t="shared" si="2"/>
        <v>0.96</v>
      </c>
      <c r="G45">
        <f t="shared" si="16"/>
        <v>1.2</v>
      </c>
      <c r="H45">
        <v>0.96078430000000004</v>
      </c>
      <c r="I45">
        <v>357</v>
      </c>
      <c r="N45" t="str">
        <f t="shared" si="4"/>
        <v>Bat15</v>
      </c>
      <c r="O45">
        <f t="shared" si="5"/>
        <v>10</v>
      </c>
      <c r="P45">
        <f t="shared" si="6"/>
        <v>25</v>
      </c>
      <c r="Q45">
        <f t="shared" si="7"/>
        <v>0.97252749999999999</v>
      </c>
      <c r="R45">
        <f t="shared" si="8"/>
        <v>0.48979591836734693</v>
      </c>
      <c r="S45">
        <f t="shared" si="9"/>
        <v>0.27279599554739142</v>
      </c>
      <c r="T45">
        <f t="shared" si="10"/>
        <v>0.97252749999999999</v>
      </c>
      <c r="U45">
        <f t="shared" si="11"/>
        <v>182</v>
      </c>
    </row>
    <row r="46" spans="1:26" x14ac:dyDescent="0.25">
      <c r="A46" t="s">
        <v>34</v>
      </c>
      <c r="B46">
        <f t="shared" si="0"/>
        <v>5</v>
      </c>
      <c r="C46">
        <v>50</v>
      </c>
      <c r="D46">
        <v>45</v>
      </c>
      <c r="E46">
        <f t="shared" si="15"/>
        <v>2.246978675536776E-2</v>
      </c>
      <c r="F46">
        <f t="shared" si="2"/>
        <v>2.2160664819944598E-2</v>
      </c>
      <c r="G46">
        <f t="shared" si="16"/>
        <v>0.10526315789473684</v>
      </c>
      <c r="H46">
        <v>0.41176469999999998</v>
      </c>
      <c r="I46">
        <v>17</v>
      </c>
      <c r="N46" t="str">
        <f t="shared" si="4"/>
        <v>Bat15</v>
      </c>
      <c r="O46">
        <f t="shared" si="5"/>
        <v>5</v>
      </c>
      <c r="P46">
        <f t="shared" si="6"/>
        <v>20</v>
      </c>
      <c r="Q46">
        <f t="shared" si="7"/>
        <v>0.96078430000000004</v>
      </c>
      <c r="R46">
        <f t="shared" si="8"/>
        <v>0.96</v>
      </c>
      <c r="S46">
        <f t="shared" si="9"/>
        <v>0.43693540872625924</v>
      </c>
      <c r="T46">
        <f t="shared" si="10"/>
        <v>0.96078430000000004</v>
      </c>
      <c r="U46">
        <f t="shared" si="11"/>
        <v>357</v>
      </c>
    </row>
    <row r="47" spans="1:26" x14ac:dyDescent="0.25">
      <c r="A47" t="s">
        <v>34</v>
      </c>
      <c r="B47">
        <f t="shared" si="0"/>
        <v>5</v>
      </c>
      <c r="C47">
        <v>45</v>
      </c>
      <c r="D47">
        <v>40</v>
      </c>
      <c r="E47">
        <f t="shared" si="15"/>
        <v>2.6255814915964005E-2</v>
      </c>
      <c r="F47">
        <f t="shared" si="2"/>
        <v>2.768166089965398E-2</v>
      </c>
      <c r="G47">
        <f t="shared" si="16"/>
        <v>0.11764705882352941</v>
      </c>
      <c r="H47">
        <v>0.36734689999999998</v>
      </c>
      <c r="I47">
        <v>49</v>
      </c>
      <c r="N47" t="str">
        <f t="shared" si="4"/>
        <v>Bat15</v>
      </c>
      <c r="O47">
        <f t="shared" si="5"/>
        <v>45</v>
      </c>
      <c r="P47">
        <f t="shared" si="6"/>
        <v>50</v>
      </c>
      <c r="Q47">
        <f t="shared" si="7"/>
        <v>0.41176469999999998</v>
      </c>
      <c r="R47">
        <f t="shared" si="8"/>
        <v>2.2160664819944598E-2</v>
      </c>
      <c r="S47">
        <f t="shared" si="9"/>
        <v>2.246978675536776E-2</v>
      </c>
      <c r="T47">
        <f t="shared" si="10"/>
        <v>0.41176469999999998</v>
      </c>
      <c r="U47">
        <f t="shared" si="11"/>
        <v>17</v>
      </c>
      <c r="Z47" s="2"/>
    </row>
    <row r="48" spans="1:26" x14ac:dyDescent="0.25">
      <c r="A48" t="s">
        <v>34</v>
      </c>
      <c r="B48">
        <f t="shared" si="0"/>
        <v>5</v>
      </c>
      <c r="C48">
        <v>40</v>
      </c>
      <c r="D48">
        <v>35</v>
      </c>
      <c r="E48">
        <f t="shared" si="15"/>
        <v>3.1284284701649089E-2</v>
      </c>
      <c r="F48">
        <f t="shared" si="2"/>
        <v>3.5555555555555556E-2</v>
      </c>
      <c r="G48">
        <f t="shared" si="16"/>
        <v>0.13333333333333333</v>
      </c>
      <c r="H48">
        <v>0.60504199999999997</v>
      </c>
      <c r="I48">
        <v>119</v>
      </c>
      <c r="N48" t="str">
        <f t="shared" si="4"/>
        <v>Bat15</v>
      </c>
      <c r="O48">
        <f t="shared" si="5"/>
        <v>40</v>
      </c>
      <c r="P48">
        <f t="shared" si="6"/>
        <v>45</v>
      </c>
      <c r="Q48">
        <f t="shared" si="7"/>
        <v>0.36734689999999998</v>
      </c>
      <c r="R48">
        <f t="shared" si="8"/>
        <v>2.768166089965398E-2</v>
      </c>
      <c r="S48">
        <f t="shared" si="9"/>
        <v>2.6255814915964005E-2</v>
      </c>
      <c r="T48">
        <f t="shared" si="10"/>
        <v>0.36734689999999998</v>
      </c>
      <c r="U48">
        <f t="shared" si="11"/>
        <v>49</v>
      </c>
    </row>
    <row r="49" spans="1:26" x14ac:dyDescent="0.25">
      <c r="A49" t="s">
        <v>34</v>
      </c>
      <c r="B49">
        <f t="shared" si="0"/>
        <v>5</v>
      </c>
      <c r="C49">
        <v>35</v>
      </c>
      <c r="D49">
        <v>30</v>
      </c>
      <c r="E49">
        <f t="shared" si="15"/>
        <v>3.8223750618371355E-2</v>
      </c>
      <c r="F49">
        <f t="shared" si="2"/>
        <v>4.7337278106508875E-2</v>
      </c>
      <c r="G49">
        <f t="shared" si="16"/>
        <v>0.15384615384615385</v>
      </c>
      <c r="H49">
        <v>0.44761899999999999</v>
      </c>
      <c r="I49">
        <v>105</v>
      </c>
      <c r="N49" t="str">
        <f t="shared" si="4"/>
        <v>Bat15</v>
      </c>
      <c r="O49">
        <f t="shared" si="5"/>
        <v>35</v>
      </c>
      <c r="P49">
        <f t="shared" si="6"/>
        <v>40</v>
      </c>
      <c r="Q49">
        <f t="shared" si="7"/>
        <v>0.60504199999999997</v>
      </c>
      <c r="R49">
        <f t="shared" si="8"/>
        <v>3.5555555555555556E-2</v>
      </c>
      <c r="S49">
        <f t="shared" si="9"/>
        <v>3.1284284701649089E-2</v>
      </c>
      <c r="T49">
        <f t="shared" si="10"/>
        <v>0.60504199999999997</v>
      </c>
      <c r="U49">
        <f t="shared" si="11"/>
        <v>119</v>
      </c>
    </row>
    <row r="50" spans="1:26" x14ac:dyDescent="0.25">
      <c r="A50" t="s">
        <v>34</v>
      </c>
      <c r="B50">
        <f t="shared" si="0"/>
        <v>5</v>
      </c>
      <c r="C50">
        <v>25</v>
      </c>
      <c r="D50">
        <v>20</v>
      </c>
      <c r="E50">
        <f t="shared" si="15"/>
        <v>6.3960887166911978E-2</v>
      </c>
      <c r="F50">
        <f t="shared" si="2"/>
        <v>9.8765432098765427E-2</v>
      </c>
      <c r="G50">
        <f t="shared" si="16"/>
        <v>0.22222222222222221</v>
      </c>
      <c r="H50">
        <v>0.6806084</v>
      </c>
      <c r="I50">
        <v>263</v>
      </c>
      <c r="N50" t="str">
        <f t="shared" si="4"/>
        <v>Bat15</v>
      </c>
      <c r="O50">
        <f t="shared" si="5"/>
        <v>30</v>
      </c>
      <c r="P50">
        <f t="shared" si="6"/>
        <v>35</v>
      </c>
      <c r="Q50">
        <f t="shared" si="7"/>
        <v>0.44761899999999999</v>
      </c>
      <c r="R50">
        <f t="shared" si="8"/>
        <v>4.7337278106508875E-2</v>
      </c>
      <c r="S50">
        <f t="shared" si="9"/>
        <v>3.8223750618371355E-2</v>
      </c>
      <c r="T50">
        <f t="shared" si="10"/>
        <v>0.44761899999999999</v>
      </c>
      <c r="U50">
        <f t="shared" si="11"/>
        <v>105</v>
      </c>
    </row>
    <row r="51" spans="1:26" x14ac:dyDescent="0.25">
      <c r="A51" t="s">
        <v>34</v>
      </c>
      <c r="B51">
        <f t="shared" si="0"/>
        <v>5</v>
      </c>
      <c r="C51">
        <v>15</v>
      </c>
      <c r="D51">
        <v>10</v>
      </c>
      <c r="E51">
        <f t="shared" si="15"/>
        <v>0.14564513624208641</v>
      </c>
      <c r="F51">
        <f t="shared" si="2"/>
        <v>0.32</v>
      </c>
      <c r="G51">
        <f t="shared" si="16"/>
        <v>0.4</v>
      </c>
      <c r="H51">
        <v>0.79586559999999995</v>
      </c>
      <c r="I51">
        <v>387</v>
      </c>
      <c r="N51" t="str">
        <f t="shared" si="4"/>
        <v>Bat15</v>
      </c>
      <c r="O51">
        <f t="shared" si="5"/>
        <v>20</v>
      </c>
      <c r="P51">
        <f t="shared" si="6"/>
        <v>25</v>
      </c>
      <c r="Q51">
        <f t="shared" si="7"/>
        <v>0.6806084</v>
      </c>
      <c r="R51">
        <f t="shared" si="8"/>
        <v>9.8765432098765427E-2</v>
      </c>
      <c r="S51">
        <f t="shared" si="9"/>
        <v>6.3960887166911978E-2</v>
      </c>
      <c r="T51">
        <f t="shared" si="10"/>
        <v>0.6806084</v>
      </c>
      <c r="U51">
        <f t="shared" si="11"/>
        <v>263</v>
      </c>
    </row>
    <row r="52" spans="1:26" x14ac:dyDescent="0.25">
      <c r="A52" t="s">
        <v>35</v>
      </c>
      <c r="B52">
        <f t="shared" si="0"/>
        <v>15</v>
      </c>
      <c r="C52">
        <v>50</v>
      </c>
      <c r="D52">
        <v>35</v>
      </c>
      <c r="E52">
        <f t="shared" si="15"/>
        <v>7.8767444747892018E-2</v>
      </c>
      <c r="F52">
        <f t="shared" si="2"/>
        <v>8.3044982698961933E-2</v>
      </c>
      <c r="G52">
        <f t="shared" si="16"/>
        <v>0.35294117647058826</v>
      </c>
      <c r="H52">
        <v>0.65656570000000003</v>
      </c>
      <c r="I52">
        <v>198</v>
      </c>
      <c r="N52" t="str">
        <f t="shared" si="4"/>
        <v>Bat15</v>
      </c>
      <c r="O52">
        <f t="shared" si="5"/>
        <v>10</v>
      </c>
      <c r="P52">
        <f t="shared" si="6"/>
        <v>15</v>
      </c>
      <c r="Q52">
        <f t="shared" si="7"/>
        <v>0.79586559999999995</v>
      </c>
      <c r="R52">
        <f t="shared" si="8"/>
        <v>0.32</v>
      </c>
      <c r="S52">
        <f t="shared" si="9"/>
        <v>0.14564513624208641</v>
      </c>
      <c r="T52">
        <f t="shared" si="10"/>
        <v>0.79586559999999995</v>
      </c>
      <c r="U52">
        <f t="shared" si="11"/>
        <v>387</v>
      </c>
    </row>
    <row r="53" spans="1:26" x14ac:dyDescent="0.25">
      <c r="A53" t="s">
        <v>35</v>
      </c>
      <c r="B53">
        <f t="shared" si="0"/>
        <v>15</v>
      </c>
      <c r="C53">
        <v>45</v>
      </c>
      <c r="D53">
        <v>30</v>
      </c>
      <c r="E53">
        <f t="shared" si="15"/>
        <v>9.3852854104947259E-2</v>
      </c>
      <c r="F53">
        <f t="shared" si="2"/>
        <v>0.10666666666666667</v>
      </c>
      <c r="G53">
        <f t="shared" si="16"/>
        <v>0.4</v>
      </c>
      <c r="H53">
        <v>0.48125000000000001</v>
      </c>
      <c r="I53">
        <v>160</v>
      </c>
      <c r="N53" t="str">
        <f t="shared" si="4"/>
        <v>Bat19</v>
      </c>
      <c r="O53">
        <f t="shared" si="5"/>
        <v>35</v>
      </c>
      <c r="P53">
        <f t="shared" si="6"/>
        <v>50</v>
      </c>
      <c r="Q53">
        <f t="shared" si="7"/>
        <v>0.65656570000000003</v>
      </c>
      <c r="R53">
        <f t="shared" si="8"/>
        <v>8.3044982698961933E-2</v>
      </c>
      <c r="S53">
        <f t="shared" si="9"/>
        <v>7.8767444747892018E-2</v>
      </c>
      <c r="T53">
        <f t="shared" si="10"/>
        <v>0.65656570000000003</v>
      </c>
      <c r="U53">
        <f t="shared" si="11"/>
        <v>198</v>
      </c>
      <c r="Z53" s="2"/>
    </row>
    <row r="54" spans="1:26" x14ac:dyDescent="0.25">
      <c r="A54" t="s">
        <v>35</v>
      </c>
      <c r="B54">
        <f t="shared" si="0"/>
        <v>15</v>
      </c>
      <c r="C54">
        <v>40</v>
      </c>
      <c r="D54">
        <v>25</v>
      </c>
      <c r="E54">
        <f t="shared" si="15"/>
        <v>0.11467125185511405</v>
      </c>
      <c r="F54">
        <f t="shared" si="2"/>
        <v>0.14201183431952663</v>
      </c>
      <c r="G54">
        <f t="shared" si="16"/>
        <v>0.46153846153846156</v>
      </c>
      <c r="H54">
        <v>0.63063060000000004</v>
      </c>
      <c r="I54">
        <v>222</v>
      </c>
      <c r="N54" t="str">
        <f t="shared" si="4"/>
        <v>Bat19</v>
      </c>
      <c r="O54">
        <f t="shared" si="5"/>
        <v>30</v>
      </c>
      <c r="P54">
        <f t="shared" si="6"/>
        <v>45</v>
      </c>
      <c r="Q54">
        <f t="shared" si="7"/>
        <v>0.48125000000000001</v>
      </c>
      <c r="R54">
        <f t="shared" si="8"/>
        <v>0.10666666666666667</v>
      </c>
      <c r="S54">
        <f t="shared" si="9"/>
        <v>9.3852854104947259E-2</v>
      </c>
      <c r="T54">
        <f t="shared" si="10"/>
        <v>0.48125000000000001</v>
      </c>
      <c r="U54">
        <f t="shared" si="11"/>
        <v>160</v>
      </c>
      <c r="Z54" s="2"/>
    </row>
    <row r="55" spans="1:26" x14ac:dyDescent="0.25">
      <c r="A55" t="s">
        <v>35</v>
      </c>
      <c r="B55">
        <f t="shared" si="0"/>
        <v>15</v>
      </c>
      <c r="C55">
        <v>35</v>
      </c>
      <c r="D55">
        <v>20</v>
      </c>
      <c r="E55">
        <f t="shared" si="15"/>
        <v>0.1448856880957701</v>
      </c>
      <c r="F55">
        <f t="shared" si="2"/>
        <v>0.19834710743801653</v>
      </c>
      <c r="G55">
        <f t="shared" si="16"/>
        <v>0.54545454545454541</v>
      </c>
      <c r="H55">
        <v>0.54736839999999998</v>
      </c>
      <c r="I55">
        <v>285</v>
      </c>
      <c r="N55" t="str">
        <f t="shared" si="4"/>
        <v>Bat19</v>
      </c>
      <c r="O55">
        <f t="shared" si="5"/>
        <v>25</v>
      </c>
      <c r="P55">
        <f t="shared" si="6"/>
        <v>40</v>
      </c>
      <c r="Q55">
        <f t="shared" si="7"/>
        <v>0.63063060000000004</v>
      </c>
      <c r="R55">
        <f t="shared" si="8"/>
        <v>0.14201183431952663</v>
      </c>
      <c r="S55">
        <f t="shared" si="9"/>
        <v>0.11467125185511405</v>
      </c>
      <c r="T55">
        <f t="shared" si="10"/>
        <v>0.63063060000000004</v>
      </c>
      <c r="U55">
        <f t="shared" si="11"/>
        <v>222</v>
      </c>
      <c r="Z55" s="2"/>
    </row>
    <row r="56" spans="1:26" x14ac:dyDescent="0.25">
      <c r="A56" t="s">
        <v>35</v>
      </c>
      <c r="B56">
        <f t="shared" si="0"/>
        <v>15</v>
      </c>
      <c r="C56">
        <v>30</v>
      </c>
      <c r="D56">
        <v>15</v>
      </c>
      <c r="E56">
        <f t="shared" si="15"/>
        <v>0.19188266150073593</v>
      </c>
      <c r="F56">
        <f t="shared" si="2"/>
        <v>0.29629629629629628</v>
      </c>
      <c r="G56">
        <f t="shared" si="16"/>
        <v>0.66666666666666663</v>
      </c>
      <c r="H56">
        <v>0.86029409999999995</v>
      </c>
      <c r="I56">
        <v>272</v>
      </c>
      <c r="N56" t="str">
        <f t="shared" si="4"/>
        <v>Bat19</v>
      </c>
      <c r="O56">
        <f t="shared" si="5"/>
        <v>20</v>
      </c>
      <c r="P56">
        <f t="shared" si="6"/>
        <v>35</v>
      </c>
      <c r="Q56">
        <f t="shared" si="7"/>
        <v>0.54736839999999998</v>
      </c>
      <c r="R56">
        <f t="shared" si="8"/>
        <v>0.19834710743801653</v>
      </c>
      <c r="S56">
        <f t="shared" si="9"/>
        <v>0.1448856880957701</v>
      </c>
      <c r="T56">
        <f t="shared" si="10"/>
        <v>0.54736839999999998</v>
      </c>
      <c r="U56">
        <f t="shared" si="11"/>
        <v>285</v>
      </c>
      <c r="Z56" s="2"/>
    </row>
    <row r="57" spans="1:26" x14ac:dyDescent="0.25">
      <c r="A57" t="s">
        <v>35</v>
      </c>
      <c r="B57">
        <f t="shared" si="0"/>
        <v>15</v>
      </c>
      <c r="C57">
        <v>20</v>
      </c>
      <c r="D57">
        <v>5</v>
      </c>
      <c r="E57">
        <f t="shared" si="15"/>
        <v>0.43693540872625924</v>
      </c>
      <c r="F57">
        <f t="shared" si="2"/>
        <v>0.96</v>
      </c>
      <c r="G57">
        <f t="shared" si="16"/>
        <v>1.2</v>
      </c>
      <c r="H57">
        <v>0.98599440000000005</v>
      </c>
      <c r="I57">
        <v>357</v>
      </c>
      <c r="N57" t="str">
        <f t="shared" si="4"/>
        <v>Bat19</v>
      </c>
      <c r="O57">
        <f t="shared" si="5"/>
        <v>15</v>
      </c>
      <c r="P57">
        <f t="shared" si="6"/>
        <v>30</v>
      </c>
      <c r="Q57">
        <f t="shared" si="7"/>
        <v>0.86029409999999995</v>
      </c>
      <c r="R57">
        <f t="shared" si="8"/>
        <v>0.29629629629629628</v>
      </c>
      <c r="S57">
        <f t="shared" si="9"/>
        <v>0.19188266150073593</v>
      </c>
      <c r="T57">
        <f t="shared" si="10"/>
        <v>0.86029409999999995</v>
      </c>
      <c r="U57">
        <f t="shared" si="11"/>
        <v>272</v>
      </c>
      <c r="Z57" s="2"/>
    </row>
    <row r="58" spans="1:26" x14ac:dyDescent="0.25">
      <c r="A58" t="s">
        <v>35</v>
      </c>
      <c r="B58">
        <f t="shared" si="0"/>
        <v>5</v>
      </c>
      <c r="C58">
        <v>50</v>
      </c>
      <c r="D58">
        <v>45</v>
      </c>
      <c r="E58">
        <f t="shared" si="15"/>
        <v>2.246978675536776E-2</v>
      </c>
      <c r="F58">
        <f t="shared" si="2"/>
        <v>2.2160664819944598E-2</v>
      </c>
      <c r="G58">
        <f t="shared" si="16"/>
        <v>0.10526315789473684</v>
      </c>
      <c r="H58">
        <v>0.61538459999999995</v>
      </c>
      <c r="I58">
        <v>13</v>
      </c>
      <c r="N58" t="str">
        <f t="shared" si="4"/>
        <v>Bat19</v>
      </c>
      <c r="O58">
        <f t="shared" si="5"/>
        <v>5</v>
      </c>
      <c r="P58">
        <f t="shared" si="6"/>
        <v>20</v>
      </c>
      <c r="Q58">
        <f t="shared" si="7"/>
        <v>0.98599440000000005</v>
      </c>
      <c r="R58">
        <f t="shared" si="8"/>
        <v>0.96</v>
      </c>
      <c r="S58">
        <f t="shared" si="9"/>
        <v>0.43693540872625924</v>
      </c>
      <c r="T58">
        <f t="shared" si="10"/>
        <v>0.98599440000000005</v>
      </c>
      <c r="U58">
        <f t="shared" si="11"/>
        <v>357</v>
      </c>
      <c r="Z58" s="2"/>
    </row>
    <row r="59" spans="1:26" x14ac:dyDescent="0.25">
      <c r="A59" t="s">
        <v>35</v>
      </c>
      <c r="B59">
        <f t="shared" si="0"/>
        <v>5</v>
      </c>
      <c r="C59">
        <v>45</v>
      </c>
      <c r="D59">
        <v>40</v>
      </c>
      <c r="E59">
        <f t="shared" si="15"/>
        <v>2.6255814915964005E-2</v>
      </c>
      <c r="F59">
        <f t="shared" si="2"/>
        <v>2.768166089965398E-2</v>
      </c>
      <c r="G59">
        <f t="shared" si="16"/>
        <v>0.11764705882352941</v>
      </c>
      <c r="H59">
        <v>0.2</v>
      </c>
      <c r="I59">
        <v>30</v>
      </c>
      <c r="N59" t="str">
        <f t="shared" si="4"/>
        <v>Bat19</v>
      </c>
      <c r="O59">
        <f t="shared" si="5"/>
        <v>45</v>
      </c>
      <c r="P59">
        <f t="shared" si="6"/>
        <v>50</v>
      </c>
      <c r="Q59">
        <f t="shared" si="7"/>
        <v>0.61538459999999995</v>
      </c>
      <c r="R59">
        <f t="shared" si="8"/>
        <v>2.2160664819944598E-2</v>
      </c>
      <c r="S59">
        <f t="shared" si="9"/>
        <v>2.246978675536776E-2</v>
      </c>
      <c r="T59">
        <f t="shared" si="10"/>
        <v>0.61538459999999995</v>
      </c>
      <c r="U59">
        <f t="shared" si="11"/>
        <v>13</v>
      </c>
      <c r="Z59" s="2"/>
    </row>
    <row r="60" spans="1:26" x14ac:dyDescent="0.25">
      <c r="A60" t="s">
        <v>35</v>
      </c>
      <c r="B60">
        <f t="shared" si="0"/>
        <v>5</v>
      </c>
      <c r="C60">
        <v>40</v>
      </c>
      <c r="D60">
        <v>35</v>
      </c>
      <c r="E60">
        <f t="shared" si="15"/>
        <v>3.1284284701649089E-2</v>
      </c>
      <c r="F60">
        <f t="shared" si="2"/>
        <v>3.5555555555555556E-2</v>
      </c>
      <c r="G60">
        <f t="shared" si="16"/>
        <v>0.13333333333333333</v>
      </c>
      <c r="H60">
        <v>0.56666669999999997</v>
      </c>
      <c r="I60">
        <v>30</v>
      </c>
      <c r="N60" t="str">
        <f t="shared" si="4"/>
        <v>Bat19</v>
      </c>
      <c r="O60">
        <f t="shared" si="5"/>
        <v>40</v>
      </c>
      <c r="P60">
        <f t="shared" si="6"/>
        <v>45</v>
      </c>
      <c r="Q60">
        <f t="shared" si="7"/>
        <v>0.2</v>
      </c>
      <c r="R60">
        <f t="shared" si="8"/>
        <v>2.768166089965398E-2</v>
      </c>
      <c r="S60">
        <f t="shared" si="9"/>
        <v>2.6255814915964005E-2</v>
      </c>
      <c r="T60">
        <f t="shared" si="10"/>
        <v>0.2</v>
      </c>
      <c r="U60">
        <f t="shared" si="11"/>
        <v>30</v>
      </c>
      <c r="Z60" s="2"/>
    </row>
    <row r="61" spans="1:26" x14ac:dyDescent="0.25">
      <c r="A61" t="s">
        <v>35</v>
      </c>
      <c r="B61">
        <f t="shared" si="0"/>
        <v>5</v>
      </c>
      <c r="C61">
        <v>35</v>
      </c>
      <c r="D61">
        <v>30</v>
      </c>
      <c r="E61">
        <f t="shared" si="15"/>
        <v>3.8223750618371355E-2</v>
      </c>
      <c r="F61">
        <f t="shared" si="2"/>
        <v>4.7337278106508875E-2</v>
      </c>
      <c r="G61">
        <f t="shared" si="16"/>
        <v>0.15384615384615385</v>
      </c>
      <c r="H61">
        <v>0.45258619999999999</v>
      </c>
      <c r="I61">
        <v>232</v>
      </c>
      <c r="N61" t="str">
        <f t="shared" si="4"/>
        <v>Bat19</v>
      </c>
      <c r="O61">
        <f t="shared" si="5"/>
        <v>35</v>
      </c>
      <c r="P61">
        <f t="shared" si="6"/>
        <v>40</v>
      </c>
      <c r="Q61">
        <f t="shared" si="7"/>
        <v>0.56666669999999997</v>
      </c>
      <c r="R61">
        <f t="shared" si="8"/>
        <v>3.5555555555555556E-2</v>
      </c>
      <c r="S61">
        <f t="shared" si="9"/>
        <v>3.1284284701649089E-2</v>
      </c>
      <c r="T61">
        <f t="shared" si="10"/>
        <v>0.56666669999999997</v>
      </c>
      <c r="U61">
        <f t="shared" si="11"/>
        <v>30</v>
      </c>
      <c r="Z61" s="2"/>
    </row>
    <row r="62" spans="1:26" x14ac:dyDescent="0.25">
      <c r="A62" t="s">
        <v>35</v>
      </c>
      <c r="B62">
        <f t="shared" si="0"/>
        <v>5</v>
      </c>
      <c r="C62">
        <v>30</v>
      </c>
      <c r="D62">
        <v>25</v>
      </c>
      <c r="E62">
        <f t="shared" si="15"/>
        <v>4.8295229365256695E-2</v>
      </c>
      <c r="F62">
        <f t="shared" si="2"/>
        <v>6.6115702479338845E-2</v>
      </c>
      <c r="G62">
        <f t="shared" si="16"/>
        <v>0.18181818181818182</v>
      </c>
      <c r="H62">
        <v>0.67234039999999995</v>
      </c>
      <c r="I62">
        <v>235</v>
      </c>
      <c r="N62" t="str">
        <f t="shared" si="4"/>
        <v>Bat19</v>
      </c>
      <c r="O62">
        <f t="shared" si="5"/>
        <v>30</v>
      </c>
      <c r="P62">
        <f t="shared" si="6"/>
        <v>35</v>
      </c>
      <c r="Q62">
        <f t="shared" si="7"/>
        <v>0.45258619999999999</v>
      </c>
      <c r="R62">
        <f t="shared" si="8"/>
        <v>4.7337278106508875E-2</v>
      </c>
      <c r="S62">
        <f t="shared" si="9"/>
        <v>3.8223750618371355E-2</v>
      </c>
      <c r="T62">
        <f t="shared" si="10"/>
        <v>0.45258619999999999</v>
      </c>
      <c r="U62">
        <f t="shared" si="11"/>
        <v>232</v>
      </c>
      <c r="Z62" s="2"/>
    </row>
    <row r="63" spans="1:26" x14ac:dyDescent="0.25">
      <c r="A63" t="s">
        <v>35</v>
      </c>
      <c r="B63">
        <f t="shared" si="0"/>
        <v>5</v>
      </c>
      <c r="C63">
        <v>25</v>
      </c>
      <c r="D63">
        <v>20</v>
      </c>
      <c r="E63">
        <f t="shared" si="15"/>
        <v>6.3960887166911978E-2</v>
      </c>
      <c r="F63">
        <f t="shared" si="2"/>
        <v>9.8765432098765427E-2</v>
      </c>
      <c r="G63">
        <f t="shared" si="16"/>
        <v>0.22222222222222221</v>
      </c>
      <c r="H63">
        <v>0.59447000000000005</v>
      </c>
      <c r="I63">
        <v>217</v>
      </c>
      <c r="N63" t="str">
        <f t="shared" si="4"/>
        <v>Bat19</v>
      </c>
      <c r="O63">
        <f t="shared" si="5"/>
        <v>25</v>
      </c>
      <c r="P63">
        <f t="shared" si="6"/>
        <v>30</v>
      </c>
      <c r="Q63">
        <f t="shared" si="7"/>
        <v>0.67234039999999995</v>
      </c>
      <c r="R63">
        <f t="shared" si="8"/>
        <v>6.6115702479338845E-2</v>
      </c>
      <c r="S63">
        <f t="shared" si="9"/>
        <v>4.8295229365256695E-2</v>
      </c>
      <c r="T63">
        <f t="shared" si="10"/>
        <v>0.67234039999999995</v>
      </c>
      <c r="U63">
        <f t="shared" si="11"/>
        <v>235</v>
      </c>
      <c r="Z63" s="2"/>
    </row>
    <row r="64" spans="1:26" x14ac:dyDescent="0.25">
      <c r="A64" t="s">
        <v>35</v>
      </c>
      <c r="B64">
        <f t="shared" si="0"/>
        <v>5</v>
      </c>
      <c r="C64">
        <v>20</v>
      </c>
      <c r="D64">
        <v>15</v>
      </c>
      <c r="E64">
        <f t="shared" si="15"/>
        <v>9.0931998515797141E-2</v>
      </c>
      <c r="F64">
        <f t="shared" si="2"/>
        <v>0.16326530612244897</v>
      </c>
      <c r="G64">
        <f t="shared" si="16"/>
        <v>0.2857142857142857</v>
      </c>
      <c r="H64">
        <v>0.3157895</v>
      </c>
      <c r="I64">
        <v>19</v>
      </c>
      <c r="N64" t="str">
        <f t="shared" si="4"/>
        <v>Bat19</v>
      </c>
      <c r="O64">
        <f t="shared" si="5"/>
        <v>20</v>
      </c>
      <c r="P64">
        <f t="shared" si="6"/>
        <v>25</v>
      </c>
      <c r="Q64">
        <f t="shared" si="7"/>
        <v>0.59447000000000005</v>
      </c>
      <c r="R64">
        <f t="shared" si="8"/>
        <v>9.8765432098765427E-2</v>
      </c>
      <c r="S64">
        <f t="shared" si="9"/>
        <v>6.3960887166911978E-2</v>
      </c>
      <c r="T64">
        <f t="shared" si="10"/>
        <v>0.59447000000000005</v>
      </c>
      <c r="U64">
        <f t="shared" si="11"/>
        <v>217</v>
      </c>
      <c r="Z64" s="2"/>
    </row>
    <row r="65" spans="1:26" x14ac:dyDescent="0.25">
      <c r="A65" t="s">
        <v>35</v>
      </c>
      <c r="B65">
        <f t="shared" si="0"/>
        <v>5</v>
      </c>
      <c r="C65">
        <v>15</v>
      </c>
      <c r="D65">
        <v>10</v>
      </c>
      <c r="E65">
        <f t="shared" si="15"/>
        <v>0.14564513624208641</v>
      </c>
      <c r="F65">
        <f t="shared" si="2"/>
        <v>0.32</v>
      </c>
      <c r="G65">
        <f t="shared" si="16"/>
        <v>0.4</v>
      </c>
      <c r="H65">
        <v>1</v>
      </c>
      <c r="I65">
        <v>94</v>
      </c>
      <c r="N65" t="str">
        <f t="shared" si="4"/>
        <v>Bat19</v>
      </c>
      <c r="O65">
        <f t="shared" si="5"/>
        <v>15</v>
      </c>
      <c r="P65">
        <f t="shared" si="6"/>
        <v>20</v>
      </c>
      <c r="Q65">
        <f t="shared" si="7"/>
        <v>0.3157895</v>
      </c>
      <c r="R65">
        <f t="shared" si="8"/>
        <v>0.16326530612244897</v>
      </c>
      <c r="S65">
        <f t="shared" si="9"/>
        <v>9.0931998515797141E-2</v>
      </c>
      <c r="T65">
        <f t="shared" si="10"/>
        <v>0.3157895</v>
      </c>
      <c r="U65">
        <f t="shared" si="11"/>
        <v>19</v>
      </c>
      <c r="Z65" s="2"/>
    </row>
    <row r="66" spans="1:26" x14ac:dyDescent="0.25">
      <c r="A66" t="s">
        <v>35</v>
      </c>
      <c r="B66">
        <f t="shared" ref="B66:B129" si="17">C66-D66</f>
        <v>5</v>
      </c>
      <c r="C66">
        <v>10</v>
      </c>
      <c r="D66">
        <v>5</v>
      </c>
      <c r="E66">
        <f t="shared" si="15"/>
        <v>0.297772258961016</v>
      </c>
      <c r="F66">
        <f t="shared" si="2"/>
        <v>0.88888888888888884</v>
      </c>
      <c r="G66">
        <f t="shared" si="16"/>
        <v>0.66666666666666663</v>
      </c>
      <c r="H66">
        <v>0.99074070000000003</v>
      </c>
      <c r="I66">
        <v>864</v>
      </c>
      <c r="N66" t="str">
        <f t="shared" si="4"/>
        <v>Bat19</v>
      </c>
      <c r="O66">
        <f t="shared" si="5"/>
        <v>10</v>
      </c>
      <c r="P66">
        <f t="shared" si="6"/>
        <v>15</v>
      </c>
      <c r="Q66">
        <f t="shared" si="7"/>
        <v>1</v>
      </c>
      <c r="R66">
        <f t="shared" si="8"/>
        <v>0.32</v>
      </c>
      <c r="S66">
        <f t="shared" si="9"/>
        <v>0.14564513624208641</v>
      </c>
      <c r="T66">
        <f t="shared" si="10"/>
        <v>1</v>
      </c>
      <c r="U66">
        <f t="shared" si="11"/>
        <v>94</v>
      </c>
    </row>
    <row r="67" spans="1:26" x14ac:dyDescent="0.25">
      <c r="A67" t="s">
        <v>36</v>
      </c>
      <c r="B67">
        <f t="shared" si="17"/>
        <v>15</v>
      </c>
      <c r="C67">
        <v>50</v>
      </c>
      <c r="D67">
        <v>35</v>
      </c>
      <c r="E67">
        <f t="shared" si="15"/>
        <v>7.8767444747892018E-2</v>
      </c>
      <c r="F67">
        <f t="shared" ref="F67:F130" si="18">$L$5*(C67-D67)/AVERAGE(D67,C67)^$L$4</f>
        <v>8.3044982698961933E-2</v>
      </c>
      <c r="G67">
        <f t="shared" si="16"/>
        <v>0.35294117647058826</v>
      </c>
      <c r="H67">
        <v>0.59166669999999999</v>
      </c>
      <c r="I67">
        <v>120</v>
      </c>
      <c r="N67" t="str">
        <f t="shared" si="4"/>
        <v>Bat19</v>
      </c>
      <c r="O67">
        <f t="shared" si="5"/>
        <v>5</v>
      </c>
      <c r="P67">
        <f t="shared" si="6"/>
        <v>10</v>
      </c>
      <c r="Q67">
        <f t="shared" si="7"/>
        <v>0.99074070000000003</v>
      </c>
      <c r="R67">
        <f t="shared" si="8"/>
        <v>0.88888888888888884</v>
      </c>
      <c r="S67">
        <f t="shared" si="9"/>
        <v>0.297772258961016</v>
      </c>
      <c r="T67">
        <f t="shared" si="10"/>
        <v>0.99074070000000003</v>
      </c>
      <c r="U67">
        <f t="shared" si="11"/>
        <v>864</v>
      </c>
    </row>
    <row r="68" spans="1:26" x14ac:dyDescent="0.25">
      <c r="A68" t="s">
        <v>36</v>
      </c>
      <c r="B68">
        <f t="shared" si="17"/>
        <v>15</v>
      </c>
      <c r="C68">
        <v>45</v>
      </c>
      <c r="D68">
        <v>30</v>
      </c>
      <c r="E68">
        <f t="shared" si="15"/>
        <v>9.3852854104947259E-2</v>
      </c>
      <c r="F68">
        <f t="shared" si="18"/>
        <v>0.10666666666666667</v>
      </c>
      <c r="G68">
        <f t="shared" si="16"/>
        <v>0.4</v>
      </c>
      <c r="H68">
        <v>0.45045049999999998</v>
      </c>
      <c r="I68">
        <v>111</v>
      </c>
      <c r="N68" t="str">
        <f t="shared" ref="N68:N131" si="19">A67</f>
        <v>Bat20</v>
      </c>
      <c r="O68">
        <f t="shared" ref="O68:O131" si="20">D67</f>
        <v>35</v>
      </c>
      <c r="P68">
        <f t="shared" ref="P68:P131" si="21">C67</f>
        <v>50</v>
      </c>
      <c r="Q68">
        <f t="shared" ref="Q68:Q131" si="22">H67</f>
        <v>0.59166669999999999</v>
      </c>
      <c r="R68">
        <f t="shared" ref="R68:R131" si="23">F67</f>
        <v>8.3044982698961933E-2</v>
      </c>
      <c r="S68">
        <f t="shared" ref="S68:S131" si="24">E67</f>
        <v>7.8767444747892018E-2</v>
      </c>
      <c r="T68">
        <f t="shared" ref="T68:T131" si="25">H67</f>
        <v>0.59166669999999999</v>
      </c>
      <c r="U68">
        <f t="shared" ref="U68:U131" si="26">I67</f>
        <v>120</v>
      </c>
    </row>
    <row r="69" spans="1:26" x14ac:dyDescent="0.25">
      <c r="A69" t="s">
        <v>36</v>
      </c>
      <c r="B69">
        <f t="shared" si="17"/>
        <v>15</v>
      </c>
      <c r="C69">
        <v>40</v>
      </c>
      <c r="D69">
        <v>25</v>
      </c>
      <c r="E69">
        <f t="shared" si="15"/>
        <v>0.11467125185511405</v>
      </c>
      <c r="F69">
        <f t="shared" si="18"/>
        <v>0.14201183431952663</v>
      </c>
      <c r="G69">
        <f t="shared" si="16"/>
        <v>0.46153846153846156</v>
      </c>
      <c r="H69">
        <v>0.52238810000000002</v>
      </c>
      <c r="I69">
        <v>201</v>
      </c>
      <c r="N69" t="str">
        <f t="shared" si="19"/>
        <v>Bat20</v>
      </c>
      <c r="O69">
        <f t="shared" si="20"/>
        <v>30</v>
      </c>
      <c r="P69">
        <f t="shared" si="21"/>
        <v>45</v>
      </c>
      <c r="Q69">
        <f t="shared" si="22"/>
        <v>0.45045049999999998</v>
      </c>
      <c r="R69">
        <f t="shared" si="23"/>
        <v>0.10666666666666667</v>
      </c>
      <c r="S69">
        <f t="shared" si="24"/>
        <v>9.3852854104947259E-2</v>
      </c>
      <c r="T69">
        <f t="shared" si="25"/>
        <v>0.45045049999999998</v>
      </c>
      <c r="U69">
        <f t="shared" si="26"/>
        <v>111</v>
      </c>
    </row>
    <row r="70" spans="1:26" x14ac:dyDescent="0.25">
      <c r="A70" t="s">
        <v>36</v>
      </c>
      <c r="B70">
        <f t="shared" si="17"/>
        <v>15</v>
      </c>
      <c r="C70">
        <v>35</v>
      </c>
      <c r="D70">
        <v>20</v>
      </c>
      <c r="E70">
        <f t="shared" si="15"/>
        <v>0.1448856880957701</v>
      </c>
      <c r="F70">
        <f t="shared" si="18"/>
        <v>0.19834710743801653</v>
      </c>
      <c r="G70">
        <f t="shared" si="16"/>
        <v>0.54545454545454541</v>
      </c>
      <c r="H70">
        <v>0.5374449</v>
      </c>
      <c r="I70">
        <v>227</v>
      </c>
      <c r="N70" t="str">
        <f t="shared" si="19"/>
        <v>Bat20</v>
      </c>
      <c r="O70">
        <f t="shared" si="20"/>
        <v>25</v>
      </c>
      <c r="P70">
        <f t="shared" si="21"/>
        <v>40</v>
      </c>
      <c r="Q70">
        <f t="shared" si="22"/>
        <v>0.52238810000000002</v>
      </c>
      <c r="R70">
        <f t="shared" si="23"/>
        <v>0.14201183431952663</v>
      </c>
      <c r="S70">
        <f t="shared" si="24"/>
        <v>0.11467125185511405</v>
      </c>
      <c r="T70">
        <f t="shared" si="25"/>
        <v>0.52238810000000002</v>
      </c>
      <c r="U70">
        <f t="shared" si="26"/>
        <v>201</v>
      </c>
    </row>
    <row r="71" spans="1:26" x14ac:dyDescent="0.25">
      <c r="A71" t="s">
        <v>36</v>
      </c>
      <c r="B71">
        <f t="shared" si="17"/>
        <v>15</v>
      </c>
      <c r="C71">
        <v>30</v>
      </c>
      <c r="D71">
        <v>15</v>
      </c>
      <c r="E71">
        <f t="shared" si="15"/>
        <v>0.19188266150073593</v>
      </c>
      <c r="F71">
        <f t="shared" si="18"/>
        <v>0.29629629629629628</v>
      </c>
      <c r="G71">
        <f t="shared" si="16"/>
        <v>0.66666666666666663</v>
      </c>
      <c r="H71">
        <v>0.97297299999999998</v>
      </c>
      <c r="I71">
        <v>111</v>
      </c>
      <c r="N71" t="str">
        <f t="shared" si="19"/>
        <v>Bat20</v>
      </c>
      <c r="O71">
        <f t="shared" si="20"/>
        <v>20</v>
      </c>
      <c r="P71">
        <f t="shared" si="21"/>
        <v>35</v>
      </c>
      <c r="Q71">
        <f t="shared" si="22"/>
        <v>0.5374449</v>
      </c>
      <c r="R71">
        <f t="shared" si="23"/>
        <v>0.19834710743801653</v>
      </c>
      <c r="S71">
        <f t="shared" si="24"/>
        <v>0.1448856880957701</v>
      </c>
      <c r="T71">
        <f t="shared" si="25"/>
        <v>0.5374449</v>
      </c>
      <c r="U71">
        <f t="shared" si="26"/>
        <v>227</v>
      </c>
    </row>
    <row r="72" spans="1:26" x14ac:dyDescent="0.25">
      <c r="A72" t="s">
        <v>36</v>
      </c>
      <c r="B72">
        <f t="shared" si="17"/>
        <v>15</v>
      </c>
      <c r="C72">
        <v>25</v>
      </c>
      <c r="D72">
        <v>10</v>
      </c>
      <c r="E72">
        <f t="shared" si="15"/>
        <v>0.27279599554739142</v>
      </c>
      <c r="F72">
        <f t="shared" si="18"/>
        <v>0.48979591836734693</v>
      </c>
      <c r="G72">
        <f t="shared" si="16"/>
        <v>0.8571428571428571</v>
      </c>
      <c r="H72">
        <v>0.95909089999999997</v>
      </c>
      <c r="I72">
        <v>220</v>
      </c>
      <c r="N72" t="str">
        <f t="shared" si="19"/>
        <v>Bat20</v>
      </c>
      <c r="O72">
        <f t="shared" si="20"/>
        <v>15</v>
      </c>
      <c r="P72">
        <f t="shared" si="21"/>
        <v>30</v>
      </c>
      <c r="Q72">
        <f t="shared" si="22"/>
        <v>0.97297299999999998</v>
      </c>
      <c r="R72">
        <f t="shared" si="23"/>
        <v>0.29629629629629628</v>
      </c>
      <c r="S72">
        <f t="shared" si="24"/>
        <v>0.19188266150073593</v>
      </c>
      <c r="T72">
        <f t="shared" si="25"/>
        <v>0.97297299999999998</v>
      </c>
      <c r="U72">
        <f t="shared" si="26"/>
        <v>111</v>
      </c>
    </row>
    <row r="73" spans="1:26" x14ac:dyDescent="0.25">
      <c r="A73" t="s">
        <v>36</v>
      </c>
      <c r="B73">
        <f t="shared" si="17"/>
        <v>15</v>
      </c>
      <c r="C73">
        <v>20</v>
      </c>
      <c r="D73">
        <v>5</v>
      </c>
      <c r="E73">
        <f t="shared" si="15"/>
        <v>0.43693540872625924</v>
      </c>
      <c r="F73">
        <f t="shared" si="18"/>
        <v>0.96</v>
      </c>
      <c r="G73">
        <f t="shared" si="16"/>
        <v>1.2</v>
      </c>
      <c r="H73">
        <v>0.98130839999999997</v>
      </c>
      <c r="I73">
        <v>214</v>
      </c>
      <c r="N73" t="str">
        <f t="shared" si="19"/>
        <v>Bat20</v>
      </c>
      <c r="O73">
        <f t="shared" si="20"/>
        <v>10</v>
      </c>
      <c r="P73">
        <f t="shared" si="21"/>
        <v>25</v>
      </c>
      <c r="Q73">
        <f t="shared" si="22"/>
        <v>0.95909089999999997</v>
      </c>
      <c r="R73">
        <f t="shared" si="23"/>
        <v>0.48979591836734693</v>
      </c>
      <c r="S73">
        <f t="shared" si="24"/>
        <v>0.27279599554739142</v>
      </c>
      <c r="T73">
        <f t="shared" si="25"/>
        <v>0.95909089999999997</v>
      </c>
      <c r="U73">
        <f t="shared" si="26"/>
        <v>220</v>
      </c>
    </row>
    <row r="74" spans="1:26" x14ac:dyDescent="0.25">
      <c r="A74" t="s">
        <v>36</v>
      </c>
      <c r="B74">
        <f t="shared" si="17"/>
        <v>5</v>
      </c>
      <c r="C74">
        <v>50</v>
      </c>
      <c r="D74">
        <v>45</v>
      </c>
      <c r="E74">
        <f t="shared" si="15"/>
        <v>2.246978675536776E-2</v>
      </c>
      <c r="F74">
        <f t="shared" si="18"/>
        <v>2.2160664819944598E-2</v>
      </c>
      <c r="G74">
        <f t="shared" si="16"/>
        <v>0.10526315789473684</v>
      </c>
      <c r="H74">
        <v>0.56521739999999998</v>
      </c>
      <c r="I74">
        <v>23</v>
      </c>
      <c r="N74" t="str">
        <f t="shared" si="19"/>
        <v>Bat20</v>
      </c>
      <c r="O74">
        <f t="shared" si="20"/>
        <v>5</v>
      </c>
      <c r="P74">
        <f t="shared" si="21"/>
        <v>20</v>
      </c>
      <c r="Q74">
        <f t="shared" si="22"/>
        <v>0.98130839999999997</v>
      </c>
      <c r="R74">
        <f t="shared" si="23"/>
        <v>0.96</v>
      </c>
      <c r="S74">
        <f t="shared" si="24"/>
        <v>0.43693540872625924</v>
      </c>
      <c r="T74">
        <f t="shared" si="25"/>
        <v>0.98130839999999997</v>
      </c>
      <c r="U74">
        <f t="shared" si="26"/>
        <v>214</v>
      </c>
    </row>
    <row r="75" spans="1:26" x14ac:dyDescent="0.25">
      <c r="A75" t="s">
        <v>36</v>
      </c>
      <c r="B75">
        <f t="shared" si="17"/>
        <v>5</v>
      </c>
      <c r="C75">
        <v>45</v>
      </c>
      <c r="D75">
        <v>40</v>
      </c>
      <c r="E75">
        <f t="shared" si="15"/>
        <v>2.6255814915964005E-2</v>
      </c>
      <c r="F75">
        <f t="shared" si="18"/>
        <v>2.768166089965398E-2</v>
      </c>
      <c r="G75">
        <f t="shared" si="16"/>
        <v>0.11764705882352941</v>
      </c>
      <c r="H75">
        <v>0.48837209999999998</v>
      </c>
      <c r="I75">
        <v>43</v>
      </c>
      <c r="N75" t="str">
        <f t="shared" si="19"/>
        <v>Bat20</v>
      </c>
      <c r="O75">
        <f t="shared" si="20"/>
        <v>45</v>
      </c>
      <c r="P75">
        <f t="shared" si="21"/>
        <v>50</v>
      </c>
      <c r="Q75">
        <f t="shared" si="22"/>
        <v>0.56521739999999998</v>
      </c>
      <c r="R75">
        <f t="shared" si="23"/>
        <v>2.2160664819944598E-2</v>
      </c>
      <c r="S75">
        <f t="shared" si="24"/>
        <v>2.246978675536776E-2</v>
      </c>
      <c r="T75">
        <f t="shared" si="25"/>
        <v>0.56521739999999998</v>
      </c>
      <c r="U75">
        <f t="shared" si="26"/>
        <v>23</v>
      </c>
    </row>
    <row r="76" spans="1:26" x14ac:dyDescent="0.25">
      <c r="A76" t="s">
        <v>36</v>
      </c>
      <c r="B76">
        <f t="shared" si="17"/>
        <v>5</v>
      </c>
      <c r="C76">
        <v>35</v>
      </c>
      <c r="D76">
        <v>30</v>
      </c>
      <c r="E76">
        <f t="shared" si="15"/>
        <v>3.8223750618371355E-2</v>
      </c>
      <c r="F76">
        <f t="shared" si="18"/>
        <v>4.7337278106508875E-2</v>
      </c>
      <c r="G76">
        <f t="shared" si="16"/>
        <v>0.15384615384615385</v>
      </c>
      <c r="H76">
        <v>0.7</v>
      </c>
      <c r="I76">
        <v>70</v>
      </c>
      <c r="N76" t="str">
        <f t="shared" si="19"/>
        <v>Bat20</v>
      </c>
      <c r="O76">
        <f t="shared" si="20"/>
        <v>40</v>
      </c>
      <c r="P76">
        <f t="shared" si="21"/>
        <v>45</v>
      </c>
      <c r="Q76">
        <f t="shared" si="22"/>
        <v>0.48837209999999998</v>
      </c>
      <c r="R76">
        <f t="shared" si="23"/>
        <v>2.768166089965398E-2</v>
      </c>
      <c r="S76">
        <f t="shared" si="24"/>
        <v>2.6255814915964005E-2</v>
      </c>
      <c r="T76">
        <f t="shared" si="25"/>
        <v>0.48837209999999998</v>
      </c>
      <c r="U76">
        <f t="shared" si="26"/>
        <v>43</v>
      </c>
    </row>
    <row r="77" spans="1:26" x14ac:dyDescent="0.25">
      <c r="A77" t="s">
        <v>36</v>
      </c>
      <c r="B77">
        <f t="shared" si="17"/>
        <v>5</v>
      </c>
      <c r="C77">
        <v>30</v>
      </c>
      <c r="D77">
        <v>25</v>
      </c>
      <c r="E77">
        <f t="shared" si="15"/>
        <v>4.8295229365256695E-2</v>
      </c>
      <c r="F77">
        <f t="shared" si="18"/>
        <v>6.6115702479338845E-2</v>
      </c>
      <c r="G77">
        <f t="shared" si="16"/>
        <v>0.18181818181818182</v>
      </c>
      <c r="H77">
        <v>0.36065570000000002</v>
      </c>
      <c r="I77">
        <v>61</v>
      </c>
      <c r="N77" t="str">
        <f t="shared" si="19"/>
        <v>Bat20</v>
      </c>
      <c r="O77">
        <f t="shared" si="20"/>
        <v>30</v>
      </c>
      <c r="P77">
        <f t="shared" si="21"/>
        <v>35</v>
      </c>
      <c r="Q77">
        <f t="shared" si="22"/>
        <v>0.7</v>
      </c>
      <c r="R77">
        <f t="shared" si="23"/>
        <v>4.7337278106508875E-2</v>
      </c>
      <c r="S77">
        <f t="shared" si="24"/>
        <v>3.8223750618371355E-2</v>
      </c>
      <c r="T77">
        <f t="shared" si="25"/>
        <v>0.7</v>
      </c>
      <c r="U77">
        <f t="shared" si="26"/>
        <v>70</v>
      </c>
    </row>
    <row r="78" spans="1:26" x14ac:dyDescent="0.25">
      <c r="A78" t="s">
        <v>36</v>
      </c>
      <c r="B78">
        <f t="shared" si="17"/>
        <v>5</v>
      </c>
      <c r="C78">
        <v>25</v>
      </c>
      <c r="D78">
        <v>20</v>
      </c>
      <c r="E78">
        <f t="shared" si="15"/>
        <v>6.3960887166911978E-2</v>
      </c>
      <c r="F78">
        <f t="shared" si="18"/>
        <v>9.8765432098765427E-2</v>
      </c>
      <c r="G78">
        <f t="shared" si="16"/>
        <v>0.22222222222222221</v>
      </c>
      <c r="H78">
        <v>0.65517239999999999</v>
      </c>
      <c r="I78">
        <v>29</v>
      </c>
      <c r="N78" t="str">
        <f t="shared" si="19"/>
        <v>Bat20</v>
      </c>
      <c r="O78">
        <f t="shared" si="20"/>
        <v>25</v>
      </c>
      <c r="P78">
        <f t="shared" si="21"/>
        <v>30</v>
      </c>
      <c r="Q78">
        <f t="shared" si="22"/>
        <v>0.36065570000000002</v>
      </c>
      <c r="R78">
        <f t="shared" si="23"/>
        <v>6.6115702479338845E-2</v>
      </c>
      <c r="S78">
        <f t="shared" si="24"/>
        <v>4.8295229365256695E-2</v>
      </c>
      <c r="T78">
        <f t="shared" si="25"/>
        <v>0.36065570000000002</v>
      </c>
      <c r="U78">
        <f t="shared" si="26"/>
        <v>61</v>
      </c>
    </row>
    <row r="79" spans="1:26" x14ac:dyDescent="0.25">
      <c r="A79" t="s">
        <v>36</v>
      </c>
      <c r="B79">
        <f t="shared" si="17"/>
        <v>5</v>
      </c>
      <c r="C79">
        <v>10</v>
      </c>
      <c r="D79">
        <v>5</v>
      </c>
      <c r="E79">
        <f t="shared" si="15"/>
        <v>0.297772258961016</v>
      </c>
      <c r="F79">
        <f t="shared" si="18"/>
        <v>0.88888888888888884</v>
      </c>
      <c r="G79">
        <f t="shared" si="16"/>
        <v>0.66666666666666663</v>
      </c>
      <c r="H79">
        <v>0.81818179999999996</v>
      </c>
      <c r="I79">
        <v>33</v>
      </c>
      <c r="N79" t="str">
        <f t="shared" si="19"/>
        <v>Bat20</v>
      </c>
      <c r="O79">
        <f t="shared" si="20"/>
        <v>20</v>
      </c>
      <c r="P79">
        <f t="shared" si="21"/>
        <v>25</v>
      </c>
      <c r="Q79">
        <f t="shared" si="22"/>
        <v>0.65517239999999999</v>
      </c>
      <c r="R79">
        <f t="shared" si="23"/>
        <v>9.8765432098765427E-2</v>
      </c>
      <c r="S79">
        <f t="shared" si="24"/>
        <v>6.3960887166911978E-2</v>
      </c>
      <c r="T79">
        <f t="shared" si="25"/>
        <v>0.65517239999999999</v>
      </c>
      <c r="U79">
        <f t="shared" si="26"/>
        <v>29</v>
      </c>
    </row>
    <row r="80" spans="1:26" x14ac:dyDescent="0.25">
      <c r="A80" t="s">
        <v>37</v>
      </c>
      <c r="B80">
        <f t="shared" si="17"/>
        <v>15</v>
      </c>
      <c r="C80">
        <v>50</v>
      </c>
      <c r="D80">
        <v>35</v>
      </c>
      <c r="E80">
        <f t="shared" si="15"/>
        <v>7.8767444747892018E-2</v>
      </c>
      <c r="F80">
        <f t="shared" si="18"/>
        <v>8.3044982698961933E-2</v>
      </c>
      <c r="G80">
        <f t="shared" si="16"/>
        <v>0.35294117647058826</v>
      </c>
      <c r="H80">
        <v>0.70689659999999999</v>
      </c>
      <c r="I80">
        <v>58</v>
      </c>
      <c r="N80" t="str">
        <f t="shared" si="19"/>
        <v>Bat20</v>
      </c>
      <c r="O80">
        <f t="shared" si="20"/>
        <v>5</v>
      </c>
      <c r="P80">
        <f t="shared" si="21"/>
        <v>10</v>
      </c>
      <c r="Q80">
        <f t="shared" si="22"/>
        <v>0.81818179999999996</v>
      </c>
      <c r="R80">
        <f t="shared" si="23"/>
        <v>0.88888888888888884</v>
      </c>
      <c r="S80">
        <f t="shared" si="24"/>
        <v>0.297772258961016</v>
      </c>
      <c r="T80">
        <f t="shared" si="25"/>
        <v>0.81818179999999996</v>
      </c>
      <c r="U80">
        <f t="shared" si="26"/>
        <v>33</v>
      </c>
    </row>
    <row r="81" spans="1:21" x14ac:dyDescent="0.25">
      <c r="A81" t="s">
        <v>37</v>
      </c>
      <c r="B81">
        <f t="shared" si="17"/>
        <v>15</v>
      </c>
      <c r="C81">
        <v>45</v>
      </c>
      <c r="D81">
        <v>30</v>
      </c>
      <c r="E81">
        <f t="shared" si="15"/>
        <v>9.3852854104947259E-2</v>
      </c>
      <c r="F81">
        <f t="shared" si="18"/>
        <v>0.10666666666666667</v>
      </c>
      <c r="G81">
        <f t="shared" si="16"/>
        <v>0.4</v>
      </c>
      <c r="H81">
        <v>0.44444440000000002</v>
      </c>
      <c r="I81">
        <v>81</v>
      </c>
      <c r="N81" t="str">
        <f t="shared" si="19"/>
        <v>Bat25</v>
      </c>
      <c r="O81">
        <f t="shared" si="20"/>
        <v>35</v>
      </c>
      <c r="P81">
        <f t="shared" si="21"/>
        <v>50</v>
      </c>
      <c r="Q81">
        <f t="shared" si="22"/>
        <v>0.70689659999999999</v>
      </c>
      <c r="R81">
        <f t="shared" si="23"/>
        <v>8.3044982698961933E-2</v>
      </c>
      <c r="S81">
        <f t="shared" si="24"/>
        <v>7.8767444747892018E-2</v>
      </c>
      <c r="T81">
        <f t="shared" si="25"/>
        <v>0.70689659999999999</v>
      </c>
      <c r="U81">
        <f t="shared" si="26"/>
        <v>58</v>
      </c>
    </row>
    <row r="82" spans="1:21" x14ac:dyDescent="0.25">
      <c r="A82" t="s">
        <v>37</v>
      </c>
      <c r="B82">
        <f t="shared" si="17"/>
        <v>15</v>
      </c>
      <c r="C82">
        <v>40</v>
      </c>
      <c r="D82">
        <v>25</v>
      </c>
      <c r="E82">
        <f t="shared" si="15"/>
        <v>0.11467125185511405</v>
      </c>
      <c r="F82">
        <f t="shared" si="18"/>
        <v>0.14201183431952663</v>
      </c>
      <c r="G82">
        <f t="shared" si="16"/>
        <v>0.46153846153846156</v>
      </c>
      <c r="H82">
        <v>0.4375</v>
      </c>
      <c r="I82">
        <v>64</v>
      </c>
      <c r="N82" t="str">
        <f t="shared" si="19"/>
        <v>Bat25</v>
      </c>
      <c r="O82">
        <f t="shared" si="20"/>
        <v>30</v>
      </c>
      <c r="P82">
        <f t="shared" si="21"/>
        <v>45</v>
      </c>
      <c r="Q82">
        <f t="shared" si="22"/>
        <v>0.44444440000000002</v>
      </c>
      <c r="R82">
        <f t="shared" si="23"/>
        <v>0.10666666666666667</v>
      </c>
      <c r="S82">
        <f t="shared" si="24"/>
        <v>9.3852854104947259E-2</v>
      </c>
      <c r="T82">
        <f t="shared" si="25"/>
        <v>0.44444440000000002</v>
      </c>
      <c r="U82">
        <f t="shared" si="26"/>
        <v>81</v>
      </c>
    </row>
    <row r="83" spans="1:21" x14ac:dyDescent="0.25">
      <c r="A83" t="s">
        <v>37</v>
      </c>
      <c r="B83">
        <f t="shared" si="17"/>
        <v>15</v>
      </c>
      <c r="C83">
        <v>35</v>
      </c>
      <c r="D83">
        <v>20</v>
      </c>
      <c r="E83">
        <f t="shared" ref="E83:E146" si="27">$L$8*(C83-D83)/AVERAGE(D83,C83)^$L$7</f>
        <v>0.1448856880957701</v>
      </c>
      <c r="F83">
        <f t="shared" si="18"/>
        <v>0.19834710743801653</v>
      </c>
      <c r="G83">
        <f t="shared" ref="G83:G146" si="28">(C83-D83)/AVERAGE(C83:D83)</f>
        <v>0.54545454545454541</v>
      </c>
      <c r="H83">
        <v>0.81818179999999996</v>
      </c>
      <c r="I83">
        <v>99</v>
      </c>
      <c r="N83" t="str">
        <f t="shared" si="19"/>
        <v>Bat25</v>
      </c>
      <c r="O83">
        <f t="shared" si="20"/>
        <v>25</v>
      </c>
      <c r="P83">
        <f t="shared" si="21"/>
        <v>40</v>
      </c>
      <c r="Q83">
        <f t="shared" si="22"/>
        <v>0.4375</v>
      </c>
      <c r="R83">
        <f t="shared" si="23"/>
        <v>0.14201183431952663</v>
      </c>
      <c r="S83">
        <f t="shared" si="24"/>
        <v>0.11467125185511405</v>
      </c>
      <c r="T83">
        <f t="shared" si="25"/>
        <v>0.4375</v>
      </c>
      <c r="U83">
        <f t="shared" si="26"/>
        <v>64</v>
      </c>
    </row>
    <row r="84" spans="1:21" x14ac:dyDescent="0.25">
      <c r="A84" t="s">
        <v>37</v>
      </c>
      <c r="B84">
        <f t="shared" si="17"/>
        <v>15</v>
      </c>
      <c r="C84">
        <v>30</v>
      </c>
      <c r="D84">
        <v>15</v>
      </c>
      <c r="E84">
        <f t="shared" si="27"/>
        <v>0.19188266150073593</v>
      </c>
      <c r="F84">
        <f t="shared" si="18"/>
        <v>0.29629629629629628</v>
      </c>
      <c r="G84">
        <f t="shared" si="28"/>
        <v>0.66666666666666663</v>
      </c>
      <c r="H84">
        <v>1</v>
      </c>
      <c r="I84">
        <v>138</v>
      </c>
      <c r="N84" t="str">
        <f t="shared" si="19"/>
        <v>Bat25</v>
      </c>
      <c r="O84">
        <f t="shared" si="20"/>
        <v>20</v>
      </c>
      <c r="P84">
        <f t="shared" si="21"/>
        <v>35</v>
      </c>
      <c r="Q84">
        <f t="shared" si="22"/>
        <v>0.81818179999999996</v>
      </c>
      <c r="R84">
        <f t="shared" si="23"/>
        <v>0.19834710743801653</v>
      </c>
      <c r="S84">
        <f t="shared" si="24"/>
        <v>0.1448856880957701</v>
      </c>
      <c r="T84">
        <f t="shared" si="25"/>
        <v>0.81818179999999996</v>
      </c>
      <c r="U84">
        <f t="shared" si="26"/>
        <v>99</v>
      </c>
    </row>
    <row r="85" spans="1:21" x14ac:dyDescent="0.25">
      <c r="A85" t="s">
        <v>37</v>
      </c>
      <c r="B85">
        <f t="shared" si="17"/>
        <v>15</v>
      </c>
      <c r="C85">
        <v>25</v>
      </c>
      <c r="D85">
        <v>10</v>
      </c>
      <c r="E85">
        <f t="shared" si="27"/>
        <v>0.27279599554739142</v>
      </c>
      <c r="F85">
        <f t="shared" si="18"/>
        <v>0.48979591836734693</v>
      </c>
      <c r="G85">
        <f t="shared" si="28"/>
        <v>0.8571428571428571</v>
      </c>
      <c r="H85">
        <v>1</v>
      </c>
      <c r="I85">
        <v>163</v>
      </c>
      <c r="N85" t="str">
        <f t="shared" si="19"/>
        <v>Bat25</v>
      </c>
      <c r="O85">
        <f t="shared" si="20"/>
        <v>15</v>
      </c>
      <c r="P85">
        <f t="shared" si="21"/>
        <v>30</v>
      </c>
      <c r="Q85">
        <f t="shared" si="22"/>
        <v>1</v>
      </c>
      <c r="R85">
        <f t="shared" si="23"/>
        <v>0.29629629629629628</v>
      </c>
      <c r="S85">
        <f t="shared" si="24"/>
        <v>0.19188266150073593</v>
      </c>
      <c r="T85">
        <f t="shared" si="25"/>
        <v>1</v>
      </c>
      <c r="U85">
        <f t="shared" si="26"/>
        <v>138</v>
      </c>
    </row>
    <row r="86" spans="1:21" x14ac:dyDescent="0.25">
      <c r="A86" t="s">
        <v>38</v>
      </c>
      <c r="B86">
        <f t="shared" si="17"/>
        <v>15</v>
      </c>
      <c r="C86">
        <v>50</v>
      </c>
      <c r="D86">
        <v>35</v>
      </c>
      <c r="E86">
        <f t="shared" si="27"/>
        <v>7.8767444747892018E-2</v>
      </c>
      <c r="F86">
        <f t="shared" si="18"/>
        <v>8.3044982698961933E-2</v>
      </c>
      <c r="G86">
        <f t="shared" si="28"/>
        <v>0.35294117647058826</v>
      </c>
      <c r="H86">
        <v>0.72649569999999997</v>
      </c>
      <c r="I86">
        <v>117</v>
      </c>
      <c r="N86" t="str">
        <f t="shared" si="19"/>
        <v>Bat25</v>
      </c>
      <c r="O86">
        <f t="shared" si="20"/>
        <v>10</v>
      </c>
      <c r="P86">
        <f t="shared" si="21"/>
        <v>25</v>
      </c>
      <c r="Q86">
        <f t="shared" si="22"/>
        <v>1</v>
      </c>
      <c r="R86">
        <f t="shared" si="23"/>
        <v>0.48979591836734693</v>
      </c>
      <c r="S86">
        <f t="shared" si="24"/>
        <v>0.27279599554739142</v>
      </c>
      <c r="T86">
        <f t="shared" si="25"/>
        <v>1</v>
      </c>
      <c r="U86">
        <f t="shared" si="26"/>
        <v>163</v>
      </c>
    </row>
    <row r="87" spans="1:21" x14ac:dyDescent="0.25">
      <c r="A87" t="s">
        <v>38</v>
      </c>
      <c r="B87">
        <f t="shared" si="17"/>
        <v>15</v>
      </c>
      <c r="C87">
        <v>45</v>
      </c>
      <c r="D87">
        <v>30</v>
      </c>
      <c r="E87">
        <f t="shared" si="27"/>
        <v>9.3852854104947259E-2</v>
      </c>
      <c r="F87">
        <f t="shared" si="18"/>
        <v>0.10666666666666667</v>
      </c>
      <c r="G87">
        <f t="shared" si="28"/>
        <v>0.4</v>
      </c>
      <c r="H87">
        <v>0.5526316</v>
      </c>
      <c r="I87">
        <v>76</v>
      </c>
      <c r="N87" t="str">
        <f t="shared" si="19"/>
        <v>Bat28</v>
      </c>
      <c r="O87">
        <f t="shared" si="20"/>
        <v>35</v>
      </c>
      <c r="P87">
        <f t="shared" si="21"/>
        <v>50</v>
      </c>
      <c r="Q87">
        <f t="shared" si="22"/>
        <v>0.72649569999999997</v>
      </c>
      <c r="R87">
        <f t="shared" si="23"/>
        <v>8.3044982698961933E-2</v>
      </c>
      <c r="S87">
        <f t="shared" si="24"/>
        <v>7.8767444747892018E-2</v>
      </c>
      <c r="T87">
        <f t="shared" si="25"/>
        <v>0.72649569999999997</v>
      </c>
      <c r="U87">
        <f t="shared" si="26"/>
        <v>117</v>
      </c>
    </row>
    <row r="88" spans="1:21" x14ac:dyDescent="0.25">
      <c r="A88" t="s">
        <v>38</v>
      </c>
      <c r="B88">
        <f t="shared" si="17"/>
        <v>15</v>
      </c>
      <c r="C88">
        <v>40</v>
      </c>
      <c r="D88">
        <v>25</v>
      </c>
      <c r="E88">
        <f t="shared" si="27"/>
        <v>0.11467125185511405</v>
      </c>
      <c r="F88">
        <f t="shared" si="18"/>
        <v>0.14201183431952663</v>
      </c>
      <c r="G88">
        <f t="shared" si="28"/>
        <v>0.46153846153846156</v>
      </c>
      <c r="H88">
        <v>0.58823530000000002</v>
      </c>
      <c r="I88">
        <v>102</v>
      </c>
      <c r="N88" t="str">
        <f t="shared" si="19"/>
        <v>Bat28</v>
      </c>
      <c r="O88">
        <f t="shared" si="20"/>
        <v>30</v>
      </c>
      <c r="P88">
        <f t="shared" si="21"/>
        <v>45</v>
      </c>
      <c r="Q88">
        <f t="shared" si="22"/>
        <v>0.5526316</v>
      </c>
      <c r="R88">
        <f t="shared" si="23"/>
        <v>0.10666666666666667</v>
      </c>
      <c r="S88">
        <f t="shared" si="24"/>
        <v>9.3852854104947259E-2</v>
      </c>
      <c r="T88">
        <f t="shared" si="25"/>
        <v>0.5526316</v>
      </c>
      <c r="U88">
        <f t="shared" si="26"/>
        <v>76</v>
      </c>
    </row>
    <row r="89" spans="1:21" x14ac:dyDescent="0.25">
      <c r="A89" t="s">
        <v>38</v>
      </c>
      <c r="B89">
        <f t="shared" si="17"/>
        <v>15</v>
      </c>
      <c r="C89">
        <v>35</v>
      </c>
      <c r="D89">
        <v>20</v>
      </c>
      <c r="E89">
        <f t="shared" si="27"/>
        <v>0.1448856880957701</v>
      </c>
      <c r="F89">
        <f t="shared" si="18"/>
        <v>0.19834710743801653</v>
      </c>
      <c r="G89">
        <f t="shared" si="28"/>
        <v>0.54545454545454541</v>
      </c>
      <c r="H89">
        <v>0.69026549999999998</v>
      </c>
      <c r="I89">
        <v>113</v>
      </c>
      <c r="N89" t="str">
        <f t="shared" si="19"/>
        <v>Bat28</v>
      </c>
      <c r="O89">
        <f t="shared" si="20"/>
        <v>25</v>
      </c>
      <c r="P89">
        <f t="shared" si="21"/>
        <v>40</v>
      </c>
      <c r="Q89">
        <f t="shared" si="22"/>
        <v>0.58823530000000002</v>
      </c>
      <c r="R89">
        <f t="shared" si="23"/>
        <v>0.14201183431952663</v>
      </c>
      <c r="S89">
        <f t="shared" si="24"/>
        <v>0.11467125185511405</v>
      </c>
      <c r="T89">
        <f t="shared" si="25"/>
        <v>0.58823530000000002</v>
      </c>
      <c r="U89">
        <f t="shared" si="26"/>
        <v>102</v>
      </c>
    </row>
    <row r="90" spans="1:21" x14ac:dyDescent="0.25">
      <c r="A90" t="s">
        <v>38</v>
      </c>
      <c r="B90">
        <f t="shared" si="17"/>
        <v>15</v>
      </c>
      <c r="C90">
        <v>30</v>
      </c>
      <c r="D90">
        <v>15</v>
      </c>
      <c r="E90">
        <f t="shared" si="27"/>
        <v>0.19188266150073593</v>
      </c>
      <c r="F90">
        <f t="shared" si="18"/>
        <v>0.29629629629629628</v>
      </c>
      <c r="G90">
        <f t="shared" si="28"/>
        <v>0.66666666666666663</v>
      </c>
      <c r="H90">
        <v>0.99290780000000001</v>
      </c>
      <c r="I90">
        <v>141</v>
      </c>
      <c r="N90" t="str">
        <f t="shared" si="19"/>
        <v>Bat28</v>
      </c>
      <c r="O90">
        <f t="shared" si="20"/>
        <v>20</v>
      </c>
      <c r="P90">
        <f t="shared" si="21"/>
        <v>35</v>
      </c>
      <c r="Q90">
        <f t="shared" si="22"/>
        <v>0.69026549999999998</v>
      </c>
      <c r="R90">
        <f t="shared" si="23"/>
        <v>0.19834710743801653</v>
      </c>
      <c r="S90">
        <f t="shared" si="24"/>
        <v>0.1448856880957701</v>
      </c>
      <c r="T90">
        <f t="shared" si="25"/>
        <v>0.69026549999999998</v>
      </c>
      <c r="U90">
        <f t="shared" si="26"/>
        <v>113</v>
      </c>
    </row>
    <row r="91" spans="1:21" x14ac:dyDescent="0.25">
      <c r="A91" t="s">
        <v>38</v>
      </c>
      <c r="B91">
        <f t="shared" si="17"/>
        <v>15</v>
      </c>
      <c r="C91">
        <v>25</v>
      </c>
      <c r="D91">
        <v>10</v>
      </c>
      <c r="E91">
        <f t="shared" si="27"/>
        <v>0.27279599554739142</v>
      </c>
      <c r="F91">
        <f t="shared" si="18"/>
        <v>0.48979591836734693</v>
      </c>
      <c r="G91">
        <f t="shared" si="28"/>
        <v>0.8571428571428571</v>
      </c>
      <c r="H91">
        <v>0.99315070000000005</v>
      </c>
      <c r="I91">
        <v>146</v>
      </c>
      <c r="N91" t="str">
        <f t="shared" si="19"/>
        <v>Bat28</v>
      </c>
      <c r="O91">
        <f t="shared" si="20"/>
        <v>15</v>
      </c>
      <c r="P91">
        <f t="shared" si="21"/>
        <v>30</v>
      </c>
      <c r="Q91">
        <f t="shared" si="22"/>
        <v>0.99290780000000001</v>
      </c>
      <c r="R91">
        <f t="shared" si="23"/>
        <v>0.29629629629629628</v>
      </c>
      <c r="S91">
        <f t="shared" si="24"/>
        <v>0.19188266150073593</v>
      </c>
      <c r="T91">
        <f t="shared" si="25"/>
        <v>0.99290780000000001</v>
      </c>
      <c r="U91">
        <f t="shared" si="26"/>
        <v>141</v>
      </c>
    </row>
    <row r="92" spans="1:21" x14ac:dyDescent="0.25">
      <c r="A92" t="s">
        <v>38</v>
      </c>
      <c r="B92">
        <f t="shared" si="17"/>
        <v>15</v>
      </c>
      <c r="C92">
        <v>20</v>
      </c>
      <c r="D92">
        <v>5</v>
      </c>
      <c r="E92">
        <f t="shared" si="27"/>
        <v>0.43693540872625924</v>
      </c>
      <c r="F92">
        <f t="shared" si="18"/>
        <v>0.96</v>
      </c>
      <c r="G92">
        <f t="shared" si="28"/>
        <v>1.2</v>
      </c>
      <c r="H92">
        <v>0.99115039999999999</v>
      </c>
      <c r="I92">
        <v>226</v>
      </c>
      <c r="N92" t="str">
        <f t="shared" si="19"/>
        <v>Bat28</v>
      </c>
      <c r="O92">
        <f t="shared" si="20"/>
        <v>10</v>
      </c>
      <c r="P92">
        <f t="shared" si="21"/>
        <v>25</v>
      </c>
      <c r="Q92">
        <f t="shared" si="22"/>
        <v>0.99315070000000005</v>
      </c>
      <c r="R92">
        <f t="shared" si="23"/>
        <v>0.48979591836734693</v>
      </c>
      <c r="S92">
        <f t="shared" si="24"/>
        <v>0.27279599554739142</v>
      </c>
      <c r="T92">
        <f t="shared" si="25"/>
        <v>0.99315070000000005</v>
      </c>
      <c r="U92">
        <f t="shared" si="26"/>
        <v>146</v>
      </c>
    </row>
    <row r="93" spans="1:21" x14ac:dyDescent="0.25">
      <c r="A93" t="s">
        <v>38</v>
      </c>
      <c r="B93">
        <f t="shared" si="17"/>
        <v>5</v>
      </c>
      <c r="C93">
        <v>50</v>
      </c>
      <c r="D93">
        <v>45</v>
      </c>
      <c r="E93">
        <f t="shared" si="27"/>
        <v>2.246978675536776E-2</v>
      </c>
      <c r="F93">
        <f t="shared" si="18"/>
        <v>2.2160664819944598E-2</v>
      </c>
      <c r="G93">
        <f t="shared" si="28"/>
        <v>0.10526315789473684</v>
      </c>
      <c r="H93">
        <v>0.53749999999999998</v>
      </c>
      <c r="I93">
        <v>80</v>
      </c>
      <c r="N93" t="str">
        <f t="shared" si="19"/>
        <v>Bat28</v>
      </c>
      <c r="O93">
        <f t="shared" si="20"/>
        <v>5</v>
      </c>
      <c r="P93">
        <f t="shared" si="21"/>
        <v>20</v>
      </c>
      <c r="Q93">
        <f t="shared" si="22"/>
        <v>0.99115039999999999</v>
      </c>
      <c r="R93">
        <f t="shared" si="23"/>
        <v>0.96</v>
      </c>
      <c r="S93">
        <f t="shared" si="24"/>
        <v>0.43693540872625924</v>
      </c>
      <c r="T93">
        <f t="shared" si="25"/>
        <v>0.99115039999999999</v>
      </c>
      <c r="U93">
        <f t="shared" si="26"/>
        <v>226</v>
      </c>
    </row>
    <row r="94" spans="1:21" x14ac:dyDescent="0.25">
      <c r="A94" t="s">
        <v>38</v>
      </c>
      <c r="B94">
        <f t="shared" si="17"/>
        <v>5</v>
      </c>
      <c r="C94">
        <v>40</v>
      </c>
      <c r="D94">
        <v>35</v>
      </c>
      <c r="E94">
        <f t="shared" si="27"/>
        <v>3.1284284701649089E-2</v>
      </c>
      <c r="F94">
        <f t="shared" si="18"/>
        <v>3.5555555555555556E-2</v>
      </c>
      <c r="G94">
        <f t="shared" si="28"/>
        <v>0.13333333333333333</v>
      </c>
      <c r="H94">
        <v>0.56565659999999995</v>
      </c>
      <c r="I94">
        <v>99</v>
      </c>
      <c r="N94" t="str">
        <f t="shared" si="19"/>
        <v>Bat28</v>
      </c>
      <c r="O94">
        <f t="shared" si="20"/>
        <v>45</v>
      </c>
      <c r="P94">
        <f t="shared" si="21"/>
        <v>50</v>
      </c>
      <c r="Q94">
        <f t="shared" si="22"/>
        <v>0.53749999999999998</v>
      </c>
      <c r="R94">
        <f t="shared" si="23"/>
        <v>2.2160664819944598E-2</v>
      </c>
      <c r="S94">
        <f t="shared" si="24"/>
        <v>2.246978675536776E-2</v>
      </c>
      <c r="T94">
        <f t="shared" si="25"/>
        <v>0.53749999999999998</v>
      </c>
      <c r="U94">
        <f t="shared" si="26"/>
        <v>80</v>
      </c>
    </row>
    <row r="95" spans="1:21" x14ac:dyDescent="0.25">
      <c r="A95" t="s">
        <v>38</v>
      </c>
      <c r="B95">
        <f t="shared" si="17"/>
        <v>5</v>
      </c>
      <c r="C95">
        <v>35</v>
      </c>
      <c r="D95">
        <v>30</v>
      </c>
      <c r="E95">
        <f t="shared" si="27"/>
        <v>3.8223750618371355E-2</v>
      </c>
      <c r="F95">
        <f t="shared" si="18"/>
        <v>4.7337278106508875E-2</v>
      </c>
      <c r="G95">
        <f t="shared" si="28"/>
        <v>0.15384615384615385</v>
      </c>
      <c r="H95">
        <v>0.6603774</v>
      </c>
      <c r="I95">
        <v>53</v>
      </c>
      <c r="N95" t="str">
        <f t="shared" si="19"/>
        <v>Bat28</v>
      </c>
      <c r="O95">
        <f t="shared" si="20"/>
        <v>35</v>
      </c>
      <c r="P95">
        <f t="shared" si="21"/>
        <v>40</v>
      </c>
      <c r="Q95">
        <f t="shared" si="22"/>
        <v>0.56565659999999995</v>
      </c>
      <c r="R95">
        <f t="shared" si="23"/>
        <v>3.5555555555555556E-2</v>
      </c>
      <c r="S95">
        <f t="shared" si="24"/>
        <v>3.1284284701649089E-2</v>
      </c>
      <c r="T95">
        <f t="shared" si="25"/>
        <v>0.56565659999999995</v>
      </c>
      <c r="U95">
        <f t="shared" si="26"/>
        <v>99</v>
      </c>
    </row>
    <row r="96" spans="1:21" x14ac:dyDescent="0.25">
      <c r="A96" t="s">
        <v>38</v>
      </c>
      <c r="B96">
        <f t="shared" si="17"/>
        <v>5</v>
      </c>
      <c r="C96">
        <v>25</v>
      </c>
      <c r="D96">
        <v>20</v>
      </c>
      <c r="E96">
        <f t="shared" si="27"/>
        <v>6.3960887166911978E-2</v>
      </c>
      <c r="F96">
        <f t="shared" si="18"/>
        <v>9.8765432098765427E-2</v>
      </c>
      <c r="G96">
        <f t="shared" si="28"/>
        <v>0.22222222222222221</v>
      </c>
      <c r="H96">
        <v>0.556338</v>
      </c>
      <c r="I96">
        <v>142</v>
      </c>
      <c r="N96" t="str">
        <f t="shared" si="19"/>
        <v>Bat28</v>
      </c>
      <c r="O96">
        <f t="shared" si="20"/>
        <v>30</v>
      </c>
      <c r="P96">
        <f t="shared" si="21"/>
        <v>35</v>
      </c>
      <c r="Q96">
        <f t="shared" si="22"/>
        <v>0.6603774</v>
      </c>
      <c r="R96">
        <f t="shared" si="23"/>
        <v>4.7337278106508875E-2</v>
      </c>
      <c r="S96">
        <f t="shared" si="24"/>
        <v>3.8223750618371355E-2</v>
      </c>
      <c r="T96">
        <f t="shared" si="25"/>
        <v>0.6603774</v>
      </c>
      <c r="U96">
        <f t="shared" si="26"/>
        <v>53</v>
      </c>
    </row>
    <row r="97" spans="1:21" x14ac:dyDescent="0.25">
      <c r="A97" t="s">
        <v>38</v>
      </c>
      <c r="B97">
        <f t="shared" si="17"/>
        <v>5</v>
      </c>
      <c r="C97">
        <v>20</v>
      </c>
      <c r="D97">
        <v>15</v>
      </c>
      <c r="E97">
        <f t="shared" si="27"/>
        <v>9.0931998515797141E-2</v>
      </c>
      <c r="F97">
        <f t="shared" si="18"/>
        <v>0.16326530612244897</v>
      </c>
      <c r="G97">
        <f t="shared" si="28"/>
        <v>0.2857142857142857</v>
      </c>
      <c r="H97">
        <v>0.52884620000000004</v>
      </c>
      <c r="I97">
        <v>104</v>
      </c>
      <c r="N97" t="str">
        <f t="shared" si="19"/>
        <v>Bat28</v>
      </c>
      <c r="O97">
        <f t="shared" si="20"/>
        <v>20</v>
      </c>
      <c r="P97">
        <f t="shared" si="21"/>
        <v>25</v>
      </c>
      <c r="Q97">
        <f t="shared" si="22"/>
        <v>0.556338</v>
      </c>
      <c r="R97">
        <f t="shared" si="23"/>
        <v>9.8765432098765427E-2</v>
      </c>
      <c r="S97">
        <f t="shared" si="24"/>
        <v>6.3960887166911978E-2</v>
      </c>
      <c r="T97">
        <f t="shared" si="25"/>
        <v>0.556338</v>
      </c>
      <c r="U97">
        <f t="shared" si="26"/>
        <v>142</v>
      </c>
    </row>
    <row r="98" spans="1:21" x14ac:dyDescent="0.25">
      <c r="A98" t="s">
        <v>38</v>
      </c>
      <c r="B98">
        <f t="shared" si="17"/>
        <v>5</v>
      </c>
      <c r="C98">
        <v>15</v>
      </c>
      <c r="D98">
        <v>10</v>
      </c>
      <c r="E98">
        <f t="shared" si="27"/>
        <v>0.14564513624208641</v>
      </c>
      <c r="F98">
        <f t="shared" si="18"/>
        <v>0.32</v>
      </c>
      <c r="G98">
        <f t="shared" si="28"/>
        <v>0.4</v>
      </c>
      <c r="H98">
        <v>0.89189189999999996</v>
      </c>
      <c r="I98">
        <v>111</v>
      </c>
      <c r="N98" t="str">
        <f t="shared" si="19"/>
        <v>Bat28</v>
      </c>
      <c r="O98">
        <f t="shared" si="20"/>
        <v>15</v>
      </c>
      <c r="P98">
        <f t="shared" si="21"/>
        <v>20</v>
      </c>
      <c r="Q98">
        <f t="shared" si="22"/>
        <v>0.52884620000000004</v>
      </c>
      <c r="R98">
        <f t="shared" si="23"/>
        <v>0.16326530612244897</v>
      </c>
      <c r="S98">
        <f t="shared" si="24"/>
        <v>9.0931998515797141E-2</v>
      </c>
      <c r="T98">
        <f t="shared" si="25"/>
        <v>0.52884620000000004</v>
      </c>
      <c r="U98">
        <f t="shared" si="26"/>
        <v>104</v>
      </c>
    </row>
    <row r="99" spans="1:21" x14ac:dyDescent="0.25">
      <c r="A99" t="s">
        <v>38</v>
      </c>
      <c r="B99">
        <f t="shared" si="17"/>
        <v>5</v>
      </c>
      <c r="C99">
        <v>10</v>
      </c>
      <c r="D99">
        <v>5</v>
      </c>
      <c r="E99">
        <f t="shared" si="27"/>
        <v>0.297772258961016</v>
      </c>
      <c r="F99">
        <f t="shared" si="18"/>
        <v>0.88888888888888884</v>
      </c>
      <c r="G99">
        <f t="shared" si="28"/>
        <v>0.66666666666666663</v>
      </c>
      <c r="H99">
        <v>0.91666669999999995</v>
      </c>
      <c r="I99">
        <v>24</v>
      </c>
      <c r="N99" t="str">
        <f t="shared" si="19"/>
        <v>Bat28</v>
      </c>
      <c r="O99">
        <f t="shared" si="20"/>
        <v>10</v>
      </c>
      <c r="P99">
        <f t="shared" si="21"/>
        <v>15</v>
      </c>
      <c r="Q99">
        <f t="shared" si="22"/>
        <v>0.89189189999999996</v>
      </c>
      <c r="R99">
        <f t="shared" si="23"/>
        <v>0.32</v>
      </c>
      <c r="S99">
        <f t="shared" si="24"/>
        <v>0.14564513624208641</v>
      </c>
      <c r="T99">
        <f t="shared" si="25"/>
        <v>0.89189189999999996</v>
      </c>
      <c r="U99">
        <f t="shared" si="26"/>
        <v>111</v>
      </c>
    </row>
    <row r="100" spans="1:21" x14ac:dyDescent="0.25">
      <c r="A100" t="s">
        <v>39</v>
      </c>
      <c r="B100">
        <f t="shared" si="17"/>
        <v>15</v>
      </c>
      <c r="C100">
        <v>50</v>
      </c>
      <c r="D100">
        <v>35</v>
      </c>
      <c r="E100">
        <f t="shared" si="27"/>
        <v>7.8767444747892018E-2</v>
      </c>
      <c r="F100">
        <f t="shared" si="18"/>
        <v>8.3044982698961933E-2</v>
      </c>
      <c r="G100">
        <f t="shared" si="28"/>
        <v>0.35294117647058826</v>
      </c>
      <c r="H100">
        <v>0.60144929999999996</v>
      </c>
      <c r="I100">
        <v>138</v>
      </c>
      <c r="N100" t="str">
        <f t="shared" si="19"/>
        <v>Bat28</v>
      </c>
      <c r="O100">
        <f t="shared" si="20"/>
        <v>5</v>
      </c>
      <c r="P100">
        <f t="shared" si="21"/>
        <v>10</v>
      </c>
      <c r="Q100">
        <f t="shared" si="22"/>
        <v>0.91666669999999995</v>
      </c>
      <c r="R100">
        <f t="shared" si="23"/>
        <v>0.88888888888888884</v>
      </c>
      <c r="S100">
        <f t="shared" si="24"/>
        <v>0.297772258961016</v>
      </c>
      <c r="T100">
        <f t="shared" si="25"/>
        <v>0.91666669999999995</v>
      </c>
      <c r="U100">
        <f t="shared" si="26"/>
        <v>24</v>
      </c>
    </row>
    <row r="101" spans="1:21" x14ac:dyDescent="0.25">
      <c r="A101" t="s">
        <v>39</v>
      </c>
      <c r="B101">
        <f t="shared" si="17"/>
        <v>15</v>
      </c>
      <c r="C101">
        <v>40</v>
      </c>
      <c r="D101">
        <v>25</v>
      </c>
      <c r="E101">
        <f t="shared" si="27"/>
        <v>0.11467125185511405</v>
      </c>
      <c r="F101">
        <f t="shared" si="18"/>
        <v>0.14201183431952663</v>
      </c>
      <c r="G101">
        <f t="shared" si="28"/>
        <v>0.46153846153846156</v>
      </c>
      <c r="H101">
        <v>0.84745760000000003</v>
      </c>
      <c r="I101">
        <v>177</v>
      </c>
      <c r="N101" t="str">
        <f t="shared" si="19"/>
        <v>Bat3</v>
      </c>
      <c r="O101">
        <f t="shared" si="20"/>
        <v>35</v>
      </c>
      <c r="P101">
        <f t="shared" si="21"/>
        <v>50</v>
      </c>
      <c r="Q101">
        <f t="shared" si="22"/>
        <v>0.60144929999999996</v>
      </c>
      <c r="R101">
        <f t="shared" si="23"/>
        <v>8.3044982698961933E-2</v>
      </c>
      <c r="S101">
        <f t="shared" si="24"/>
        <v>7.8767444747892018E-2</v>
      </c>
      <c r="T101">
        <f t="shared" si="25"/>
        <v>0.60144929999999996</v>
      </c>
      <c r="U101">
        <f t="shared" si="26"/>
        <v>138</v>
      </c>
    </row>
    <row r="102" spans="1:21" x14ac:dyDescent="0.25">
      <c r="A102" t="s">
        <v>39</v>
      </c>
      <c r="B102">
        <f t="shared" si="17"/>
        <v>15</v>
      </c>
      <c r="C102">
        <v>35</v>
      </c>
      <c r="D102">
        <v>20</v>
      </c>
      <c r="E102">
        <f t="shared" si="27"/>
        <v>0.1448856880957701</v>
      </c>
      <c r="F102">
        <f t="shared" si="18"/>
        <v>0.19834710743801653</v>
      </c>
      <c r="G102">
        <f t="shared" si="28"/>
        <v>0.54545454545454541</v>
      </c>
      <c r="H102">
        <v>0.74074070000000003</v>
      </c>
      <c r="I102">
        <v>189</v>
      </c>
      <c r="N102" t="str">
        <f t="shared" si="19"/>
        <v>Bat3</v>
      </c>
      <c r="O102">
        <f t="shared" si="20"/>
        <v>25</v>
      </c>
      <c r="P102">
        <f t="shared" si="21"/>
        <v>40</v>
      </c>
      <c r="Q102">
        <f t="shared" si="22"/>
        <v>0.84745760000000003</v>
      </c>
      <c r="R102">
        <f t="shared" si="23"/>
        <v>0.14201183431952663</v>
      </c>
      <c r="S102">
        <f t="shared" si="24"/>
        <v>0.11467125185511405</v>
      </c>
      <c r="T102">
        <f t="shared" si="25"/>
        <v>0.84745760000000003</v>
      </c>
      <c r="U102">
        <f t="shared" si="26"/>
        <v>177</v>
      </c>
    </row>
    <row r="103" spans="1:21" x14ac:dyDescent="0.25">
      <c r="A103" t="s">
        <v>39</v>
      </c>
      <c r="B103">
        <f t="shared" si="17"/>
        <v>15</v>
      </c>
      <c r="C103">
        <v>30</v>
      </c>
      <c r="D103">
        <v>15</v>
      </c>
      <c r="E103">
        <f t="shared" si="27"/>
        <v>0.19188266150073593</v>
      </c>
      <c r="F103">
        <f t="shared" si="18"/>
        <v>0.29629629629629628</v>
      </c>
      <c r="G103">
        <f t="shared" si="28"/>
        <v>0.66666666666666663</v>
      </c>
      <c r="H103">
        <v>0.98522169999999998</v>
      </c>
      <c r="I103">
        <v>203</v>
      </c>
      <c r="N103" t="str">
        <f t="shared" si="19"/>
        <v>Bat3</v>
      </c>
      <c r="O103">
        <f t="shared" si="20"/>
        <v>20</v>
      </c>
      <c r="P103">
        <f t="shared" si="21"/>
        <v>35</v>
      </c>
      <c r="Q103">
        <f t="shared" si="22"/>
        <v>0.74074070000000003</v>
      </c>
      <c r="R103">
        <f t="shared" si="23"/>
        <v>0.19834710743801653</v>
      </c>
      <c r="S103">
        <f t="shared" si="24"/>
        <v>0.1448856880957701</v>
      </c>
      <c r="T103">
        <f t="shared" si="25"/>
        <v>0.74074070000000003</v>
      </c>
      <c r="U103">
        <f t="shared" si="26"/>
        <v>189</v>
      </c>
    </row>
    <row r="104" spans="1:21" x14ac:dyDescent="0.25">
      <c r="A104" t="s">
        <v>39</v>
      </c>
      <c r="B104">
        <f t="shared" si="17"/>
        <v>15</v>
      </c>
      <c r="C104">
        <v>25</v>
      </c>
      <c r="D104">
        <v>10</v>
      </c>
      <c r="E104">
        <f t="shared" si="27"/>
        <v>0.27279599554739142</v>
      </c>
      <c r="F104">
        <f t="shared" si="18"/>
        <v>0.48979591836734693</v>
      </c>
      <c r="G104">
        <f t="shared" si="28"/>
        <v>0.8571428571428571</v>
      </c>
      <c r="H104">
        <v>0.98941800000000002</v>
      </c>
      <c r="I104">
        <v>189</v>
      </c>
      <c r="N104" t="str">
        <f t="shared" si="19"/>
        <v>Bat3</v>
      </c>
      <c r="O104">
        <f t="shared" si="20"/>
        <v>15</v>
      </c>
      <c r="P104">
        <f t="shared" si="21"/>
        <v>30</v>
      </c>
      <c r="Q104">
        <f t="shared" si="22"/>
        <v>0.98522169999999998</v>
      </c>
      <c r="R104">
        <f t="shared" si="23"/>
        <v>0.29629629629629628</v>
      </c>
      <c r="S104">
        <f t="shared" si="24"/>
        <v>0.19188266150073593</v>
      </c>
      <c r="T104">
        <f t="shared" si="25"/>
        <v>0.98522169999999998</v>
      </c>
      <c r="U104">
        <f t="shared" si="26"/>
        <v>203</v>
      </c>
    </row>
    <row r="105" spans="1:21" x14ac:dyDescent="0.25">
      <c r="A105" t="s">
        <v>39</v>
      </c>
      <c r="B105">
        <f t="shared" si="17"/>
        <v>15</v>
      </c>
      <c r="C105">
        <v>20</v>
      </c>
      <c r="D105">
        <v>5</v>
      </c>
      <c r="E105">
        <f t="shared" si="27"/>
        <v>0.43693540872625924</v>
      </c>
      <c r="F105">
        <f t="shared" si="18"/>
        <v>0.96</v>
      </c>
      <c r="G105">
        <f t="shared" si="28"/>
        <v>1.2</v>
      </c>
      <c r="H105">
        <v>0.99290780000000001</v>
      </c>
      <c r="I105">
        <v>282</v>
      </c>
      <c r="N105" t="str">
        <f t="shared" si="19"/>
        <v>Bat3</v>
      </c>
      <c r="O105">
        <f t="shared" si="20"/>
        <v>10</v>
      </c>
      <c r="P105">
        <f t="shared" si="21"/>
        <v>25</v>
      </c>
      <c r="Q105">
        <f t="shared" si="22"/>
        <v>0.98941800000000002</v>
      </c>
      <c r="R105">
        <f t="shared" si="23"/>
        <v>0.48979591836734693</v>
      </c>
      <c r="S105">
        <f t="shared" si="24"/>
        <v>0.27279599554739142</v>
      </c>
      <c r="T105">
        <f t="shared" si="25"/>
        <v>0.98941800000000002</v>
      </c>
      <c r="U105">
        <f t="shared" si="26"/>
        <v>189</v>
      </c>
    </row>
    <row r="106" spans="1:21" x14ac:dyDescent="0.25">
      <c r="A106" t="s">
        <v>39</v>
      </c>
      <c r="B106">
        <f t="shared" si="17"/>
        <v>5</v>
      </c>
      <c r="C106">
        <v>50</v>
      </c>
      <c r="D106">
        <v>45</v>
      </c>
      <c r="E106">
        <f t="shared" si="27"/>
        <v>2.246978675536776E-2</v>
      </c>
      <c r="F106">
        <f t="shared" si="18"/>
        <v>2.2160664819944598E-2</v>
      </c>
      <c r="G106">
        <f t="shared" si="28"/>
        <v>0.10526315789473684</v>
      </c>
      <c r="H106">
        <v>0.37096770000000001</v>
      </c>
      <c r="I106">
        <v>62</v>
      </c>
      <c r="N106" t="str">
        <f t="shared" si="19"/>
        <v>Bat3</v>
      </c>
      <c r="O106">
        <f t="shared" si="20"/>
        <v>5</v>
      </c>
      <c r="P106">
        <f t="shared" si="21"/>
        <v>20</v>
      </c>
      <c r="Q106">
        <f t="shared" si="22"/>
        <v>0.99290780000000001</v>
      </c>
      <c r="R106">
        <f t="shared" si="23"/>
        <v>0.96</v>
      </c>
      <c r="S106">
        <f t="shared" si="24"/>
        <v>0.43693540872625924</v>
      </c>
      <c r="T106">
        <f t="shared" si="25"/>
        <v>0.99290780000000001</v>
      </c>
      <c r="U106">
        <f t="shared" si="26"/>
        <v>282</v>
      </c>
    </row>
    <row r="107" spans="1:21" x14ac:dyDescent="0.25">
      <c r="A107" t="s">
        <v>39</v>
      </c>
      <c r="B107">
        <f t="shared" si="17"/>
        <v>5</v>
      </c>
      <c r="C107">
        <v>45</v>
      </c>
      <c r="D107">
        <v>40</v>
      </c>
      <c r="E107">
        <f t="shared" si="27"/>
        <v>2.6255814915964005E-2</v>
      </c>
      <c r="F107">
        <f t="shared" si="18"/>
        <v>2.768166089965398E-2</v>
      </c>
      <c r="G107">
        <f t="shared" si="28"/>
        <v>0.11764705882352941</v>
      </c>
      <c r="H107">
        <v>0.59433959999999997</v>
      </c>
      <c r="I107">
        <v>106</v>
      </c>
      <c r="N107" t="str">
        <f t="shared" si="19"/>
        <v>Bat3</v>
      </c>
      <c r="O107">
        <f t="shared" si="20"/>
        <v>45</v>
      </c>
      <c r="P107">
        <f t="shared" si="21"/>
        <v>50</v>
      </c>
      <c r="Q107">
        <f t="shared" si="22"/>
        <v>0.37096770000000001</v>
      </c>
      <c r="R107">
        <f t="shared" si="23"/>
        <v>2.2160664819944598E-2</v>
      </c>
      <c r="S107">
        <f t="shared" si="24"/>
        <v>2.246978675536776E-2</v>
      </c>
      <c r="T107">
        <f t="shared" si="25"/>
        <v>0.37096770000000001</v>
      </c>
      <c r="U107">
        <f t="shared" si="26"/>
        <v>62</v>
      </c>
    </row>
    <row r="108" spans="1:21" x14ac:dyDescent="0.25">
      <c r="A108" t="s">
        <v>39</v>
      </c>
      <c r="B108">
        <f t="shared" si="17"/>
        <v>5</v>
      </c>
      <c r="C108">
        <v>40</v>
      </c>
      <c r="D108">
        <v>35</v>
      </c>
      <c r="E108">
        <f t="shared" si="27"/>
        <v>3.1284284701649089E-2</v>
      </c>
      <c r="F108">
        <f t="shared" si="18"/>
        <v>3.5555555555555556E-2</v>
      </c>
      <c r="G108">
        <f t="shared" si="28"/>
        <v>0.13333333333333333</v>
      </c>
      <c r="H108">
        <v>0.52976190000000001</v>
      </c>
      <c r="I108">
        <v>168</v>
      </c>
      <c r="N108" t="str">
        <f t="shared" si="19"/>
        <v>Bat3</v>
      </c>
      <c r="O108">
        <f t="shared" si="20"/>
        <v>40</v>
      </c>
      <c r="P108">
        <f t="shared" si="21"/>
        <v>45</v>
      </c>
      <c r="Q108">
        <f t="shared" si="22"/>
        <v>0.59433959999999997</v>
      </c>
      <c r="R108">
        <f t="shared" si="23"/>
        <v>2.768166089965398E-2</v>
      </c>
      <c r="S108">
        <f t="shared" si="24"/>
        <v>2.6255814915964005E-2</v>
      </c>
      <c r="T108">
        <f t="shared" si="25"/>
        <v>0.59433959999999997</v>
      </c>
      <c r="U108">
        <f t="shared" si="26"/>
        <v>106</v>
      </c>
    </row>
    <row r="109" spans="1:21" x14ac:dyDescent="0.25">
      <c r="A109" t="s">
        <v>39</v>
      </c>
      <c r="B109">
        <f t="shared" si="17"/>
        <v>5</v>
      </c>
      <c r="C109">
        <v>35</v>
      </c>
      <c r="D109">
        <v>30</v>
      </c>
      <c r="E109">
        <f t="shared" si="27"/>
        <v>3.8223750618371355E-2</v>
      </c>
      <c r="F109">
        <f t="shared" si="18"/>
        <v>4.7337278106508875E-2</v>
      </c>
      <c r="G109">
        <f t="shared" si="28"/>
        <v>0.15384615384615385</v>
      </c>
      <c r="H109">
        <v>0.4817073</v>
      </c>
      <c r="I109">
        <v>164</v>
      </c>
      <c r="N109" t="str">
        <f t="shared" si="19"/>
        <v>Bat3</v>
      </c>
      <c r="O109">
        <f t="shared" si="20"/>
        <v>35</v>
      </c>
      <c r="P109">
        <f t="shared" si="21"/>
        <v>40</v>
      </c>
      <c r="Q109">
        <f t="shared" si="22"/>
        <v>0.52976190000000001</v>
      </c>
      <c r="R109">
        <f t="shared" si="23"/>
        <v>3.5555555555555556E-2</v>
      </c>
      <c r="S109">
        <f t="shared" si="24"/>
        <v>3.1284284701649089E-2</v>
      </c>
      <c r="T109">
        <f t="shared" si="25"/>
        <v>0.52976190000000001</v>
      </c>
      <c r="U109">
        <f t="shared" si="26"/>
        <v>168</v>
      </c>
    </row>
    <row r="110" spans="1:21" x14ac:dyDescent="0.25">
      <c r="A110" t="s">
        <v>39</v>
      </c>
      <c r="B110">
        <f t="shared" si="17"/>
        <v>5</v>
      </c>
      <c r="C110">
        <v>25</v>
      </c>
      <c r="D110">
        <v>20</v>
      </c>
      <c r="E110">
        <f t="shared" si="27"/>
        <v>6.3960887166911978E-2</v>
      </c>
      <c r="F110">
        <f t="shared" si="18"/>
        <v>9.8765432098765427E-2</v>
      </c>
      <c r="G110">
        <f t="shared" si="28"/>
        <v>0.22222222222222221</v>
      </c>
      <c r="H110">
        <v>0.57333330000000005</v>
      </c>
      <c r="I110">
        <v>300</v>
      </c>
      <c r="N110" t="str">
        <f t="shared" si="19"/>
        <v>Bat3</v>
      </c>
      <c r="O110">
        <f t="shared" si="20"/>
        <v>30</v>
      </c>
      <c r="P110">
        <f t="shared" si="21"/>
        <v>35</v>
      </c>
      <c r="Q110">
        <f t="shared" si="22"/>
        <v>0.4817073</v>
      </c>
      <c r="R110">
        <f t="shared" si="23"/>
        <v>4.7337278106508875E-2</v>
      </c>
      <c r="S110">
        <f t="shared" si="24"/>
        <v>3.8223750618371355E-2</v>
      </c>
      <c r="T110">
        <f t="shared" si="25"/>
        <v>0.4817073</v>
      </c>
      <c r="U110">
        <f t="shared" si="26"/>
        <v>164</v>
      </c>
    </row>
    <row r="111" spans="1:21" x14ac:dyDescent="0.25">
      <c r="A111" t="s">
        <v>39</v>
      </c>
      <c r="B111">
        <f t="shared" si="17"/>
        <v>5</v>
      </c>
      <c r="C111">
        <v>20</v>
      </c>
      <c r="D111">
        <v>15</v>
      </c>
      <c r="E111">
        <f t="shared" si="27"/>
        <v>9.0931998515797141E-2</v>
      </c>
      <c r="F111">
        <f t="shared" si="18"/>
        <v>0.16326530612244897</v>
      </c>
      <c r="G111">
        <f t="shared" si="28"/>
        <v>0.2857142857142857</v>
      </c>
      <c r="H111">
        <v>0.2485549</v>
      </c>
      <c r="I111">
        <v>173</v>
      </c>
      <c r="N111" t="str">
        <f t="shared" si="19"/>
        <v>Bat3</v>
      </c>
      <c r="O111">
        <f t="shared" si="20"/>
        <v>20</v>
      </c>
      <c r="P111">
        <f t="shared" si="21"/>
        <v>25</v>
      </c>
      <c r="Q111">
        <f t="shared" si="22"/>
        <v>0.57333330000000005</v>
      </c>
      <c r="R111">
        <f t="shared" si="23"/>
        <v>9.8765432098765427E-2</v>
      </c>
      <c r="S111">
        <f t="shared" si="24"/>
        <v>6.3960887166911978E-2</v>
      </c>
      <c r="T111">
        <f t="shared" si="25"/>
        <v>0.57333330000000005</v>
      </c>
      <c r="U111">
        <f t="shared" si="26"/>
        <v>300</v>
      </c>
    </row>
    <row r="112" spans="1:21" x14ac:dyDescent="0.25">
      <c r="A112" t="s">
        <v>39</v>
      </c>
      <c r="B112">
        <f t="shared" si="17"/>
        <v>5</v>
      </c>
      <c r="C112">
        <v>15</v>
      </c>
      <c r="D112">
        <v>10</v>
      </c>
      <c r="E112">
        <f t="shared" si="27"/>
        <v>0.14564513624208641</v>
      </c>
      <c r="F112">
        <f t="shared" si="18"/>
        <v>0.32</v>
      </c>
      <c r="G112">
        <f t="shared" si="28"/>
        <v>0.4</v>
      </c>
      <c r="H112">
        <v>0.95488720000000005</v>
      </c>
      <c r="I112">
        <v>266</v>
      </c>
      <c r="N112" t="str">
        <f t="shared" si="19"/>
        <v>Bat3</v>
      </c>
      <c r="O112">
        <f t="shared" si="20"/>
        <v>15</v>
      </c>
      <c r="P112">
        <f t="shared" si="21"/>
        <v>20</v>
      </c>
      <c r="Q112">
        <f t="shared" si="22"/>
        <v>0.2485549</v>
      </c>
      <c r="R112">
        <f t="shared" si="23"/>
        <v>0.16326530612244897</v>
      </c>
      <c r="S112">
        <f t="shared" si="24"/>
        <v>9.0931998515797141E-2</v>
      </c>
      <c r="T112">
        <f t="shared" si="25"/>
        <v>0.2485549</v>
      </c>
      <c r="U112">
        <f t="shared" si="26"/>
        <v>173</v>
      </c>
    </row>
    <row r="113" spans="1:21" x14ac:dyDescent="0.25">
      <c r="A113" t="s">
        <v>39</v>
      </c>
      <c r="B113">
        <f t="shared" si="17"/>
        <v>5</v>
      </c>
      <c r="C113">
        <v>10</v>
      </c>
      <c r="D113">
        <v>5</v>
      </c>
      <c r="E113">
        <f t="shared" si="27"/>
        <v>0.297772258961016</v>
      </c>
      <c r="F113">
        <f t="shared" si="18"/>
        <v>0.88888888888888884</v>
      </c>
      <c r="G113">
        <f t="shared" si="28"/>
        <v>0.66666666666666663</v>
      </c>
      <c r="H113">
        <v>0.89285709999999996</v>
      </c>
      <c r="I113">
        <v>28</v>
      </c>
      <c r="N113" t="str">
        <f t="shared" si="19"/>
        <v>Bat3</v>
      </c>
      <c r="O113">
        <f t="shared" si="20"/>
        <v>10</v>
      </c>
      <c r="P113">
        <f t="shared" si="21"/>
        <v>15</v>
      </c>
      <c r="Q113">
        <f t="shared" si="22"/>
        <v>0.95488720000000005</v>
      </c>
      <c r="R113">
        <f t="shared" si="23"/>
        <v>0.32</v>
      </c>
      <c r="S113">
        <f t="shared" si="24"/>
        <v>0.14564513624208641</v>
      </c>
      <c r="T113">
        <f t="shared" si="25"/>
        <v>0.95488720000000005</v>
      </c>
      <c r="U113">
        <f t="shared" si="26"/>
        <v>266</v>
      </c>
    </row>
    <row r="114" spans="1:21" x14ac:dyDescent="0.25">
      <c r="A114" t="s">
        <v>40</v>
      </c>
      <c r="B114">
        <f t="shared" si="17"/>
        <v>15</v>
      </c>
      <c r="C114">
        <v>50</v>
      </c>
      <c r="D114">
        <v>35</v>
      </c>
      <c r="E114">
        <f t="shared" si="27"/>
        <v>7.8767444747892018E-2</v>
      </c>
      <c r="F114">
        <f t="shared" si="18"/>
        <v>8.3044982698961933E-2</v>
      </c>
      <c r="G114">
        <f t="shared" si="28"/>
        <v>0.35294117647058826</v>
      </c>
      <c r="H114">
        <v>0.6447368</v>
      </c>
      <c r="I114">
        <v>76</v>
      </c>
      <c r="N114" t="str">
        <f t="shared" si="19"/>
        <v>Bat3</v>
      </c>
      <c r="O114">
        <f t="shared" si="20"/>
        <v>5</v>
      </c>
      <c r="P114">
        <f t="shared" si="21"/>
        <v>10</v>
      </c>
      <c r="Q114">
        <f t="shared" si="22"/>
        <v>0.89285709999999996</v>
      </c>
      <c r="R114">
        <f t="shared" si="23"/>
        <v>0.88888888888888884</v>
      </c>
      <c r="S114">
        <f t="shared" si="24"/>
        <v>0.297772258961016</v>
      </c>
      <c r="T114">
        <f t="shared" si="25"/>
        <v>0.89285709999999996</v>
      </c>
      <c r="U114">
        <f t="shared" si="26"/>
        <v>28</v>
      </c>
    </row>
    <row r="115" spans="1:21" x14ac:dyDescent="0.25">
      <c r="A115" t="s">
        <v>40</v>
      </c>
      <c r="B115">
        <f t="shared" si="17"/>
        <v>15</v>
      </c>
      <c r="C115">
        <v>45</v>
      </c>
      <c r="D115">
        <v>30</v>
      </c>
      <c r="E115">
        <f t="shared" si="27"/>
        <v>9.3852854104947259E-2</v>
      </c>
      <c r="F115">
        <f t="shared" si="18"/>
        <v>0.10666666666666667</v>
      </c>
      <c r="G115">
        <f t="shared" si="28"/>
        <v>0.4</v>
      </c>
      <c r="H115">
        <v>0.41975309999999999</v>
      </c>
      <c r="I115">
        <v>81</v>
      </c>
      <c r="N115" t="str">
        <f t="shared" si="19"/>
        <v>Bat31</v>
      </c>
      <c r="O115">
        <f t="shared" si="20"/>
        <v>35</v>
      </c>
      <c r="P115">
        <f t="shared" si="21"/>
        <v>50</v>
      </c>
      <c r="Q115">
        <f t="shared" si="22"/>
        <v>0.6447368</v>
      </c>
      <c r="R115">
        <f t="shared" si="23"/>
        <v>8.3044982698961933E-2</v>
      </c>
      <c r="S115">
        <f t="shared" si="24"/>
        <v>7.8767444747892018E-2</v>
      </c>
      <c r="T115">
        <f t="shared" si="25"/>
        <v>0.6447368</v>
      </c>
      <c r="U115">
        <f t="shared" si="26"/>
        <v>76</v>
      </c>
    </row>
    <row r="116" spans="1:21" x14ac:dyDescent="0.25">
      <c r="A116" t="s">
        <v>40</v>
      </c>
      <c r="B116">
        <f t="shared" si="17"/>
        <v>15</v>
      </c>
      <c r="C116">
        <v>40</v>
      </c>
      <c r="D116">
        <v>25</v>
      </c>
      <c r="E116">
        <f t="shared" si="27"/>
        <v>0.11467125185511405</v>
      </c>
      <c r="F116">
        <f t="shared" si="18"/>
        <v>0.14201183431952663</v>
      </c>
      <c r="G116">
        <f t="shared" si="28"/>
        <v>0.46153846153846156</v>
      </c>
      <c r="H116">
        <v>0.6461538</v>
      </c>
      <c r="I116">
        <v>65</v>
      </c>
      <c r="N116" t="str">
        <f t="shared" si="19"/>
        <v>Bat31</v>
      </c>
      <c r="O116">
        <f t="shared" si="20"/>
        <v>30</v>
      </c>
      <c r="P116">
        <f t="shared" si="21"/>
        <v>45</v>
      </c>
      <c r="Q116">
        <f t="shared" si="22"/>
        <v>0.41975309999999999</v>
      </c>
      <c r="R116">
        <f t="shared" si="23"/>
        <v>0.10666666666666667</v>
      </c>
      <c r="S116">
        <f t="shared" si="24"/>
        <v>9.3852854104947259E-2</v>
      </c>
      <c r="T116">
        <f t="shared" si="25"/>
        <v>0.41975309999999999</v>
      </c>
      <c r="U116">
        <f t="shared" si="26"/>
        <v>81</v>
      </c>
    </row>
    <row r="117" spans="1:21" x14ac:dyDescent="0.25">
      <c r="A117" t="s">
        <v>40</v>
      </c>
      <c r="B117">
        <f t="shared" si="17"/>
        <v>15</v>
      </c>
      <c r="C117">
        <v>35</v>
      </c>
      <c r="D117">
        <v>20</v>
      </c>
      <c r="E117">
        <f t="shared" si="27"/>
        <v>0.1448856880957701</v>
      </c>
      <c r="F117">
        <f t="shared" si="18"/>
        <v>0.19834710743801653</v>
      </c>
      <c r="G117">
        <f t="shared" si="28"/>
        <v>0.54545454545454541</v>
      </c>
      <c r="H117">
        <v>0.53030299999999997</v>
      </c>
      <c r="I117">
        <v>66</v>
      </c>
      <c r="N117" t="str">
        <f t="shared" si="19"/>
        <v>Bat31</v>
      </c>
      <c r="O117">
        <f t="shared" si="20"/>
        <v>25</v>
      </c>
      <c r="P117">
        <f t="shared" si="21"/>
        <v>40</v>
      </c>
      <c r="Q117">
        <f t="shared" si="22"/>
        <v>0.6461538</v>
      </c>
      <c r="R117">
        <f t="shared" si="23"/>
        <v>0.14201183431952663</v>
      </c>
      <c r="S117">
        <f t="shared" si="24"/>
        <v>0.11467125185511405</v>
      </c>
      <c r="T117">
        <f t="shared" si="25"/>
        <v>0.6461538</v>
      </c>
      <c r="U117">
        <f t="shared" si="26"/>
        <v>65</v>
      </c>
    </row>
    <row r="118" spans="1:21" x14ac:dyDescent="0.25">
      <c r="A118" t="s">
        <v>40</v>
      </c>
      <c r="B118">
        <f t="shared" si="17"/>
        <v>15</v>
      </c>
      <c r="C118">
        <v>30</v>
      </c>
      <c r="D118">
        <v>15</v>
      </c>
      <c r="E118">
        <f t="shared" si="27"/>
        <v>0.19188266150073593</v>
      </c>
      <c r="F118">
        <f t="shared" si="18"/>
        <v>0.29629629629629628</v>
      </c>
      <c r="G118">
        <f t="shared" si="28"/>
        <v>0.66666666666666663</v>
      </c>
      <c r="H118">
        <v>0.86666670000000001</v>
      </c>
      <c r="I118">
        <v>105</v>
      </c>
      <c r="N118" t="str">
        <f t="shared" si="19"/>
        <v>Bat31</v>
      </c>
      <c r="O118">
        <f t="shared" si="20"/>
        <v>20</v>
      </c>
      <c r="P118">
        <f t="shared" si="21"/>
        <v>35</v>
      </c>
      <c r="Q118">
        <f t="shared" si="22"/>
        <v>0.53030299999999997</v>
      </c>
      <c r="R118">
        <f t="shared" si="23"/>
        <v>0.19834710743801653</v>
      </c>
      <c r="S118">
        <f t="shared" si="24"/>
        <v>0.1448856880957701</v>
      </c>
      <c r="T118">
        <f t="shared" si="25"/>
        <v>0.53030299999999997</v>
      </c>
      <c r="U118">
        <f t="shared" si="26"/>
        <v>66</v>
      </c>
    </row>
    <row r="119" spans="1:21" x14ac:dyDescent="0.25">
      <c r="A119" t="s">
        <v>40</v>
      </c>
      <c r="B119">
        <f t="shared" si="17"/>
        <v>15</v>
      </c>
      <c r="C119">
        <v>25</v>
      </c>
      <c r="D119">
        <v>10</v>
      </c>
      <c r="E119">
        <f t="shared" si="27"/>
        <v>0.27279599554739142</v>
      </c>
      <c r="F119">
        <f t="shared" si="18"/>
        <v>0.48979591836734693</v>
      </c>
      <c r="G119">
        <f t="shared" si="28"/>
        <v>0.8571428571428571</v>
      </c>
      <c r="H119">
        <v>0.98181819999999997</v>
      </c>
      <c r="I119">
        <v>110</v>
      </c>
      <c r="N119" t="str">
        <f t="shared" si="19"/>
        <v>Bat31</v>
      </c>
      <c r="O119">
        <f t="shared" si="20"/>
        <v>15</v>
      </c>
      <c r="P119">
        <f t="shared" si="21"/>
        <v>30</v>
      </c>
      <c r="Q119">
        <f t="shared" si="22"/>
        <v>0.86666670000000001</v>
      </c>
      <c r="R119">
        <f t="shared" si="23"/>
        <v>0.29629629629629628</v>
      </c>
      <c r="S119">
        <f t="shared" si="24"/>
        <v>0.19188266150073593</v>
      </c>
      <c r="T119">
        <f t="shared" si="25"/>
        <v>0.86666670000000001</v>
      </c>
      <c r="U119">
        <f t="shared" si="26"/>
        <v>105</v>
      </c>
    </row>
    <row r="120" spans="1:21" x14ac:dyDescent="0.25">
      <c r="A120" t="s">
        <v>40</v>
      </c>
      <c r="B120">
        <f t="shared" si="17"/>
        <v>15</v>
      </c>
      <c r="C120">
        <v>20</v>
      </c>
      <c r="D120">
        <v>5</v>
      </c>
      <c r="E120">
        <f t="shared" si="27"/>
        <v>0.43693540872625924</v>
      </c>
      <c r="F120">
        <f t="shared" si="18"/>
        <v>0.96</v>
      </c>
      <c r="G120">
        <f t="shared" si="28"/>
        <v>1.2</v>
      </c>
      <c r="H120">
        <v>0.99056599999999995</v>
      </c>
      <c r="I120">
        <v>212</v>
      </c>
      <c r="N120" t="str">
        <f t="shared" si="19"/>
        <v>Bat31</v>
      </c>
      <c r="O120">
        <f t="shared" si="20"/>
        <v>10</v>
      </c>
      <c r="P120">
        <f t="shared" si="21"/>
        <v>25</v>
      </c>
      <c r="Q120">
        <f t="shared" si="22"/>
        <v>0.98181819999999997</v>
      </c>
      <c r="R120">
        <f t="shared" si="23"/>
        <v>0.48979591836734693</v>
      </c>
      <c r="S120">
        <f t="shared" si="24"/>
        <v>0.27279599554739142</v>
      </c>
      <c r="T120">
        <f t="shared" si="25"/>
        <v>0.98181819999999997</v>
      </c>
      <c r="U120">
        <f t="shared" si="26"/>
        <v>110</v>
      </c>
    </row>
    <row r="121" spans="1:21" x14ac:dyDescent="0.25">
      <c r="A121" t="s">
        <v>40</v>
      </c>
      <c r="B121">
        <f t="shared" si="17"/>
        <v>5</v>
      </c>
      <c r="C121">
        <v>50</v>
      </c>
      <c r="D121">
        <v>45</v>
      </c>
      <c r="E121">
        <f t="shared" si="27"/>
        <v>2.246978675536776E-2</v>
      </c>
      <c r="F121">
        <f t="shared" si="18"/>
        <v>2.2160664819944598E-2</v>
      </c>
      <c r="G121">
        <f t="shared" si="28"/>
        <v>0.10526315789473684</v>
      </c>
      <c r="H121">
        <v>0.5</v>
      </c>
      <c r="I121">
        <v>26</v>
      </c>
      <c r="N121" t="str">
        <f t="shared" si="19"/>
        <v>Bat31</v>
      </c>
      <c r="O121">
        <f t="shared" si="20"/>
        <v>5</v>
      </c>
      <c r="P121">
        <f t="shared" si="21"/>
        <v>20</v>
      </c>
      <c r="Q121">
        <f t="shared" si="22"/>
        <v>0.99056599999999995</v>
      </c>
      <c r="R121">
        <f t="shared" si="23"/>
        <v>0.96</v>
      </c>
      <c r="S121">
        <f t="shared" si="24"/>
        <v>0.43693540872625924</v>
      </c>
      <c r="T121">
        <f t="shared" si="25"/>
        <v>0.99056599999999995</v>
      </c>
      <c r="U121">
        <f t="shared" si="26"/>
        <v>212</v>
      </c>
    </row>
    <row r="122" spans="1:21" x14ac:dyDescent="0.25">
      <c r="A122" t="s">
        <v>40</v>
      </c>
      <c r="B122">
        <f t="shared" si="17"/>
        <v>5</v>
      </c>
      <c r="C122">
        <v>45</v>
      </c>
      <c r="D122">
        <v>40</v>
      </c>
      <c r="E122">
        <f t="shared" si="27"/>
        <v>2.6255814915964005E-2</v>
      </c>
      <c r="F122">
        <f t="shared" si="18"/>
        <v>2.768166089965398E-2</v>
      </c>
      <c r="G122">
        <f t="shared" si="28"/>
        <v>0.11764705882352941</v>
      </c>
      <c r="H122">
        <v>0.40740739999999998</v>
      </c>
      <c r="I122">
        <v>108</v>
      </c>
      <c r="N122" t="str">
        <f t="shared" si="19"/>
        <v>Bat31</v>
      </c>
      <c r="O122">
        <f t="shared" si="20"/>
        <v>45</v>
      </c>
      <c r="P122">
        <f t="shared" si="21"/>
        <v>50</v>
      </c>
      <c r="Q122">
        <f t="shared" si="22"/>
        <v>0.5</v>
      </c>
      <c r="R122">
        <f t="shared" si="23"/>
        <v>2.2160664819944598E-2</v>
      </c>
      <c r="S122">
        <f t="shared" si="24"/>
        <v>2.246978675536776E-2</v>
      </c>
      <c r="T122">
        <f t="shared" si="25"/>
        <v>0.5</v>
      </c>
      <c r="U122">
        <f t="shared" si="26"/>
        <v>26</v>
      </c>
    </row>
    <row r="123" spans="1:21" x14ac:dyDescent="0.25">
      <c r="A123" t="s">
        <v>40</v>
      </c>
      <c r="B123">
        <f t="shared" si="17"/>
        <v>5</v>
      </c>
      <c r="C123">
        <v>40</v>
      </c>
      <c r="D123">
        <v>35</v>
      </c>
      <c r="E123">
        <f t="shared" si="27"/>
        <v>3.1284284701649089E-2</v>
      </c>
      <c r="F123">
        <f t="shared" si="18"/>
        <v>3.5555555555555556E-2</v>
      </c>
      <c r="G123">
        <f t="shared" si="28"/>
        <v>0.13333333333333333</v>
      </c>
      <c r="H123">
        <v>0.56410260000000001</v>
      </c>
      <c r="I123">
        <v>117</v>
      </c>
      <c r="N123" t="str">
        <f t="shared" si="19"/>
        <v>Bat31</v>
      </c>
      <c r="O123">
        <f t="shared" si="20"/>
        <v>40</v>
      </c>
      <c r="P123">
        <f t="shared" si="21"/>
        <v>45</v>
      </c>
      <c r="Q123">
        <f t="shared" si="22"/>
        <v>0.40740739999999998</v>
      </c>
      <c r="R123">
        <f t="shared" si="23"/>
        <v>2.768166089965398E-2</v>
      </c>
      <c r="S123">
        <f t="shared" si="24"/>
        <v>2.6255814915964005E-2</v>
      </c>
      <c r="T123">
        <f t="shared" si="25"/>
        <v>0.40740739999999998</v>
      </c>
      <c r="U123">
        <f t="shared" si="26"/>
        <v>108</v>
      </c>
    </row>
    <row r="124" spans="1:21" x14ac:dyDescent="0.25">
      <c r="A124" t="s">
        <v>40</v>
      </c>
      <c r="B124">
        <f t="shared" si="17"/>
        <v>5</v>
      </c>
      <c r="C124">
        <v>35</v>
      </c>
      <c r="D124">
        <v>30</v>
      </c>
      <c r="E124">
        <f t="shared" si="27"/>
        <v>3.8223750618371355E-2</v>
      </c>
      <c r="F124">
        <f t="shared" si="18"/>
        <v>4.7337278106508875E-2</v>
      </c>
      <c r="G124">
        <f t="shared" si="28"/>
        <v>0.15384615384615385</v>
      </c>
      <c r="H124">
        <v>0.51282050000000001</v>
      </c>
      <c r="I124">
        <v>117</v>
      </c>
      <c r="N124" t="str">
        <f t="shared" si="19"/>
        <v>Bat31</v>
      </c>
      <c r="O124">
        <f t="shared" si="20"/>
        <v>35</v>
      </c>
      <c r="P124">
        <f t="shared" si="21"/>
        <v>40</v>
      </c>
      <c r="Q124">
        <f t="shared" si="22"/>
        <v>0.56410260000000001</v>
      </c>
      <c r="R124">
        <f t="shared" si="23"/>
        <v>3.5555555555555556E-2</v>
      </c>
      <c r="S124">
        <f t="shared" si="24"/>
        <v>3.1284284701649089E-2</v>
      </c>
      <c r="T124">
        <f t="shared" si="25"/>
        <v>0.56410260000000001</v>
      </c>
      <c r="U124">
        <f t="shared" si="26"/>
        <v>117</v>
      </c>
    </row>
    <row r="125" spans="1:21" x14ac:dyDescent="0.25">
      <c r="A125" t="s">
        <v>40</v>
      </c>
      <c r="B125">
        <f t="shared" si="17"/>
        <v>5</v>
      </c>
      <c r="C125">
        <v>30</v>
      </c>
      <c r="D125">
        <v>25</v>
      </c>
      <c r="E125">
        <f t="shared" si="27"/>
        <v>4.8295229365256695E-2</v>
      </c>
      <c r="F125">
        <f t="shared" si="18"/>
        <v>6.6115702479338845E-2</v>
      </c>
      <c r="G125">
        <f t="shared" si="28"/>
        <v>0.18181818181818182</v>
      </c>
      <c r="H125">
        <v>0.40404040000000002</v>
      </c>
      <c r="I125">
        <v>99</v>
      </c>
      <c r="N125" t="str">
        <f t="shared" si="19"/>
        <v>Bat31</v>
      </c>
      <c r="O125">
        <f t="shared" si="20"/>
        <v>30</v>
      </c>
      <c r="P125">
        <f t="shared" si="21"/>
        <v>35</v>
      </c>
      <c r="Q125">
        <f t="shared" si="22"/>
        <v>0.51282050000000001</v>
      </c>
      <c r="R125">
        <f t="shared" si="23"/>
        <v>4.7337278106508875E-2</v>
      </c>
      <c r="S125">
        <f t="shared" si="24"/>
        <v>3.8223750618371355E-2</v>
      </c>
      <c r="T125">
        <f t="shared" si="25"/>
        <v>0.51282050000000001</v>
      </c>
      <c r="U125">
        <f t="shared" si="26"/>
        <v>117</v>
      </c>
    </row>
    <row r="126" spans="1:21" x14ac:dyDescent="0.25">
      <c r="A126" t="s">
        <v>40</v>
      </c>
      <c r="B126">
        <f t="shared" si="17"/>
        <v>5</v>
      </c>
      <c r="C126">
        <v>25</v>
      </c>
      <c r="D126">
        <v>20</v>
      </c>
      <c r="E126">
        <f t="shared" si="27"/>
        <v>6.3960887166911978E-2</v>
      </c>
      <c r="F126">
        <f t="shared" si="18"/>
        <v>9.8765432098765427E-2</v>
      </c>
      <c r="G126">
        <f t="shared" si="28"/>
        <v>0.22222222222222221</v>
      </c>
      <c r="H126">
        <v>0.57291669999999995</v>
      </c>
      <c r="I126">
        <v>192</v>
      </c>
      <c r="N126" t="str">
        <f t="shared" si="19"/>
        <v>Bat31</v>
      </c>
      <c r="O126">
        <f t="shared" si="20"/>
        <v>25</v>
      </c>
      <c r="P126">
        <f t="shared" si="21"/>
        <v>30</v>
      </c>
      <c r="Q126">
        <f t="shared" si="22"/>
        <v>0.40404040000000002</v>
      </c>
      <c r="R126">
        <f t="shared" si="23"/>
        <v>6.6115702479338845E-2</v>
      </c>
      <c r="S126">
        <f t="shared" si="24"/>
        <v>4.8295229365256695E-2</v>
      </c>
      <c r="T126">
        <f t="shared" si="25"/>
        <v>0.40404040000000002</v>
      </c>
      <c r="U126">
        <f t="shared" si="26"/>
        <v>99</v>
      </c>
    </row>
    <row r="127" spans="1:21" x14ac:dyDescent="0.25">
      <c r="A127" t="s">
        <v>40</v>
      </c>
      <c r="B127">
        <f t="shared" si="17"/>
        <v>5</v>
      </c>
      <c r="C127">
        <v>20</v>
      </c>
      <c r="D127">
        <v>15</v>
      </c>
      <c r="E127">
        <f t="shared" si="27"/>
        <v>9.0931998515797141E-2</v>
      </c>
      <c r="F127">
        <f t="shared" si="18"/>
        <v>0.16326530612244897</v>
      </c>
      <c r="G127">
        <f t="shared" si="28"/>
        <v>0.2857142857142857</v>
      </c>
      <c r="H127">
        <v>0.4918033</v>
      </c>
      <c r="I127">
        <v>61</v>
      </c>
      <c r="N127" t="str">
        <f t="shared" si="19"/>
        <v>Bat31</v>
      </c>
      <c r="O127">
        <f t="shared" si="20"/>
        <v>20</v>
      </c>
      <c r="P127">
        <f t="shared" si="21"/>
        <v>25</v>
      </c>
      <c r="Q127">
        <f t="shared" si="22"/>
        <v>0.57291669999999995</v>
      </c>
      <c r="R127">
        <f t="shared" si="23"/>
        <v>9.8765432098765427E-2</v>
      </c>
      <c r="S127">
        <f t="shared" si="24"/>
        <v>6.3960887166911978E-2</v>
      </c>
      <c r="T127">
        <f t="shared" si="25"/>
        <v>0.57291669999999995</v>
      </c>
      <c r="U127">
        <f t="shared" si="26"/>
        <v>192</v>
      </c>
    </row>
    <row r="128" spans="1:21" x14ac:dyDescent="0.25">
      <c r="A128" t="s">
        <v>40</v>
      </c>
      <c r="B128">
        <f t="shared" si="17"/>
        <v>5</v>
      </c>
      <c r="C128">
        <v>15</v>
      </c>
      <c r="D128">
        <v>10</v>
      </c>
      <c r="E128">
        <f t="shared" si="27"/>
        <v>0.14564513624208641</v>
      </c>
      <c r="F128">
        <f t="shared" si="18"/>
        <v>0.32</v>
      </c>
      <c r="G128">
        <f t="shared" si="28"/>
        <v>0.4</v>
      </c>
      <c r="H128">
        <v>0.59333329999999995</v>
      </c>
      <c r="I128">
        <v>450</v>
      </c>
      <c r="N128" t="str">
        <f t="shared" si="19"/>
        <v>Bat31</v>
      </c>
      <c r="O128">
        <f t="shared" si="20"/>
        <v>15</v>
      </c>
      <c r="P128">
        <f t="shared" si="21"/>
        <v>20</v>
      </c>
      <c r="Q128">
        <f t="shared" si="22"/>
        <v>0.4918033</v>
      </c>
      <c r="R128">
        <f t="shared" si="23"/>
        <v>0.16326530612244897</v>
      </c>
      <c r="S128">
        <f t="shared" si="24"/>
        <v>9.0931998515797141E-2</v>
      </c>
      <c r="T128">
        <f t="shared" si="25"/>
        <v>0.4918033</v>
      </c>
      <c r="U128">
        <f t="shared" si="26"/>
        <v>61</v>
      </c>
    </row>
    <row r="129" spans="1:21" x14ac:dyDescent="0.25">
      <c r="A129" t="s">
        <v>40</v>
      </c>
      <c r="B129">
        <f t="shared" si="17"/>
        <v>5</v>
      </c>
      <c r="C129">
        <v>10</v>
      </c>
      <c r="D129">
        <v>5</v>
      </c>
      <c r="E129">
        <f t="shared" si="27"/>
        <v>0.297772258961016</v>
      </c>
      <c r="F129">
        <f t="shared" si="18"/>
        <v>0.88888888888888884</v>
      </c>
      <c r="G129">
        <f t="shared" si="28"/>
        <v>0.66666666666666663</v>
      </c>
      <c r="H129">
        <v>0.84353739999999999</v>
      </c>
      <c r="I129">
        <v>147</v>
      </c>
      <c r="N129" t="str">
        <f t="shared" si="19"/>
        <v>Bat31</v>
      </c>
      <c r="O129">
        <f t="shared" si="20"/>
        <v>10</v>
      </c>
      <c r="P129">
        <f t="shared" si="21"/>
        <v>15</v>
      </c>
      <c r="Q129">
        <f t="shared" si="22"/>
        <v>0.59333329999999995</v>
      </c>
      <c r="R129">
        <f t="shared" si="23"/>
        <v>0.32</v>
      </c>
      <c r="S129">
        <f t="shared" si="24"/>
        <v>0.14564513624208641</v>
      </c>
      <c r="T129">
        <f t="shared" si="25"/>
        <v>0.59333329999999995</v>
      </c>
      <c r="U129">
        <f t="shared" si="26"/>
        <v>450</v>
      </c>
    </row>
    <row r="130" spans="1:21" x14ac:dyDescent="0.25">
      <c r="A130" t="s">
        <v>41</v>
      </c>
      <c r="B130">
        <f t="shared" ref="B130:B193" si="29">C130-D130</f>
        <v>15</v>
      </c>
      <c r="C130">
        <v>50</v>
      </c>
      <c r="D130">
        <v>35</v>
      </c>
      <c r="E130">
        <f t="shared" si="27"/>
        <v>7.8767444747892018E-2</v>
      </c>
      <c r="F130">
        <f t="shared" si="18"/>
        <v>8.3044982698961933E-2</v>
      </c>
      <c r="G130">
        <f t="shared" si="28"/>
        <v>0.35294117647058826</v>
      </c>
      <c r="H130">
        <v>0.93103449999999999</v>
      </c>
      <c r="I130">
        <v>29</v>
      </c>
      <c r="N130" t="str">
        <f t="shared" si="19"/>
        <v>Bat31</v>
      </c>
      <c r="O130">
        <f t="shared" si="20"/>
        <v>5</v>
      </c>
      <c r="P130">
        <f t="shared" si="21"/>
        <v>10</v>
      </c>
      <c r="Q130">
        <f t="shared" si="22"/>
        <v>0.84353739999999999</v>
      </c>
      <c r="R130">
        <f t="shared" si="23"/>
        <v>0.88888888888888884</v>
      </c>
      <c r="S130">
        <f t="shared" si="24"/>
        <v>0.297772258961016</v>
      </c>
      <c r="T130">
        <f t="shared" si="25"/>
        <v>0.84353739999999999</v>
      </c>
      <c r="U130">
        <f t="shared" si="26"/>
        <v>147</v>
      </c>
    </row>
    <row r="131" spans="1:21" x14ac:dyDescent="0.25">
      <c r="A131" t="s">
        <v>41</v>
      </c>
      <c r="B131">
        <f t="shared" si="29"/>
        <v>15</v>
      </c>
      <c r="C131">
        <v>45</v>
      </c>
      <c r="D131">
        <v>30</v>
      </c>
      <c r="E131">
        <f t="shared" si="27"/>
        <v>9.3852854104947259E-2</v>
      </c>
      <c r="F131">
        <f t="shared" ref="F131:F194" si="30">$L$5*(C131-D131)/AVERAGE(D131,C131)^$L$4</f>
        <v>0.10666666666666667</v>
      </c>
      <c r="G131">
        <f t="shared" si="28"/>
        <v>0.4</v>
      </c>
      <c r="H131">
        <v>0.45283020000000002</v>
      </c>
      <c r="I131">
        <v>53</v>
      </c>
      <c r="N131" t="str">
        <f t="shared" si="19"/>
        <v>Bat34</v>
      </c>
      <c r="O131">
        <f t="shared" si="20"/>
        <v>35</v>
      </c>
      <c r="P131">
        <f t="shared" si="21"/>
        <v>50</v>
      </c>
      <c r="Q131">
        <f t="shared" si="22"/>
        <v>0.93103449999999999</v>
      </c>
      <c r="R131">
        <f t="shared" si="23"/>
        <v>8.3044982698961933E-2</v>
      </c>
      <c r="S131">
        <f t="shared" si="24"/>
        <v>7.8767444747892018E-2</v>
      </c>
      <c r="T131">
        <f t="shared" si="25"/>
        <v>0.93103449999999999</v>
      </c>
      <c r="U131">
        <f t="shared" si="26"/>
        <v>29</v>
      </c>
    </row>
    <row r="132" spans="1:21" x14ac:dyDescent="0.25">
      <c r="A132" t="s">
        <v>41</v>
      </c>
      <c r="B132">
        <f t="shared" si="29"/>
        <v>15</v>
      </c>
      <c r="C132">
        <v>40</v>
      </c>
      <c r="D132">
        <v>25</v>
      </c>
      <c r="E132">
        <f t="shared" si="27"/>
        <v>0.11467125185511405</v>
      </c>
      <c r="F132">
        <f t="shared" si="30"/>
        <v>0.14201183431952663</v>
      </c>
      <c r="G132">
        <f t="shared" si="28"/>
        <v>0.46153846153846156</v>
      </c>
      <c r="H132">
        <v>0.64444440000000003</v>
      </c>
      <c r="I132">
        <v>45</v>
      </c>
      <c r="N132" t="str">
        <f t="shared" ref="N132:N195" si="31">A131</f>
        <v>Bat34</v>
      </c>
      <c r="O132">
        <f t="shared" ref="O132:O195" si="32">D131</f>
        <v>30</v>
      </c>
      <c r="P132">
        <f t="shared" ref="P132:P195" si="33">C131</f>
        <v>45</v>
      </c>
      <c r="Q132">
        <f t="shared" ref="Q132:Q195" si="34">H131</f>
        <v>0.45283020000000002</v>
      </c>
      <c r="R132">
        <f t="shared" ref="R132:R195" si="35">F131</f>
        <v>0.10666666666666667</v>
      </c>
      <c r="S132">
        <f t="shared" ref="S132:S195" si="36">E131</f>
        <v>9.3852854104947259E-2</v>
      </c>
      <c r="T132">
        <f t="shared" ref="T132:T195" si="37">H131</f>
        <v>0.45283020000000002</v>
      </c>
      <c r="U132">
        <f t="shared" ref="U132:U195" si="38">I131</f>
        <v>53</v>
      </c>
    </row>
    <row r="133" spans="1:21" x14ac:dyDescent="0.25">
      <c r="A133" t="s">
        <v>41</v>
      </c>
      <c r="B133">
        <f t="shared" si="29"/>
        <v>15</v>
      </c>
      <c r="C133">
        <v>35</v>
      </c>
      <c r="D133">
        <v>20</v>
      </c>
      <c r="E133">
        <f t="shared" si="27"/>
        <v>0.1448856880957701</v>
      </c>
      <c r="F133">
        <f t="shared" si="30"/>
        <v>0.19834710743801653</v>
      </c>
      <c r="G133">
        <f t="shared" si="28"/>
        <v>0.54545454545454541</v>
      </c>
      <c r="H133">
        <v>0.97872340000000002</v>
      </c>
      <c r="I133">
        <v>47</v>
      </c>
      <c r="N133" t="str">
        <f t="shared" si="31"/>
        <v>Bat34</v>
      </c>
      <c r="O133">
        <f t="shared" si="32"/>
        <v>25</v>
      </c>
      <c r="P133">
        <f t="shared" si="33"/>
        <v>40</v>
      </c>
      <c r="Q133">
        <f t="shared" si="34"/>
        <v>0.64444440000000003</v>
      </c>
      <c r="R133">
        <f t="shared" si="35"/>
        <v>0.14201183431952663</v>
      </c>
      <c r="S133">
        <f t="shared" si="36"/>
        <v>0.11467125185511405</v>
      </c>
      <c r="T133">
        <f t="shared" si="37"/>
        <v>0.64444440000000003</v>
      </c>
      <c r="U133">
        <f t="shared" si="38"/>
        <v>45</v>
      </c>
    </row>
    <row r="134" spans="1:21" x14ac:dyDescent="0.25">
      <c r="A134" t="s">
        <v>41</v>
      </c>
      <c r="B134">
        <f t="shared" si="29"/>
        <v>15</v>
      </c>
      <c r="C134">
        <v>30</v>
      </c>
      <c r="D134">
        <v>15</v>
      </c>
      <c r="E134">
        <f t="shared" si="27"/>
        <v>0.19188266150073593</v>
      </c>
      <c r="F134">
        <f t="shared" si="30"/>
        <v>0.29629629629629628</v>
      </c>
      <c r="G134">
        <f t="shared" si="28"/>
        <v>0.66666666666666663</v>
      </c>
      <c r="H134">
        <v>1</v>
      </c>
      <c r="I134">
        <v>101</v>
      </c>
      <c r="N134" t="str">
        <f t="shared" si="31"/>
        <v>Bat34</v>
      </c>
      <c r="O134">
        <f t="shared" si="32"/>
        <v>20</v>
      </c>
      <c r="P134">
        <f t="shared" si="33"/>
        <v>35</v>
      </c>
      <c r="Q134">
        <f t="shared" si="34"/>
        <v>0.97872340000000002</v>
      </c>
      <c r="R134">
        <f t="shared" si="35"/>
        <v>0.19834710743801653</v>
      </c>
      <c r="S134">
        <f t="shared" si="36"/>
        <v>0.1448856880957701</v>
      </c>
      <c r="T134">
        <f t="shared" si="37"/>
        <v>0.97872340000000002</v>
      </c>
      <c r="U134">
        <f t="shared" si="38"/>
        <v>47</v>
      </c>
    </row>
    <row r="135" spans="1:21" x14ac:dyDescent="0.25">
      <c r="A135" t="s">
        <v>41</v>
      </c>
      <c r="B135">
        <f t="shared" si="29"/>
        <v>15</v>
      </c>
      <c r="C135">
        <v>25</v>
      </c>
      <c r="D135">
        <v>10</v>
      </c>
      <c r="E135">
        <f t="shared" si="27"/>
        <v>0.27279599554739142</v>
      </c>
      <c r="F135">
        <f t="shared" si="30"/>
        <v>0.48979591836734693</v>
      </c>
      <c r="G135">
        <f t="shared" si="28"/>
        <v>0.8571428571428571</v>
      </c>
      <c r="H135">
        <v>0.99122809999999995</v>
      </c>
      <c r="I135">
        <v>114</v>
      </c>
      <c r="N135" t="str">
        <f t="shared" si="31"/>
        <v>Bat34</v>
      </c>
      <c r="O135">
        <f t="shared" si="32"/>
        <v>15</v>
      </c>
      <c r="P135">
        <f t="shared" si="33"/>
        <v>30</v>
      </c>
      <c r="Q135">
        <f t="shared" si="34"/>
        <v>1</v>
      </c>
      <c r="R135">
        <f t="shared" si="35"/>
        <v>0.29629629629629628</v>
      </c>
      <c r="S135">
        <f t="shared" si="36"/>
        <v>0.19188266150073593</v>
      </c>
      <c r="T135">
        <f t="shared" si="37"/>
        <v>1</v>
      </c>
      <c r="U135">
        <f t="shared" si="38"/>
        <v>101</v>
      </c>
    </row>
    <row r="136" spans="1:21" x14ac:dyDescent="0.25">
      <c r="A136" t="s">
        <v>41</v>
      </c>
      <c r="B136">
        <f t="shared" si="29"/>
        <v>15</v>
      </c>
      <c r="C136">
        <v>20</v>
      </c>
      <c r="D136">
        <v>5</v>
      </c>
      <c r="E136">
        <f t="shared" si="27"/>
        <v>0.43693540872625924</v>
      </c>
      <c r="F136">
        <f t="shared" si="30"/>
        <v>0.96</v>
      </c>
      <c r="G136">
        <f t="shared" si="28"/>
        <v>1.2</v>
      </c>
      <c r="H136">
        <v>0.99470899999999995</v>
      </c>
      <c r="I136">
        <v>189</v>
      </c>
      <c r="N136" t="str">
        <f t="shared" si="31"/>
        <v>Bat34</v>
      </c>
      <c r="O136">
        <f t="shared" si="32"/>
        <v>10</v>
      </c>
      <c r="P136">
        <f t="shared" si="33"/>
        <v>25</v>
      </c>
      <c r="Q136">
        <f t="shared" si="34"/>
        <v>0.99122809999999995</v>
      </c>
      <c r="R136">
        <f t="shared" si="35"/>
        <v>0.48979591836734693</v>
      </c>
      <c r="S136">
        <f t="shared" si="36"/>
        <v>0.27279599554739142</v>
      </c>
      <c r="T136">
        <f t="shared" si="37"/>
        <v>0.99122809999999995</v>
      </c>
      <c r="U136">
        <f t="shared" si="38"/>
        <v>114</v>
      </c>
    </row>
    <row r="137" spans="1:21" x14ac:dyDescent="0.25">
      <c r="A137" t="s">
        <v>41</v>
      </c>
      <c r="B137">
        <f t="shared" si="29"/>
        <v>5</v>
      </c>
      <c r="C137">
        <v>35</v>
      </c>
      <c r="D137">
        <v>30</v>
      </c>
      <c r="E137">
        <f t="shared" si="27"/>
        <v>3.8223750618371355E-2</v>
      </c>
      <c r="F137">
        <f t="shared" si="30"/>
        <v>4.7337278106508875E-2</v>
      </c>
      <c r="G137">
        <f t="shared" si="28"/>
        <v>0.15384615384615385</v>
      </c>
      <c r="H137">
        <v>0.58823530000000002</v>
      </c>
      <c r="I137">
        <v>68</v>
      </c>
      <c r="N137" t="str">
        <f t="shared" si="31"/>
        <v>Bat34</v>
      </c>
      <c r="O137">
        <f t="shared" si="32"/>
        <v>5</v>
      </c>
      <c r="P137">
        <f t="shared" si="33"/>
        <v>20</v>
      </c>
      <c r="Q137">
        <f t="shared" si="34"/>
        <v>0.99470899999999995</v>
      </c>
      <c r="R137">
        <f t="shared" si="35"/>
        <v>0.96</v>
      </c>
      <c r="S137">
        <f t="shared" si="36"/>
        <v>0.43693540872625924</v>
      </c>
      <c r="T137">
        <f t="shared" si="37"/>
        <v>0.99470899999999995</v>
      </c>
      <c r="U137">
        <f t="shared" si="38"/>
        <v>189</v>
      </c>
    </row>
    <row r="138" spans="1:21" x14ac:dyDescent="0.25">
      <c r="A138" t="s">
        <v>41</v>
      </c>
      <c r="B138">
        <f t="shared" si="29"/>
        <v>5</v>
      </c>
      <c r="C138">
        <v>15</v>
      </c>
      <c r="D138">
        <v>10</v>
      </c>
      <c r="E138">
        <f t="shared" si="27"/>
        <v>0.14564513624208641</v>
      </c>
      <c r="F138">
        <f t="shared" si="30"/>
        <v>0.32</v>
      </c>
      <c r="G138">
        <f t="shared" si="28"/>
        <v>0.4</v>
      </c>
      <c r="H138">
        <v>0.93333330000000003</v>
      </c>
      <c r="I138">
        <v>15</v>
      </c>
      <c r="N138" t="str">
        <f t="shared" si="31"/>
        <v>Bat34</v>
      </c>
      <c r="O138">
        <f t="shared" si="32"/>
        <v>30</v>
      </c>
      <c r="P138">
        <f t="shared" si="33"/>
        <v>35</v>
      </c>
      <c r="Q138">
        <f t="shared" si="34"/>
        <v>0.58823530000000002</v>
      </c>
      <c r="R138">
        <f t="shared" si="35"/>
        <v>4.7337278106508875E-2</v>
      </c>
      <c r="S138">
        <f t="shared" si="36"/>
        <v>3.8223750618371355E-2</v>
      </c>
      <c r="T138">
        <f t="shared" si="37"/>
        <v>0.58823530000000002</v>
      </c>
      <c r="U138">
        <f t="shared" si="38"/>
        <v>68</v>
      </c>
    </row>
    <row r="139" spans="1:21" x14ac:dyDescent="0.25">
      <c r="A139" t="s">
        <v>41</v>
      </c>
      <c r="B139">
        <f t="shared" si="29"/>
        <v>5</v>
      </c>
      <c r="C139">
        <v>10</v>
      </c>
      <c r="D139">
        <v>5</v>
      </c>
      <c r="E139">
        <f t="shared" si="27"/>
        <v>0.297772258961016</v>
      </c>
      <c r="F139">
        <f t="shared" si="30"/>
        <v>0.88888888888888884</v>
      </c>
      <c r="G139">
        <f t="shared" si="28"/>
        <v>0.66666666666666663</v>
      </c>
      <c r="H139">
        <v>1</v>
      </c>
      <c r="I139">
        <v>11</v>
      </c>
      <c r="N139" t="str">
        <f t="shared" si="31"/>
        <v>Bat34</v>
      </c>
      <c r="O139">
        <f t="shared" si="32"/>
        <v>10</v>
      </c>
      <c r="P139">
        <f t="shared" si="33"/>
        <v>15</v>
      </c>
      <c r="Q139">
        <f t="shared" si="34"/>
        <v>0.93333330000000003</v>
      </c>
      <c r="R139">
        <f t="shared" si="35"/>
        <v>0.32</v>
      </c>
      <c r="S139">
        <f t="shared" si="36"/>
        <v>0.14564513624208641</v>
      </c>
      <c r="T139">
        <f t="shared" si="37"/>
        <v>0.93333330000000003</v>
      </c>
      <c r="U139">
        <f t="shared" si="38"/>
        <v>15</v>
      </c>
    </row>
    <row r="140" spans="1:21" x14ac:dyDescent="0.25">
      <c r="A140" t="s">
        <v>53</v>
      </c>
      <c r="B140">
        <f t="shared" si="29"/>
        <v>15</v>
      </c>
      <c r="C140">
        <v>50</v>
      </c>
      <c r="D140">
        <v>35</v>
      </c>
      <c r="E140">
        <f t="shared" si="27"/>
        <v>7.8767444747892018E-2</v>
      </c>
      <c r="F140">
        <f t="shared" si="30"/>
        <v>8.3044982698961933E-2</v>
      </c>
      <c r="G140">
        <f t="shared" si="28"/>
        <v>0.35294117647058826</v>
      </c>
      <c r="H140">
        <v>0.61904760000000003</v>
      </c>
      <c r="I140">
        <v>21</v>
      </c>
      <c r="N140" t="str">
        <f t="shared" si="31"/>
        <v>Bat34</v>
      </c>
      <c r="O140">
        <f t="shared" si="32"/>
        <v>5</v>
      </c>
      <c r="P140">
        <f t="shared" si="33"/>
        <v>10</v>
      </c>
      <c r="Q140">
        <f t="shared" si="34"/>
        <v>1</v>
      </c>
      <c r="R140">
        <f t="shared" si="35"/>
        <v>0.88888888888888884</v>
      </c>
      <c r="S140">
        <f t="shared" si="36"/>
        <v>0.297772258961016</v>
      </c>
      <c r="T140">
        <f t="shared" si="37"/>
        <v>1</v>
      </c>
      <c r="U140">
        <f t="shared" si="38"/>
        <v>11</v>
      </c>
    </row>
    <row r="141" spans="1:21" x14ac:dyDescent="0.25">
      <c r="A141" t="s">
        <v>53</v>
      </c>
      <c r="B141">
        <f t="shared" si="29"/>
        <v>15</v>
      </c>
      <c r="C141">
        <v>45</v>
      </c>
      <c r="D141">
        <v>30</v>
      </c>
      <c r="E141">
        <f t="shared" si="27"/>
        <v>9.3852854104947259E-2</v>
      </c>
      <c r="F141">
        <f t="shared" si="30"/>
        <v>0.10666666666666667</v>
      </c>
      <c r="G141">
        <f t="shared" si="28"/>
        <v>0.4</v>
      </c>
      <c r="H141">
        <v>0.2631579</v>
      </c>
      <c r="I141">
        <v>38</v>
      </c>
      <c r="N141" t="str">
        <f t="shared" si="31"/>
        <v>Bat37</v>
      </c>
      <c r="O141">
        <f t="shared" si="32"/>
        <v>35</v>
      </c>
      <c r="P141">
        <f t="shared" si="33"/>
        <v>50</v>
      </c>
      <c r="Q141">
        <f t="shared" si="34"/>
        <v>0.61904760000000003</v>
      </c>
      <c r="R141">
        <f t="shared" si="35"/>
        <v>8.3044982698961933E-2</v>
      </c>
      <c r="S141">
        <f t="shared" si="36"/>
        <v>7.8767444747892018E-2</v>
      </c>
      <c r="T141">
        <f t="shared" si="37"/>
        <v>0.61904760000000003</v>
      </c>
      <c r="U141">
        <f t="shared" si="38"/>
        <v>21</v>
      </c>
    </row>
    <row r="142" spans="1:21" x14ac:dyDescent="0.25">
      <c r="A142" t="s">
        <v>53</v>
      </c>
      <c r="B142">
        <f t="shared" si="29"/>
        <v>15</v>
      </c>
      <c r="C142">
        <v>40</v>
      </c>
      <c r="D142">
        <v>25</v>
      </c>
      <c r="E142">
        <f t="shared" si="27"/>
        <v>0.11467125185511405</v>
      </c>
      <c r="F142">
        <f t="shared" si="30"/>
        <v>0.14201183431952663</v>
      </c>
      <c r="G142">
        <f t="shared" si="28"/>
        <v>0.46153846153846156</v>
      </c>
      <c r="H142">
        <v>0.77966100000000005</v>
      </c>
      <c r="I142">
        <v>118</v>
      </c>
      <c r="N142" t="str">
        <f t="shared" si="31"/>
        <v>Bat37</v>
      </c>
      <c r="O142">
        <f t="shared" si="32"/>
        <v>30</v>
      </c>
      <c r="P142">
        <f t="shared" si="33"/>
        <v>45</v>
      </c>
      <c r="Q142">
        <f t="shared" si="34"/>
        <v>0.2631579</v>
      </c>
      <c r="R142">
        <f t="shared" si="35"/>
        <v>0.10666666666666667</v>
      </c>
      <c r="S142">
        <f t="shared" si="36"/>
        <v>9.3852854104947259E-2</v>
      </c>
      <c r="T142">
        <f t="shared" si="37"/>
        <v>0.2631579</v>
      </c>
      <c r="U142">
        <f t="shared" si="38"/>
        <v>38</v>
      </c>
    </row>
    <row r="143" spans="1:21" x14ac:dyDescent="0.25">
      <c r="A143" t="s">
        <v>53</v>
      </c>
      <c r="B143">
        <f t="shared" si="29"/>
        <v>15</v>
      </c>
      <c r="C143">
        <v>35</v>
      </c>
      <c r="D143">
        <v>20</v>
      </c>
      <c r="E143">
        <f t="shared" si="27"/>
        <v>0.1448856880957701</v>
      </c>
      <c r="F143">
        <f t="shared" si="30"/>
        <v>0.19834710743801653</v>
      </c>
      <c r="G143">
        <f t="shared" si="28"/>
        <v>0.54545454545454541</v>
      </c>
      <c r="H143">
        <v>0.66666669999999995</v>
      </c>
      <c r="I143">
        <v>99</v>
      </c>
      <c r="N143" t="str">
        <f t="shared" si="31"/>
        <v>Bat37</v>
      </c>
      <c r="O143">
        <f t="shared" si="32"/>
        <v>25</v>
      </c>
      <c r="P143">
        <f t="shared" si="33"/>
        <v>40</v>
      </c>
      <c r="Q143">
        <f t="shared" si="34"/>
        <v>0.77966100000000005</v>
      </c>
      <c r="R143">
        <f t="shared" si="35"/>
        <v>0.14201183431952663</v>
      </c>
      <c r="S143">
        <f t="shared" si="36"/>
        <v>0.11467125185511405</v>
      </c>
      <c r="T143">
        <f t="shared" si="37"/>
        <v>0.77966100000000005</v>
      </c>
      <c r="U143">
        <f t="shared" si="38"/>
        <v>118</v>
      </c>
    </row>
    <row r="144" spans="1:21" x14ac:dyDescent="0.25">
      <c r="A144" t="s">
        <v>53</v>
      </c>
      <c r="B144">
        <f t="shared" si="29"/>
        <v>15</v>
      </c>
      <c r="C144">
        <v>30</v>
      </c>
      <c r="D144">
        <v>15</v>
      </c>
      <c r="E144">
        <f t="shared" si="27"/>
        <v>0.19188266150073593</v>
      </c>
      <c r="F144">
        <f t="shared" si="30"/>
        <v>0.29629629629629628</v>
      </c>
      <c r="G144">
        <f t="shared" si="28"/>
        <v>0.66666666666666663</v>
      </c>
      <c r="H144">
        <v>0.98089170000000003</v>
      </c>
      <c r="I144">
        <v>157</v>
      </c>
      <c r="N144" t="str">
        <f t="shared" si="31"/>
        <v>Bat37</v>
      </c>
      <c r="O144">
        <f t="shared" si="32"/>
        <v>20</v>
      </c>
      <c r="P144">
        <f t="shared" si="33"/>
        <v>35</v>
      </c>
      <c r="Q144">
        <f t="shared" si="34"/>
        <v>0.66666669999999995</v>
      </c>
      <c r="R144">
        <f t="shared" si="35"/>
        <v>0.19834710743801653</v>
      </c>
      <c r="S144">
        <f t="shared" si="36"/>
        <v>0.1448856880957701</v>
      </c>
      <c r="T144">
        <f t="shared" si="37"/>
        <v>0.66666669999999995</v>
      </c>
      <c r="U144">
        <f t="shared" si="38"/>
        <v>99</v>
      </c>
    </row>
    <row r="145" spans="1:33" x14ac:dyDescent="0.25">
      <c r="A145" t="s">
        <v>53</v>
      </c>
      <c r="B145">
        <f t="shared" si="29"/>
        <v>15</v>
      </c>
      <c r="C145">
        <v>25</v>
      </c>
      <c r="D145">
        <v>10</v>
      </c>
      <c r="E145">
        <f t="shared" si="27"/>
        <v>0.27279599554739142</v>
      </c>
      <c r="F145">
        <f t="shared" si="30"/>
        <v>0.48979591836734693</v>
      </c>
      <c r="G145">
        <f t="shared" si="28"/>
        <v>0.8571428571428571</v>
      </c>
      <c r="H145">
        <v>0.95744680000000004</v>
      </c>
      <c r="I145">
        <v>94</v>
      </c>
      <c r="N145" t="str">
        <f t="shared" si="31"/>
        <v>Bat37</v>
      </c>
      <c r="O145">
        <f t="shared" si="32"/>
        <v>15</v>
      </c>
      <c r="P145">
        <f t="shared" si="33"/>
        <v>30</v>
      </c>
      <c r="Q145">
        <f t="shared" si="34"/>
        <v>0.98089170000000003</v>
      </c>
      <c r="R145">
        <f t="shared" si="35"/>
        <v>0.29629629629629628</v>
      </c>
      <c r="S145">
        <f t="shared" si="36"/>
        <v>0.19188266150073593</v>
      </c>
      <c r="T145">
        <f t="shared" si="37"/>
        <v>0.98089170000000003</v>
      </c>
      <c r="U145">
        <f t="shared" si="38"/>
        <v>157</v>
      </c>
    </row>
    <row r="146" spans="1:33" x14ac:dyDescent="0.25">
      <c r="A146" t="s">
        <v>53</v>
      </c>
      <c r="B146">
        <f t="shared" si="29"/>
        <v>15</v>
      </c>
      <c r="C146">
        <v>20</v>
      </c>
      <c r="D146">
        <v>5</v>
      </c>
      <c r="E146">
        <f t="shared" si="27"/>
        <v>0.43693540872625924</v>
      </c>
      <c r="F146">
        <f t="shared" si="30"/>
        <v>0.96</v>
      </c>
      <c r="G146">
        <f t="shared" si="28"/>
        <v>1.2</v>
      </c>
      <c r="H146">
        <v>0.97499999999999998</v>
      </c>
      <c r="I146">
        <v>360</v>
      </c>
      <c r="N146" t="str">
        <f t="shared" si="31"/>
        <v>Bat37</v>
      </c>
      <c r="O146">
        <f t="shared" si="32"/>
        <v>10</v>
      </c>
      <c r="P146">
        <f t="shared" si="33"/>
        <v>25</v>
      </c>
      <c r="Q146">
        <f t="shared" si="34"/>
        <v>0.95744680000000004</v>
      </c>
      <c r="R146">
        <f t="shared" si="35"/>
        <v>0.48979591836734693</v>
      </c>
      <c r="S146">
        <f t="shared" si="36"/>
        <v>0.27279599554739142</v>
      </c>
      <c r="T146">
        <f t="shared" si="37"/>
        <v>0.95744680000000004</v>
      </c>
      <c r="U146">
        <f t="shared" si="38"/>
        <v>94</v>
      </c>
    </row>
    <row r="147" spans="1:33" x14ac:dyDescent="0.25">
      <c r="A147" t="s">
        <v>42</v>
      </c>
      <c r="B147">
        <f t="shared" si="29"/>
        <v>15</v>
      </c>
      <c r="C147">
        <v>45</v>
      </c>
      <c r="D147">
        <v>30</v>
      </c>
      <c r="E147">
        <f t="shared" ref="E147:E210" si="39">$L$8*(C147-D147)/AVERAGE(D147,C147)^$L$7</f>
        <v>9.3852854104947259E-2</v>
      </c>
      <c r="F147">
        <f t="shared" si="30"/>
        <v>0.10666666666666667</v>
      </c>
      <c r="G147">
        <f t="shared" ref="G147:G210" si="40">(C147-D147)/AVERAGE(C147:D147)</f>
        <v>0.4</v>
      </c>
      <c r="H147">
        <v>0.55244760000000004</v>
      </c>
      <c r="I147">
        <v>143</v>
      </c>
      <c r="N147" t="str">
        <f t="shared" si="31"/>
        <v>Bat37</v>
      </c>
      <c r="O147">
        <f t="shared" si="32"/>
        <v>5</v>
      </c>
      <c r="P147">
        <f t="shared" si="33"/>
        <v>20</v>
      </c>
      <c r="Q147">
        <f t="shared" si="34"/>
        <v>0.97499999999999998</v>
      </c>
      <c r="R147">
        <f t="shared" si="35"/>
        <v>0.96</v>
      </c>
      <c r="S147">
        <f t="shared" si="36"/>
        <v>0.43693540872625924</v>
      </c>
      <c r="T147">
        <f t="shared" si="37"/>
        <v>0.97499999999999998</v>
      </c>
      <c r="U147">
        <f t="shared" si="38"/>
        <v>360</v>
      </c>
    </row>
    <row r="148" spans="1:33" x14ac:dyDescent="0.25">
      <c r="A148" t="s">
        <v>42</v>
      </c>
      <c r="B148">
        <f t="shared" si="29"/>
        <v>15</v>
      </c>
      <c r="C148">
        <v>40</v>
      </c>
      <c r="D148">
        <v>25</v>
      </c>
      <c r="E148">
        <f t="shared" si="39"/>
        <v>0.11467125185511405</v>
      </c>
      <c r="F148">
        <f t="shared" si="30"/>
        <v>0.14201183431952663</v>
      </c>
      <c r="G148">
        <f t="shared" si="40"/>
        <v>0.46153846153846156</v>
      </c>
      <c r="H148">
        <v>0.6</v>
      </c>
      <c r="I148">
        <v>135</v>
      </c>
      <c r="N148" t="str">
        <f t="shared" si="31"/>
        <v>Bat4</v>
      </c>
      <c r="O148">
        <f t="shared" si="32"/>
        <v>30</v>
      </c>
      <c r="P148">
        <f t="shared" si="33"/>
        <v>45</v>
      </c>
      <c r="Q148">
        <f t="shared" si="34"/>
        <v>0.55244760000000004</v>
      </c>
      <c r="R148">
        <f t="shared" si="35"/>
        <v>0.10666666666666667</v>
      </c>
      <c r="S148">
        <f t="shared" si="36"/>
        <v>9.3852854104947259E-2</v>
      </c>
      <c r="T148">
        <f t="shared" si="37"/>
        <v>0.55244760000000004</v>
      </c>
      <c r="U148">
        <f t="shared" si="38"/>
        <v>143</v>
      </c>
    </row>
    <row r="149" spans="1:33" x14ac:dyDescent="0.25">
      <c r="A149" t="s">
        <v>42</v>
      </c>
      <c r="B149">
        <f t="shared" si="29"/>
        <v>15</v>
      </c>
      <c r="C149">
        <v>35</v>
      </c>
      <c r="D149">
        <v>20</v>
      </c>
      <c r="E149">
        <f t="shared" si="39"/>
        <v>0.1448856880957701</v>
      </c>
      <c r="F149">
        <f t="shared" si="30"/>
        <v>0.19834710743801653</v>
      </c>
      <c r="G149">
        <f t="shared" si="40"/>
        <v>0.54545454545454541</v>
      </c>
      <c r="H149">
        <v>0.62380950000000002</v>
      </c>
      <c r="I149">
        <v>210</v>
      </c>
      <c r="N149" t="str">
        <f t="shared" si="31"/>
        <v>Bat4</v>
      </c>
      <c r="O149">
        <f t="shared" si="32"/>
        <v>25</v>
      </c>
      <c r="P149">
        <f t="shared" si="33"/>
        <v>40</v>
      </c>
      <c r="Q149">
        <f t="shared" si="34"/>
        <v>0.6</v>
      </c>
      <c r="R149">
        <f t="shared" si="35"/>
        <v>0.14201183431952663</v>
      </c>
      <c r="S149">
        <f t="shared" si="36"/>
        <v>0.11467125185511405</v>
      </c>
      <c r="T149">
        <f t="shared" si="37"/>
        <v>0.6</v>
      </c>
      <c r="U149">
        <f t="shared" si="38"/>
        <v>135</v>
      </c>
    </row>
    <row r="150" spans="1:33" x14ac:dyDescent="0.25">
      <c r="A150" t="s">
        <v>42</v>
      </c>
      <c r="B150">
        <f t="shared" si="29"/>
        <v>15</v>
      </c>
      <c r="C150">
        <v>30</v>
      </c>
      <c r="D150">
        <v>15</v>
      </c>
      <c r="E150">
        <f t="shared" si="39"/>
        <v>0.19188266150073593</v>
      </c>
      <c r="F150">
        <f t="shared" si="30"/>
        <v>0.29629629629629628</v>
      </c>
      <c r="G150">
        <f t="shared" si="40"/>
        <v>0.66666666666666663</v>
      </c>
      <c r="H150">
        <v>0.83333330000000005</v>
      </c>
      <c r="I150">
        <v>210</v>
      </c>
      <c r="N150" t="str">
        <f t="shared" si="31"/>
        <v>Bat4</v>
      </c>
      <c r="O150">
        <f t="shared" si="32"/>
        <v>20</v>
      </c>
      <c r="P150">
        <f t="shared" si="33"/>
        <v>35</v>
      </c>
      <c r="Q150">
        <f t="shared" si="34"/>
        <v>0.62380950000000002</v>
      </c>
      <c r="R150">
        <f t="shared" si="35"/>
        <v>0.19834710743801653</v>
      </c>
      <c r="S150">
        <f t="shared" si="36"/>
        <v>0.1448856880957701</v>
      </c>
      <c r="T150">
        <f t="shared" si="37"/>
        <v>0.62380950000000002</v>
      </c>
      <c r="U150">
        <f t="shared" si="38"/>
        <v>210</v>
      </c>
    </row>
    <row r="151" spans="1:33" x14ac:dyDescent="0.25">
      <c r="A151" t="s">
        <v>42</v>
      </c>
      <c r="B151">
        <f t="shared" si="29"/>
        <v>15</v>
      </c>
      <c r="C151">
        <v>25</v>
      </c>
      <c r="D151">
        <v>10</v>
      </c>
      <c r="E151">
        <f t="shared" si="39"/>
        <v>0.27279599554739142</v>
      </c>
      <c r="F151">
        <f t="shared" si="30"/>
        <v>0.48979591836734693</v>
      </c>
      <c r="G151">
        <f t="shared" si="40"/>
        <v>0.8571428571428571</v>
      </c>
      <c r="H151">
        <v>0.9572193</v>
      </c>
      <c r="I151">
        <v>187</v>
      </c>
      <c r="N151" t="str">
        <f t="shared" si="31"/>
        <v>Bat4</v>
      </c>
      <c r="O151">
        <f t="shared" si="32"/>
        <v>15</v>
      </c>
      <c r="P151">
        <f t="shared" si="33"/>
        <v>30</v>
      </c>
      <c r="Q151">
        <f t="shared" si="34"/>
        <v>0.83333330000000005</v>
      </c>
      <c r="R151">
        <f t="shared" si="35"/>
        <v>0.29629629629629628</v>
      </c>
      <c r="S151">
        <f t="shared" si="36"/>
        <v>0.19188266150073593</v>
      </c>
      <c r="T151">
        <f t="shared" si="37"/>
        <v>0.83333330000000005</v>
      </c>
      <c r="U151">
        <f t="shared" si="38"/>
        <v>210</v>
      </c>
    </row>
    <row r="152" spans="1:33" x14ac:dyDescent="0.25">
      <c r="A152" t="s">
        <v>42</v>
      </c>
      <c r="B152">
        <f t="shared" si="29"/>
        <v>15</v>
      </c>
      <c r="C152">
        <v>20</v>
      </c>
      <c r="D152">
        <v>5</v>
      </c>
      <c r="E152">
        <f t="shared" si="39"/>
        <v>0.43693540872625924</v>
      </c>
      <c r="F152">
        <f t="shared" si="30"/>
        <v>0.96</v>
      </c>
      <c r="G152">
        <f t="shared" si="40"/>
        <v>1.2</v>
      </c>
      <c r="H152">
        <v>0.99352750000000001</v>
      </c>
      <c r="I152">
        <v>309</v>
      </c>
      <c r="N152" t="str">
        <f t="shared" si="31"/>
        <v>Bat4</v>
      </c>
      <c r="O152">
        <f t="shared" si="32"/>
        <v>10</v>
      </c>
      <c r="P152">
        <f t="shared" si="33"/>
        <v>25</v>
      </c>
      <c r="Q152">
        <f t="shared" si="34"/>
        <v>0.9572193</v>
      </c>
      <c r="R152">
        <f t="shared" si="35"/>
        <v>0.48979591836734693</v>
      </c>
      <c r="S152">
        <f t="shared" si="36"/>
        <v>0.27279599554739142</v>
      </c>
      <c r="T152">
        <f t="shared" si="37"/>
        <v>0.9572193</v>
      </c>
      <c r="U152">
        <f t="shared" si="38"/>
        <v>187</v>
      </c>
    </row>
    <row r="153" spans="1:33" x14ac:dyDescent="0.25">
      <c r="A153" t="s">
        <v>42</v>
      </c>
      <c r="B153">
        <f t="shared" si="29"/>
        <v>5</v>
      </c>
      <c r="C153">
        <v>50</v>
      </c>
      <c r="D153">
        <v>45</v>
      </c>
      <c r="E153">
        <f t="shared" si="39"/>
        <v>2.246978675536776E-2</v>
      </c>
      <c r="F153">
        <f t="shared" si="30"/>
        <v>2.2160664819944598E-2</v>
      </c>
      <c r="G153">
        <f t="shared" si="40"/>
        <v>0.10526315789473684</v>
      </c>
      <c r="H153">
        <v>0.46590910000000002</v>
      </c>
      <c r="I153">
        <v>88</v>
      </c>
      <c r="N153" t="str">
        <f t="shared" si="31"/>
        <v>Bat4</v>
      </c>
      <c r="O153">
        <f t="shared" si="32"/>
        <v>5</v>
      </c>
      <c r="P153">
        <f t="shared" si="33"/>
        <v>20</v>
      </c>
      <c r="Q153">
        <f t="shared" si="34"/>
        <v>0.99352750000000001</v>
      </c>
      <c r="R153">
        <f t="shared" si="35"/>
        <v>0.96</v>
      </c>
      <c r="S153">
        <f t="shared" si="36"/>
        <v>0.43693540872625924</v>
      </c>
      <c r="T153">
        <f t="shared" si="37"/>
        <v>0.99352750000000001</v>
      </c>
      <c r="U153">
        <f t="shared" si="38"/>
        <v>309</v>
      </c>
      <c r="AA153">
        <v>35</v>
      </c>
      <c r="AB153">
        <v>50</v>
      </c>
      <c r="AC153">
        <v>0.4375</v>
      </c>
      <c r="AD153">
        <v>16</v>
      </c>
      <c r="AE153">
        <v>15</v>
      </c>
      <c r="AG153" t="b">
        <v>0</v>
      </c>
    </row>
    <row r="154" spans="1:33" x14ac:dyDescent="0.25">
      <c r="A154" t="s">
        <v>42</v>
      </c>
      <c r="B154">
        <f t="shared" si="29"/>
        <v>5</v>
      </c>
      <c r="C154">
        <v>45</v>
      </c>
      <c r="D154">
        <v>40</v>
      </c>
      <c r="E154">
        <f t="shared" si="39"/>
        <v>2.6255814915964005E-2</v>
      </c>
      <c r="F154">
        <f t="shared" si="30"/>
        <v>2.768166089965398E-2</v>
      </c>
      <c r="G154">
        <f t="shared" si="40"/>
        <v>0.11764705882352941</v>
      </c>
      <c r="H154">
        <v>0.52542370000000005</v>
      </c>
      <c r="I154">
        <v>59</v>
      </c>
      <c r="N154" t="str">
        <f t="shared" si="31"/>
        <v>Bat4</v>
      </c>
      <c r="O154">
        <f t="shared" si="32"/>
        <v>45</v>
      </c>
      <c r="P154">
        <f t="shared" si="33"/>
        <v>50</v>
      </c>
      <c r="Q154">
        <f t="shared" si="34"/>
        <v>0.46590910000000002</v>
      </c>
      <c r="R154">
        <f t="shared" si="35"/>
        <v>2.2160664819944598E-2</v>
      </c>
      <c r="S154">
        <f t="shared" si="36"/>
        <v>2.246978675536776E-2</v>
      </c>
      <c r="T154">
        <f t="shared" si="37"/>
        <v>0.46590910000000002</v>
      </c>
      <c r="U154">
        <f t="shared" si="38"/>
        <v>88</v>
      </c>
      <c r="AA154">
        <v>30</v>
      </c>
      <c r="AB154">
        <v>45</v>
      </c>
      <c r="AC154">
        <v>0.5625</v>
      </c>
      <c r="AD154">
        <v>48</v>
      </c>
      <c r="AE154">
        <v>15</v>
      </c>
      <c r="AG154" t="b">
        <v>0</v>
      </c>
    </row>
    <row r="155" spans="1:33" x14ac:dyDescent="0.25">
      <c r="A155" t="s">
        <v>42</v>
      </c>
      <c r="B155">
        <f t="shared" si="29"/>
        <v>5</v>
      </c>
      <c r="C155">
        <v>40</v>
      </c>
      <c r="D155">
        <v>35</v>
      </c>
      <c r="E155">
        <f t="shared" si="39"/>
        <v>3.1284284701649089E-2</v>
      </c>
      <c r="F155">
        <f t="shared" si="30"/>
        <v>3.5555555555555556E-2</v>
      </c>
      <c r="G155">
        <f t="shared" si="40"/>
        <v>0.13333333333333333</v>
      </c>
      <c r="H155">
        <v>0.7</v>
      </c>
      <c r="I155">
        <v>80</v>
      </c>
      <c r="N155" t="str">
        <f t="shared" si="31"/>
        <v>Bat4</v>
      </c>
      <c r="O155">
        <f t="shared" si="32"/>
        <v>40</v>
      </c>
      <c r="P155">
        <f t="shared" si="33"/>
        <v>45</v>
      </c>
      <c r="Q155">
        <f t="shared" si="34"/>
        <v>0.52542370000000005</v>
      </c>
      <c r="R155">
        <f t="shared" si="35"/>
        <v>2.768166089965398E-2</v>
      </c>
      <c r="S155">
        <f t="shared" si="36"/>
        <v>2.6255814915964005E-2</v>
      </c>
      <c r="T155">
        <f t="shared" si="37"/>
        <v>0.52542370000000005</v>
      </c>
      <c r="U155">
        <f t="shared" si="38"/>
        <v>59</v>
      </c>
      <c r="AA155">
        <v>25</v>
      </c>
      <c r="AB155">
        <v>40</v>
      </c>
      <c r="AC155">
        <v>0.71875</v>
      </c>
      <c r="AD155">
        <v>64</v>
      </c>
      <c r="AE155">
        <v>15</v>
      </c>
      <c r="AG155" t="b">
        <v>0</v>
      </c>
    </row>
    <row r="156" spans="1:33" x14ac:dyDescent="0.25">
      <c r="A156" t="s">
        <v>42</v>
      </c>
      <c r="B156">
        <f t="shared" si="29"/>
        <v>5</v>
      </c>
      <c r="C156">
        <v>35</v>
      </c>
      <c r="D156">
        <v>30</v>
      </c>
      <c r="E156">
        <f t="shared" si="39"/>
        <v>3.8223750618371355E-2</v>
      </c>
      <c r="F156">
        <f t="shared" si="30"/>
        <v>4.7337278106508875E-2</v>
      </c>
      <c r="G156">
        <f t="shared" si="40"/>
        <v>0.15384615384615385</v>
      </c>
      <c r="H156">
        <v>0.50793650000000001</v>
      </c>
      <c r="I156">
        <v>126</v>
      </c>
      <c r="N156" t="str">
        <f t="shared" si="31"/>
        <v>Bat4</v>
      </c>
      <c r="O156">
        <f t="shared" si="32"/>
        <v>35</v>
      </c>
      <c r="P156">
        <f t="shared" si="33"/>
        <v>40</v>
      </c>
      <c r="Q156">
        <f t="shared" si="34"/>
        <v>0.7</v>
      </c>
      <c r="R156">
        <f t="shared" si="35"/>
        <v>3.5555555555555556E-2</v>
      </c>
      <c r="S156">
        <f t="shared" si="36"/>
        <v>3.1284284701649089E-2</v>
      </c>
      <c r="T156">
        <f t="shared" si="37"/>
        <v>0.7</v>
      </c>
      <c r="U156">
        <f t="shared" si="38"/>
        <v>80</v>
      </c>
      <c r="AA156">
        <v>20.000000000000004</v>
      </c>
      <c r="AB156">
        <v>35</v>
      </c>
      <c r="AC156">
        <v>0.81927710843373491</v>
      </c>
      <c r="AD156">
        <v>83</v>
      </c>
      <c r="AE156">
        <v>15</v>
      </c>
      <c r="AG156" t="b">
        <v>0</v>
      </c>
    </row>
    <row r="157" spans="1:33" x14ac:dyDescent="0.25">
      <c r="A157" t="s">
        <v>42</v>
      </c>
      <c r="B157">
        <f t="shared" si="29"/>
        <v>5</v>
      </c>
      <c r="C157">
        <v>30</v>
      </c>
      <c r="D157">
        <v>25</v>
      </c>
      <c r="E157">
        <f t="shared" si="39"/>
        <v>4.8295229365256695E-2</v>
      </c>
      <c r="F157">
        <f t="shared" si="30"/>
        <v>6.6115702479338845E-2</v>
      </c>
      <c r="G157">
        <f t="shared" si="40"/>
        <v>0.18181818181818182</v>
      </c>
      <c r="H157">
        <v>0.484375</v>
      </c>
      <c r="I157">
        <v>128</v>
      </c>
      <c r="N157" t="str">
        <f t="shared" si="31"/>
        <v>Bat4</v>
      </c>
      <c r="O157">
        <f t="shared" si="32"/>
        <v>30</v>
      </c>
      <c r="P157">
        <f t="shared" si="33"/>
        <v>35</v>
      </c>
      <c r="Q157">
        <f t="shared" si="34"/>
        <v>0.50793650000000001</v>
      </c>
      <c r="R157">
        <f t="shared" si="35"/>
        <v>4.7337278106508875E-2</v>
      </c>
      <c r="S157">
        <f t="shared" si="36"/>
        <v>3.8223750618371355E-2</v>
      </c>
      <c r="T157">
        <f t="shared" si="37"/>
        <v>0.50793650000000001</v>
      </c>
      <c r="U157">
        <f t="shared" si="38"/>
        <v>126</v>
      </c>
      <c r="AA157">
        <v>15</v>
      </c>
      <c r="AB157">
        <v>30</v>
      </c>
      <c r="AC157">
        <v>0.82608695652173914</v>
      </c>
      <c r="AD157">
        <v>23</v>
      </c>
      <c r="AE157">
        <v>15</v>
      </c>
      <c r="AG157" t="b">
        <v>0</v>
      </c>
    </row>
    <row r="158" spans="1:33" x14ac:dyDescent="0.25">
      <c r="A158" t="s">
        <v>42</v>
      </c>
      <c r="B158">
        <f t="shared" si="29"/>
        <v>5</v>
      </c>
      <c r="C158">
        <v>25</v>
      </c>
      <c r="D158">
        <v>20</v>
      </c>
      <c r="E158">
        <f t="shared" si="39"/>
        <v>6.3960887166911978E-2</v>
      </c>
      <c r="F158">
        <f t="shared" si="30"/>
        <v>9.8765432098765427E-2</v>
      </c>
      <c r="G158">
        <f t="shared" si="40"/>
        <v>0.22222222222222221</v>
      </c>
      <c r="H158">
        <v>0.59009009999999995</v>
      </c>
      <c r="I158">
        <v>222</v>
      </c>
      <c r="N158" t="str">
        <f t="shared" si="31"/>
        <v>Bat4</v>
      </c>
      <c r="O158">
        <f t="shared" si="32"/>
        <v>25</v>
      </c>
      <c r="P158">
        <f t="shared" si="33"/>
        <v>30</v>
      </c>
      <c r="Q158">
        <f t="shared" si="34"/>
        <v>0.484375</v>
      </c>
      <c r="R158">
        <f t="shared" si="35"/>
        <v>6.6115702479338845E-2</v>
      </c>
      <c r="S158">
        <f t="shared" si="36"/>
        <v>4.8295229365256695E-2</v>
      </c>
      <c r="T158">
        <f t="shared" si="37"/>
        <v>0.484375</v>
      </c>
      <c r="U158">
        <f t="shared" si="38"/>
        <v>128</v>
      </c>
      <c r="AA158">
        <v>10</v>
      </c>
      <c r="AB158">
        <v>25</v>
      </c>
      <c r="AC158">
        <v>0.96</v>
      </c>
      <c r="AD158">
        <v>75</v>
      </c>
      <c r="AE158">
        <v>15</v>
      </c>
      <c r="AG158" t="b">
        <v>0</v>
      </c>
    </row>
    <row r="159" spans="1:33" x14ac:dyDescent="0.25">
      <c r="A159" t="s">
        <v>42</v>
      </c>
      <c r="B159">
        <f t="shared" si="29"/>
        <v>5</v>
      </c>
      <c r="C159">
        <v>20</v>
      </c>
      <c r="D159">
        <v>15</v>
      </c>
      <c r="E159">
        <f t="shared" si="39"/>
        <v>9.0931998515797141E-2</v>
      </c>
      <c r="F159">
        <f t="shared" si="30"/>
        <v>0.16326530612244897</v>
      </c>
      <c r="G159">
        <f t="shared" si="40"/>
        <v>0.2857142857142857</v>
      </c>
      <c r="H159">
        <v>0.45454549999999999</v>
      </c>
      <c r="I159">
        <v>77</v>
      </c>
      <c r="N159" t="str">
        <f t="shared" si="31"/>
        <v>Bat4</v>
      </c>
      <c r="O159">
        <f t="shared" si="32"/>
        <v>20</v>
      </c>
      <c r="P159">
        <f t="shared" si="33"/>
        <v>25</v>
      </c>
      <c r="Q159">
        <f t="shared" si="34"/>
        <v>0.59009009999999995</v>
      </c>
      <c r="R159">
        <f t="shared" si="35"/>
        <v>9.8765432098765427E-2</v>
      </c>
      <c r="S159">
        <f t="shared" si="36"/>
        <v>6.3960887166911978E-2</v>
      </c>
      <c r="T159">
        <f t="shared" si="37"/>
        <v>0.59009009999999995</v>
      </c>
      <c r="U159">
        <f t="shared" si="38"/>
        <v>222</v>
      </c>
      <c r="AA159">
        <v>5</v>
      </c>
      <c r="AB159">
        <v>20</v>
      </c>
      <c r="AC159">
        <v>0.95588235294117652</v>
      </c>
      <c r="AD159">
        <v>68</v>
      </c>
      <c r="AE159">
        <v>15</v>
      </c>
      <c r="AG159" t="b">
        <v>0</v>
      </c>
    </row>
    <row r="160" spans="1:33" x14ac:dyDescent="0.25">
      <c r="A160" t="s">
        <v>42</v>
      </c>
      <c r="B160">
        <f t="shared" si="29"/>
        <v>5</v>
      </c>
      <c r="C160">
        <v>15</v>
      </c>
      <c r="D160">
        <v>10</v>
      </c>
      <c r="E160">
        <f t="shared" si="39"/>
        <v>0.14564513624208641</v>
      </c>
      <c r="F160">
        <f t="shared" si="30"/>
        <v>0.32</v>
      </c>
      <c r="G160">
        <f t="shared" si="40"/>
        <v>0.4</v>
      </c>
      <c r="H160">
        <v>0.73559319999999995</v>
      </c>
      <c r="I160">
        <v>295</v>
      </c>
      <c r="N160" t="str">
        <f t="shared" si="31"/>
        <v>Bat4</v>
      </c>
      <c r="O160">
        <f t="shared" si="32"/>
        <v>15</v>
      </c>
      <c r="P160">
        <f t="shared" si="33"/>
        <v>20</v>
      </c>
      <c r="Q160">
        <f t="shared" si="34"/>
        <v>0.45454549999999999</v>
      </c>
      <c r="R160">
        <f t="shared" si="35"/>
        <v>0.16326530612244897</v>
      </c>
      <c r="S160">
        <f t="shared" si="36"/>
        <v>9.0931998515797141E-2</v>
      </c>
      <c r="T160">
        <f t="shared" si="37"/>
        <v>0.45454549999999999</v>
      </c>
      <c r="U160">
        <f t="shared" si="38"/>
        <v>77</v>
      </c>
      <c r="AA160">
        <v>45</v>
      </c>
      <c r="AB160">
        <v>50</v>
      </c>
      <c r="AC160">
        <v>0.42857142857142855</v>
      </c>
      <c r="AD160">
        <v>28</v>
      </c>
      <c r="AE160">
        <v>5</v>
      </c>
      <c r="AG160" t="b">
        <v>0</v>
      </c>
    </row>
    <row r="161" spans="1:33" x14ac:dyDescent="0.25">
      <c r="A161" t="s">
        <v>43</v>
      </c>
      <c r="B161">
        <f t="shared" si="29"/>
        <v>15</v>
      </c>
      <c r="C161">
        <v>50</v>
      </c>
      <c r="D161">
        <v>35</v>
      </c>
      <c r="E161">
        <f t="shared" si="39"/>
        <v>7.8767444747892018E-2</v>
      </c>
      <c r="F161">
        <f t="shared" si="30"/>
        <v>8.3044982698961933E-2</v>
      </c>
      <c r="G161">
        <f t="shared" si="40"/>
        <v>0.35294117647058826</v>
      </c>
      <c r="H161">
        <v>0.68131870000000005</v>
      </c>
      <c r="I161">
        <v>91</v>
      </c>
      <c r="N161" t="str">
        <f t="shared" si="31"/>
        <v>Bat4</v>
      </c>
      <c r="O161">
        <f t="shared" si="32"/>
        <v>10</v>
      </c>
      <c r="P161">
        <f t="shared" si="33"/>
        <v>15</v>
      </c>
      <c r="Q161">
        <f t="shared" si="34"/>
        <v>0.73559319999999995</v>
      </c>
      <c r="R161">
        <f t="shared" si="35"/>
        <v>0.32</v>
      </c>
      <c r="S161">
        <f t="shared" si="36"/>
        <v>0.14564513624208641</v>
      </c>
      <c r="T161">
        <f t="shared" si="37"/>
        <v>0.73559319999999995</v>
      </c>
      <c r="U161">
        <f t="shared" si="38"/>
        <v>295</v>
      </c>
      <c r="AA161">
        <v>35</v>
      </c>
      <c r="AB161">
        <v>40</v>
      </c>
      <c r="AC161">
        <v>0.93617021276595747</v>
      </c>
      <c r="AD161">
        <v>47</v>
      </c>
      <c r="AE161">
        <v>5</v>
      </c>
      <c r="AG161" t="b">
        <v>0</v>
      </c>
    </row>
    <row r="162" spans="1:33" x14ac:dyDescent="0.25">
      <c r="A162" t="s">
        <v>43</v>
      </c>
      <c r="B162">
        <f t="shared" si="29"/>
        <v>15</v>
      </c>
      <c r="C162">
        <v>45</v>
      </c>
      <c r="D162">
        <v>30</v>
      </c>
      <c r="E162">
        <f t="shared" si="39"/>
        <v>9.3852854104947259E-2</v>
      </c>
      <c r="F162">
        <f t="shared" si="30"/>
        <v>0.10666666666666667</v>
      </c>
      <c r="G162">
        <f t="shared" si="40"/>
        <v>0.4</v>
      </c>
      <c r="H162">
        <v>0.53448280000000004</v>
      </c>
      <c r="I162">
        <v>116</v>
      </c>
      <c r="N162" t="str">
        <f t="shared" si="31"/>
        <v>Bat40</v>
      </c>
      <c r="O162">
        <f t="shared" si="32"/>
        <v>35</v>
      </c>
      <c r="P162">
        <f t="shared" si="33"/>
        <v>50</v>
      </c>
      <c r="Q162">
        <f t="shared" si="34"/>
        <v>0.68131870000000005</v>
      </c>
      <c r="R162">
        <f t="shared" si="35"/>
        <v>8.3044982698961933E-2</v>
      </c>
      <c r="S162">
        <f t="shared" si="36"/>
        <v>7.8767444747892018E-2</v>
      </c>
      <c r="T162">
        <f t="shared" si="37"/>
        <v>0.68131870000000005</v>
      </c>
      <c r="U162">
        <f t="shared" si="38"/>
        <v>91</v>
      </c>
      <c r="AA162">
        <v>30</v>
      </c>
      <c r="AB162">
        <v>35</v>
      </c>
      <c r="AC162">
        <v>0.57894736842105265</v>
      </c>
      <c r="AD162">
        <v>38</v>
      </c>
      <c r="AE162">
        <v>5</v>
      </c>
      <c r="AG162" t="b">
        <v>0</v>
      </c>
    </row>
    <row r="163" spans="1:33" x14ac:dyDescent="0.25">
      <c r="A163" t="s">
        <v>43</v>
      </c>
      <c r="B163">
        <f t="shared" si="29"/>
        <v>15</v>
      </c>
      <c r="C163">
        <v>40</v>
      </c>
      <c r="D163">
        <v>25</v>
      </c>
      <c r="E163">
        <f t="shared" si="39"/>
        <v>0.11467125185511405</v>
      </c>
      <c r="F163">
        <f t="shared" si="30"/>
        <v>0.14201183431952663</v>
      </c>
      <c r="G163">
        <f t="shared" si="40"/>
        <v>0.46153846153846156</v>
      </c>
      <c r="H163">
        <v>0.62721890000000002</v>
      </c>
      <c r="I163">
        <v>169</v>
      </c>
      <c r="N163" t="str">
        <f t="shared" si="31"/>
        <v>Bat40</v>
      </c>
      <c r="O163">
        <f t="shared" si="32"/>
        <v>30</v>
      </c>
      <c r="P163">
        <f t="shared" si="33"/>
        <v>45</v>
      </c>
      <c r="Q163">
        <f t="shared" si="34"/>
        <v>0.53448280000000004</v>
      </c>
      <c r="R163">
        <f t="shared" si="35"/>
        <v>0.10666666666666667</v>
      </c>
      <c r="S163">
        <f t="shared" si="36"/>
        <v>9.3852854104947259E-2</v>
      </c>
      <c r="T163">
        <f t="shared" si="37"/>
        <v>0.53448280000000004</v>
      </c>
      <c r="U163">
        <f t="shared" si="38"/>
        <v>116</v>
      </c>
      <c r="AA163">
        <v>25</v>
      </c>
      <c r="AB163">
        <v>30</v>
      </c>
      <c r="AC163">
        <v>0.55000000000000004</v>
      </c>
      <c r="AD163">
        <v>60</v>
      </c>
      <c r="AE163">
        <v>5</v>
      </c>
      <c r="AG163" t="b">
        <v>0</v>
      </c>
    </row>
    <row r="164" spans="1:33" x14ac:dyDescent="0.25">
      <c r="A164" t="s">
        <v>43</v>
      </c>
      <c r="B164">
        <f t="shared" si="29"/>
        <v>15</v>
      </c>
      <c r="C164">
        <v>35</v>
      </c>
      <c r="D164">
        <v>20</v>
      </c>
      <c r="E164">
        <f t="shared" si="39"/>
        <v>0.1448856880957701</v>
      </c>
      <c r="F164">
        <f t="shared" si="30"/>
        <v>0.19834710743801653</v>
      </c>
      <c r="G164">
        <f t="shared" si="40"/>
        <v>0.54545454545454541</v>
      </c>
      <c r="H164">
        <v>0.713615</v>
      </c>
      <c r="I164">
        <v>213</v>
      </c>
      <c r="N164" t="str">
        <f t="shared" si="31"/>
        <v>Bat40</v>
      </c>
      <c r="O164">
        <f t="shared" si="32"/>
        <v>25</v>
      </c>
      <c r="P164">
        <f t="shared" si="33"/>
        <v>40</v>
      </c>
      <c r="Q164">
        <f t="shared" si="34"/>
        <v>0.62721890000000002</v>
      </c>
      <c r="R164">
        <f t="shared" si="35"/>
        <v>0.14201183431952663</v>
      </c>
      <c r="S164">
        <f t="shared" si="36"/>
        <v>0.11467125185511405</v>
      </c>
      <c r="T164">
        <f t="shared" si="37"/>
        <v>0.62721890000000002</v>
      </c>
      <c r="U164">
        <f t="shared" si="38"/>
        <v>169</v>
      </c>
      <c r="AA164">
        <v>20</v>
      </c>
      <c r="AB164">
        <v>25</v>
      </c>
      <c r="AC164">
        <v>0.6785714285714286</v>
      </c>
      <c r="AD164">
        <v>140</v>
      </c>
      <c r="AE164">
        <v>5</v>
      </c>
      <c r="AG164" t="b">
        <v>0</v>
      </c>
    </row>
    <row r="165" spans="1:33" x14ac:dyDescent="0.25">
      <c r="A165" t="s">
        <v>43</v>
      </c>
      <c r="B165">
        <f t="shared" si="29"/>
        <v>15</v>
      </c>
      <c r="C165">
        <v>30</v>
      </c>
      <c r="D165">
        <v>15</v>
      </c>
      <c r="E165">
        <f t="shared" si="39"/>
        <v>0.19188266150073593</v>
      </c>
      <c r="F165">
        <f t="shared" si="30"/>
        <v>0.29629629629629628</v>
      </c>
      <c r="G165">
        <f t="shared" si="40"/>
        <v>0.66666666666666663</v>
      </c>
      <c r="H165">
        <v>0.95522390000000001</v>
      </c>
      <c r="I165">
        <v>134</v>
      </c>
      <c r="N165" t="str">
        <f t="shared" si="31"/>
        <v>Bat40</v>
      </c>
      <c r="O165">
        <f t="shared" si="32"/>
        <v>20</v>
      </c>
      <c r="P165">
        <f t="shared" si="33"/>
        <v>35</v>
      </c>
      <c r="Q165">
        <f t="shared" si="34"/>
        <v>0.713615</v>
      </c>
      <c r="R165">
        <f t="shared" si="35"/>
        <v>0.19834710743801653</v>
      </c>
      <c r="S165">
        <f t="shared" si="36"/>
        <v>0.1448856880957701</v>
      </c>
      <c r="T165">
        <f t="shared" si="37"/>
        <v>0.713615</v>
      </c>
      <c r="U165">
        <f t="shared" si="38"/>
        <v>213</v>
      </c>
      <c r="AA165">
        <v>15</v>
      </c>
      <c r="AB165">
        <v>20</v>
      </c>
      <c r="AC165">
        <v>0.51162790697674421</v>
      </c>
      <c r="AD165">
        <v>129</v>
      </c>
      <c r="AE165">
        <v>5</v>
      </c>
      <c r="AG165" t="b">
        <v>0</v>
      </c>
    </row>
    <row r="166" spans="1:33" x14ac:dyDescent="0.25">
      <c r="A166" t="s">
        <v>43</v>
      </c>
      <c r="B166">
        <f t="shared" si="29"/>
        <v>15</v>
      </c>
      <c r="C166">
        <v>25</v>
      </c>
      <c r="D166">
        <v>10</v>
      </c>
      <c r="E166">
        <f t="shared" si="39"/>
        <v>0.27279599554739142</v>
      </c>
      <c r="F166">
        <f t="shared" si="30"/>
        <v>0.48979591836734693</v>
      </c>
      <c r="G166">
        <f t="shared" si="40"/>
        <v>0.8571428571428571</v>
      </c>
      <c r="H166">
        <v>0.97435899999999998</v>
      </c>
      <c r="I166">
        <v>156</v>
      </c>
      <c r="N166" t="str">
        <f t="shared" si="31"/>
        <v>Bat40</v>
      </c>
      <c r="O166">
        <f t="shared" si="32"/>
        <v>15</v>
      </c>
      <c r="P166">
        <f t="shared" si="33"/>
        <v>30</v>
      </c>
      <c r="Q166">
        <f t="shared" si="34"/>
        <v>0.95522390000000001</v>
      </c>
      <c r="R166">
        <f t="shared" si="35"/>
        <v>0.29629629629629628</v>
      </c>
      <c r="S166">
        <f t="shared" si="36"/>
        <v>0.19188266150073593</v>
      </c>
      <c r="T166">
        <f t="shared" si="37"/>
        <v>0.95522390000000001</v>
      </c>
      <c r="U166">
        <f t="shared" si="38"/>
        <v>134</v>
      </c>
      <c r="AA166">
        <v>10</v>
      </c>
      <c r="AB166">
        <v>15</v>
      </c>
      <c r="AC166">
        <v>0.63758389261744963</v>
      </c>
      <c r="AD166">
        <v>149</v>
      </c>
      <c r="AE166">
        <v>5</v>
      </c>
      <c r="AG166" t="b">
        <v>0</v>
      </c>
    </row>
    <row r="167" spans="1:33" x14ac:dyDescent="0.25">
      <c r="A167" t="s">
        <v>43</v>
      </c>
      <c r="B167">
        <f t="shared" si="29"/>
        <v>15</v>
      </c>
      <c r="C167">
        <v>20</v>
      </c>
      <c r="D167">
        <v>5</v>
      </c>
      <c r="E167">
        <f t="shared" si="39"/>
        <v>0.43693540872625924</v>
      </c>
      <c r="F167">
        <f t="shared" si="30"/>
        <v>0.96</v>
      </c>
      <c r="G167">
        <f t="shared" si="40"/>
        <v>1.2</v>
      </c>
      <c r="H167">
        <v>0.95833330000000005</v>
      </c>
      <c r="I167">
        <v>96</v>
      </c>
      <c r="N167" t="str">
        <f t="shared" si="31"/>
        <v>Bat40</v>
      </c>
      <c r="O167">
        <f t="shared" si="32"/>
        <v>10</v>
      </c>
      <c r="P167">
        <f t="shared" si="33"/>
        <v>25</v>
      </c>
      <c r="Q167">
        <f t="shared" si="34"/>
        <v>0.97435899999999998</v>
      </c>
      <c r="R167">
        <f t="shared" si="35"/>
        <v>0.48979591836734693</v>
      </c>
      <c r="S167">
        <f t="shared" si="36"/>
        <v>0.27279599554739142</v>
      </c>
      <c r="T167">
        <f t="shared" si="37"/>
        <v>0.97435899999999998</v>
      </c>
      <c r="U167">
        <f t="shared" si="38"/>
        <v>156</v>
      </c>
      <c r="AA167">
        <v>5</v>
      </c>
      <c r="AB167">
        <v>10</v>
      </c>
      <c r="AC167">
        <v>0.9</v>
      </c>
      <c r="AD167">
        <v>10</v>
      </c>
      <c r="AE167">
        <v>5</v>
      </c>
      <c r="AG167" t="b">
        <v>0</v>
      </c>
    </row>
    <row r="168" spans="1:33" x14ac:dyDescent="0.25">
      <c r="A168" t="s">
        <v>43</v>
      </c>
      <c r="B168">
        <f t="shared" si="29"/>
        <v>5</v>
      </c>
      <c r="C168">
        <v>50</v>
      </c>
      <c r="D168">
        <v>45</v>
      </c>
      <c r="E168">
        <f t="shared" si="39"/>
        <v>2.246978675536776E-2</v>
      </c>
      <c r="F168">
        <f t="shared" si="30"/>
        <v>2.2160664819944598E-2</v>
      </c>
      <c r="G168">
        <f t="shared" si="40"/>
        <v>0.10526315789473684</v>
      </c>
      <c r="H168">
        <v>0.40740739999999998</v>
      </c>
      <c r="I168">
        <v>54</v>
      </c>
      <c r="N168" t="str">
        <f t="shared" si="31"/>
        <v>Bat40</v>
      </c>
      <c r="O168">
        <f t="shared" si="32"/>
        <v>5</v>
      </c>
      <c r="P168">
        <f t="shared" si="33"/>
        <v>20</v>
      </c>
      <c r="Q168">
        <f t="shared" si="34"/>
        <v>0.95833330000000005</v>
      </c>
      <c r="R168">
        <f t="shared" si="35"/>
        <v>0.96</v>
      </c>
      <c r="S168">
        <f t="shared" si="36"/>
        <v>0.43693540872625924</v>
      </c>
      <c r="T168">
        <f t="shared" si="37"/>
        <v>0.95833330000000005</v>
      </c>
      <c r="U168">
        <f t="shared" si="38"/>
        <v>96</v>
      </c>
    </row>
    <row r="169" spans="1:33" x14ac:dyDescent="0.25">
      <c r="A169" t="s">
        <v>43</v>
      </c>
      <c r="B169">
        <f t="shared" si="29"/>
        <v>5</v>
      </c>
      <c r="C169">
        <v>45</v>
      </c>
      <c r="D169">
        <v>40</v>
      </c>
      <c r="E169">
        <f t="shared" si="39"/>
        <v>2.6255814915964005E-2</v>
      </c>
      <c r="F169">
        <f t="shared" si="30"/>
        <v>2.768166089965398E-2</v>
      </c>
      <c r="G169">
        <f t="shared" si="40"/>
        <v>0.11764705882352941</v>
      </c>
      <c r="H169">
        <v>0.41935480000000003</v>
      </c>
      <c r="I169">
        <v>62</v>
      </c>
      <c r="N169" t="str">
        <f t="shared" si="31"/>
        <v>Bat40</v>
      </c>
      <c r="O169">
        <f t="shared" si="32"/>
        <v>45</v>
      </c>
      <c r="P169">
        <f t="shared" si="33"/>
        <v>50</v>
      </c>
      <c r="Q169">
        <f t="shared" si="34"/>
        <v>0.40740739999999998</v>
      </c>
      <c r="R169">
        <f t="shared" si="35"/>
        <v>2.2160664819944598E-2</v>
      </c>
      <c r="S169">
        <f t="shared" si="36"/>
        <v>2.246978675536776E-2</v>
      </c>
      <c r="T169">
        <f t="shared" si="37"/>
        <v>0.40740739999999998</v>
      </c>
      <c r="U169">
        <f t="shared" si="38"/>
        <v>54</v>
      </c>
    </row>
    <row r="170" spans="1:33" x14ac:dyDescent="0.25">
      <c r="A170" t="s">
        <v>43</v>
      </c>
      <c r="B170">
        <f t="shared" si="29"/>
        <v>5</v>
      </c>
      <c r="C170">
        <v>40</v>
      </c>
      <c r="D170">
        <v>35</v>
      </c>
      <c r="E170">
        <f t="shared" si="39"/>
        <v>3.1284284701649089E-2</v>
      </c>
      <c r="F170">
        <f t="shared" si="30"/>
        <v>3.5555555555555556E-2</v>
      </c>
      <c r="G170">
        <f t="shared" si="40"/>
        <v>0.13333333333333333</v>
      </c>
      <c r="H170">
        <v>0.47142859999999998</v>
      </c>
      <c r="I170">
        <v>70</v>
      </c>
      <c r="N170" t="str">
        <f t="shared" si="31"/>
        <v>Bat40</v>
      </c>
      <c r="O170">
        <f t="shared" si="32"/>
        <v>40</v>
      </c>
      <c r="P170">
        <f t="shared" si="33"/>
        <v>45</v>
      </c>
      <c r="Q170">
        <f t="shared" si="34"/>
        <v>0.41935480000000003</v>
      </c>
      <c r="R170">
        <f t="shared" si="35"/>
        <v>2.768166089965398E-2</v>
      </c>
      <c r="S170">
        <f t="shared" si="36"/>
        <v>2.6255814915964005E-2</v>
      </c>
      <c r="T170">
        <f t="shared" si="37"/>
        <v>0.41935480000000003</v>
      </c>
      <c r="U170">
        <f t="shared" si="38"/>
        <v>62</v>
      </c>
    </row>
    <row r="171" spans="1:33" x14ac:dyDescent="0.25">
      <c r="A171" t="s">
        <v>43</v>
      </c>
      <c r="B171">
        <f t="shared" si="29"/>
        <v>5</v>
      </c>
      <c r="C171">
        <v>35</v>
      </c>
      <c r="D171">
        <v>30</v>
      </c>
      <c r="E171">
        <f t="shared" si="39"/>
        <v>3.8223750618371355E-2</v>
      </c>
      <c r="F171">
        <f t="shared" si="30"/>
        <v>4.7337278106508875E-2</v>
      </c>
      <c r="G171">
        <f t="shared" si="40"/>
        <v>0.15384615384615385</v>
      </c>
      <c r="H171">
        <v>0.37606840000000002</v>
      </c>
      <c r="I171">
        <v>117</v>
      </c>
      <c r="N171" t="str">
        <f t="shared" si="31"/>
        <v>Bat40</v>
      </c>
      <c r="O171">
        <f t="shared" si="32"/>
        <v>35</v>
      </c>
      <c r="P171">
        <f t="shared" si="33"/>
        <v>40</v>
      </c>
      <c r="Q171">
        <f t="shared" si="34"/>
        <v>0.47142859999999998</v>
      </c>
      <c r="R171">
        <f t="shared" si="35"/>
        <v>3.5555555555555556E-2</v>
      </c>
      <c r="S171">
        <f t="shared" si="36"/>
        <v>3.1284284701649089E-2</v>
      </c>
      <c r="T171">
        <f t="shared" si="37"/>
        <v>0.47142859999999998</v>
      </c>
      <c r="U171">
        <f t="shared" si="38"/>
        <v>70</v>
      </c>
    </row>
    <row r="172" spans="1:33" x14ac:dyDescent="0.25">
      <c r="A172" t="s">
        <v>43</v>
      </c>
      <c r="B172">
        <f t="shared" si="29"/>
        <v>5</v>
      </c>
      <c r="C172">
        <v>30</v>
      </c>
      <c r="D172">
        <v>25</v>
      </c>
      <c r="E172">
        <f t="shared" si="39"/>
        <v>4.8295229365256695E-2</v>
      </c>
      <c r="F172">
        <f t="shared" si="30"/>
        <v>6.6115702479338845E-2</v>
      </c>
      <c r="G172">
        <f t="shared" si="40"/>
        <v>0.18181818181818182</v>
      </c>
      <c r="H172">
        <v>0.60784309999999997</v>
      </c>
      <c r="I172">
        <v>153</v>
      </c>
      <c r="N172" t="str">
        <f t="shared" si="31"/>
        <v>Bat40</v>
      </c>
      <c r="O172">
        <f t="shared" si="32"/>
        <v>30</v>
      </c>
      <c r="P172">
        <f t="shared" si="33"/>
        <v>35</v>
      </c>
      <c r="Q172">
        <f t="shared" si="34"/>
        <v>0.37606840000000002</v>
      </c>
      <c r="R172">
        <f t="shared" si="35"/>
        <v>4.7337278106508875E-2</v>
      </c>
      <c r="S172">
        <f t="shared" si="36"/>
        <v>3.8223750618371355E-2</v>
      </c>
      <c r="T172">
        <f t="shared" si="37"/>
        <v>0.37606840000000002</v>
      </c>
      <c r="U172">
        <f t="shared" si="38"/>
        <v>117</v>
      </c>
    </row>
    <row r="173" spans="1:33" x14ac:dyDescent="0.25">
      <c r="A173" t="s">
        <v>43</v>
      </c>
      <c r="B173">
        <f t="shared" si="29"/>
        <v>5</v>
      </c>
      <c r="C173">
        <v>25</v>
      </c>
      <c r="D173">
        <v>20</v>
      </c>
      <c r="E173">
        <f t="shared" si="39"/>
        <v>6.3960887166911978E-2</v>
      </c>
      <c r="F173">
        <f t="shared" si="30"/>
        <v>9.8765432098765427E-2</v>
      </c>
      <c r="G173">
        <f t="shared" si="40"/>
        <v>0.22222222222222221</v>
      </c>
      <c r="H173">
        <v>0.75757580000000002</v>
      </c>
      <c r="I173">
        <v>33</v>
      </c>
      <c r="N173" t="str">
        <f t="shared" si="31"/>
        <v>Bat40</v>
      </c>
      <c r="O173">
        <f t="shared" si="32"/>
        <v>25</v>
      </c>
      <c r="P173">
        <f t="shared" si="33"/>
        <v>30</v>
      </c>
      <c r="Q173">
        <f t="shared" si="34"/>
        <v>0.60784309999999997</v>
      </c>
      <c r="R173">
        <f t="shared" si="35"/>
        <v>6.6115702479338845E-2</v>
      </c>
      <c r="S173">
        <f t="shared" si="36"/>
        <v>4.8295229365256695E-2</v>
      </c>
      <c r="T173">
        <f t="shared" si="37"/>
        <v>0.60784309999999997</v>
      </c>
      <c r="U173">
        <f t="shared" si="38"/>
        <v>153</v>
      </c>
    </row>
    <row r="174" spans="1:33" x14ac:dyDescent="0.25">
      <c r="A174" t="s">
        <v>43</v>
      </c>
      <c r="B174">
        <f t="shared" si="29"/>
        <v>5</v>
      </c>
      <c r="C174">
        <v>20</v>
      </c>
      <c r="D174">
        <v>15</v>
      </c>
      <c r="E174">
        <f t="shared" si="39"/>
        <v>9.0931998515797141E-2</v>
      </c>
      <c r="F174">
        <f t="shared" si="30"/>
        <v>0.16326530612244897</v>
      </c>
      <c r="G174">
        <f t="shared" si="40"/>
        <v>0.2857142857142857</v>
      </c>
      <c r="H174">
        <v>0.47081709999999999</v>
      </c>
      <c r="I174">
        <v>257</v>
      </c>
      <c r="N174" t="str">
        <f t="shared" si="31"/>
        <v>Bat40</v>
      </c>
      <c r="O174">
        <f t="shared" si="32"/>
        <v>20</v>
      </c>
      <c r="P174">
        <f t="shared" si="33"/>
        <v>25</v>
      </c>
      <c r="Q174">
        <f t="shared" si="34"/>
        <v>0.75757580000000002</v>
      </c>
      <c r="R174">
        <f t="shared" si="35"/>
        <v>9.8765432098765427E-2</v>
      </c>
      <c r="S174">
        <f t="shared" si="36"/>
        <v>6.3960887166911978E-2</v>
      </c>
      <c r="T174">
        <f t="shared" si="37"/>
        <v>0.75757580000000002</v>
      </c>
      <c r="U174">
        <f t="shared" si="38"/>
        <v>33</v>
      </c>
    </row>
    <row r="175" spans="1:33" x14ac:dyDescent="0.25">
      <c r="A175" t="s">
        <v>43</v>
      </c>
      <c r="B175">
        <f t="shared" si="29"/>
        <v>5</v>
      </c>
      <c r="C175">
        <v>15</v>
      </c>
      <c r="D175">
        <v>10</v>
      </c>
      <c r="E175">
        <f t="shared" si="39"/>
        <v>0.14564513624208641</v>
      </c>
      <c r="F175">
        <f t="shared" si="30"/>
        <v>0.32</v>
      </c>
      <c r="G175">
        <f t="shared" si="40"/>
        <v>0.4</v>
      </c>
      <c r="H175">
        <v>0.73684210000000006</v>
      </c>
      <c r="I175">
        <v>133</v>
      </c>
      <c r="N175" t="str">
        <f t="shared" si="31"/>
        <v>Bat40</v>
      </c>
      <c r="O175">
        <f t="shared" si="32"/>
        <v>15</v>
      </c>
      <c r="P175">
        <f t="shared" si="33"/>
        <v>20</v>
      </c>
      <c r="Q175">
        <f t="shared" si="34"/>
        <v>0.47081709999999999</v>
      </c>
      <c r="R175">
        <f t="shared" si="35"/>
        <v>0.16326530612244897</v>
      </c>
      <c r="S175">
        <f t="shared" si="36"/>
        <v>9.0931998515797141E-2</v>
      </c>
      <c r="T175">
        <f t="shared" si="37"/>
        <v>0.47081709999999999</v>
      </c>
      <c r="U175">
        <f t="shared" si="38"/>
        <v>257</v>
      </c>
    </row>
    <row r="176" spans="1:33" x14ac:dyDescent="0.25">
      <c r="A176" t="s">
        <v>43</v>
      </c>
      <c r="B176">
        <f t="shared" si="29"/>
        <v>5</v>
      </c>
      <c r="C176">
        <v>10</v>
      </c>
      <c r="D176">
        <v>5</v>
      </c>
      <c r="E176">
        <f t="shared" si="39"/>
        <v>0.297772258961016</v>
      </c>
      <c r="F176">
        <f t="shared" si="30"/>
        <v>0.88888888888888884</v>
      </c>
      <c r="G176">
        <f t="shared" si="40"/>
        <v>0.66666666666666663</v>
      </c>
      <c r="H176">
        <v>0.80357140000000005</v>
      </c>
      <c r="I176">
        <v>56</v>
      </c>
      <c r="N176" t="str">
        <f t="shared" si="31"/>
        <v>Bat40</v>
      </c>
      <c r="O176">
        <f t="shared" si="32"/>
        <v>10</v>
      </c>
      <c r="P176">
        <f t="shared" si="33"/>
        <v>15</v>
      </c>
      <c r="Q176">
        <f t="shared" si="34"/>
        <v>0.73684210000000006</v>
      </c>
      <c r="R176">
        <f t="shared" si="35"/>
        <v>0.32</v>
      </c>
      <c r="S176">
        <f t="shared" si="36"/>
        <v>0.14564513624208641</v>
      </c>
      <c r="T176">
        <f t="shared" si="37"/>
        <v>0.73684210000000006</v>
      </c>
      <c r="U176">
        <f t="shared" si="38"/>
        <v>133</v>
      </c>
    </row>
    <row r="177" spans="1:21" x14ac:dyDescent="0.25">
      <c r="A177" t="s">
        <v>44</v>
      </c>
      <c r="B177">
        <f t="shared" si="29"/>
        <v>15</v>
      </c>
      <c r="C177">
        <v>50</v>
      </c>
      <c r="D177">
        <v>35</v>
      </c>
      <c r="E177">
        <f t="shared" si="39"/>
        <v>7.8767444747892018E-2</v>
      </c>
      <c r="F177">
        <f t="shared" si="30"/>
        <v>8.3044982698961933E-2</v>
      </c>
      <c r="G177">
        <f t="shared" si="40"/>
        <v>0.35294117647058826</v>
      </c>
      <c r="H177">
        <v>0.40983609999999998</v>
      </c>
      <c r="I177">
        <v>122</v>
      </c>
      <c r="N177" t="str">
        <f t="shared" si="31"/>
        <v>Bat40</v>
      </c>
      <c r="O177">
        <f t="shared" si="32"/>
        <v>5</v>
      </c>
      <c r="P177">
        <f t="shared" si="33"/>
        <v>10</v>
      </c>
      <c r="Q177">
        <f t="shared" si="34"/>
        <v>0.80357140000000005</v>
      </c>
      <c r="R177">
        <f t="shared" si="35"/>
        <v>0.88888888888888884</v>
      </c>
      <c r="S177">
        <f t="shared" si="36"/>
        <v>0.297772258961016</v>
      </c>
      <c r="T177">
        <f t="shared" si="37"/>
        <v>0.80357140000000005</v>
      </c>
      <c r="U177">
        <f t="shared" si="38"/>
        <v>56</v>
      </c>
    </row>
    <row r="178" spans="1:21" x14ac:dyDescent="0.25">
      <c r="A178" t="s">
        <v>44</v>
      </c>
      <c r="B178">
        <f t="shared" si="29"/>
        <v>15</v>
      </c>
      <c r="C178">
        <v>45</v>
      </c>
      <c r="D178">
        <v>30</v>
      </c>
      <c r="E178">
        <f t="shared" si="39"/>
        <v>9.3852854104947259E-2</v>
      </c>
      <c r="F178">
        <f t="shared" si="30"/>
        <v>0.10666666666666667</v>
      </c>
      <c r="G178">
        <f t="shared" si="40"/>
        <v>0.4</v>
      </c>
      <c r="H178">
        <v>0.6238532</v>
      </c>
      <c r="I178">
        <v>109</v>
      </c>
      <c r="N178" t="str">
        <f t="shared" si="31"/>
        <v>Bat41</v>
      </c>
      <c r="O178">
        <f t="shared" si="32"/>
        <v>35</v>
      </c>
      <c r="P178">
        <f t="shared" si="33"/>
        <v>50</v>
      </c>
      <c r="Q178">
        <f t="shared" si="34"/>
        <v>0.40983609999999998</v>
      </c>
      <c r="R178">
        <f t="shared" si="35"/>
        <v>8.3044982698961933E-2</v>
      </c>
      <c r="S178">
        <f t="shared" si="36"/>
        <v>7.8767444747892018E-2</v>
      </c>
      <c r="T178">
        <f t="shared" si="37"/>
        <v>0.40983609999999998</v>
      </c>
      <c r="U178">
        <f t="shared" si="38"/>
        <v>122</v>
      </c>
    </row>
    <row r="179" spans="1:21" x14ac:dyDescent="0.25">
      <c r="A179" t="s">
        <v>44</v>
      </c>
      <c r="B179">
        <f t="shared" si="29"/>
        <v>15</v>
      </c>
      <c r="C179">
        <v>40</v>
      </c>
      <c r="D179">
        <v>25</v>
      </c>
      <c r="E179">
        <f t="shared" si="39"/>
        <v>0.11467125185511405</v>
      </c>
      <c r="F179">
        <f t="shared" si="30"/>
        <v>0.14201183431952663</v>
      </c>
      <c r="G179">
        <f t="shared" si="40"/>
        <v>0.46153846153846156</v>
      </c>
      <c r="H179">
        <v>0.82291669999999995</v>
      </c>
      <c r="I179">
        <v>96</v>
      </c>
      <c r="N179" t="str">
        <f t="shared" si="31"/>
        <v>Bat41</v>
      </c>
      <c r="O179">
        <f t="shared" si="32"/>
        <v>30</v>
      </c>
      <c r="P179">
        <f t="shared" si="33"/>
        <v>45</v>
      </c>
      <c r="Q179">
        <f t="shared" si="34"/>
        <v>0.6238532</v>
      </c>
      <c r="R179">
        <f t="shared" si="35"/>
        <v>0.10666666666666667</v>
      </c>
      <c r="S179">
        <f t="shared" si="36"/>
        <v>9.3852854104947259E-2</v>
      </c>
      <c r="T179">
        <f t="shared" si="37"/>
        <v>0.6238532</v>
      </c>
      <c r="U179">
        <f t="shared" si="38"/>
        <v>109</v>
      </c>
    </row>
    <row r="180" spans="1:21" x14ac:dyDescent="0.25">
      <c r="A180" t="s">
        <v>44</v>
      </c>
      <c r="B180">
        <f t="shared" si="29"/>
        <v>15</v>
      </c>
      <c r="C180">
        <v>35</v>
      </c>
      <c r="D180">
        <v>20</v>
      </c>
      <c r="E180">
        <f t="shared" si="39"/>
        <v>0.1448856880957701</v>
      </c>
      <c r="F180">
        <f t="shared" si="30"/>
        <v>0.19834710743801653</v>
      </c>
      <c r="G180">
        <f t="shared" si="40"/>
        <v>0.54545454545454541</v>
      </c>
      <c r="H180">
        <v>0.86666670000000001</v>
      </c>
      <c r="I180">
        <v>75</v>
      </c>
      <c r="N180" t="str">
        <f t="shared" si="31"/>
        <v>Bat41</v>
      </c>
      <c r="O180">
        <f t="shared" si="32"/>
        <v>25</v>
      </c>
      <c r="P180">
        <f t="shared" si="33"/>
        <v>40</v>
      </c>
      <c r="Q180">
        <f t="shared" si="34"/>
        <v>0.82291669999999995</v>
      </c>
      <c r="R180">
        <f t="shared" si="35"/>
        <v>0.14201183431952663</v>
      </c>
      <c r="S180">
        <f t="shared" si="36"/>
        <v>0.11467125185511405</v>
      </c>
      <c r="T180">
        <f t="shared" si="37"/>
        <v>0.82291669999999995</v>
      </c>
      <c r="U180">
        <f t="shared" si="38"/>
        <v>96</v>
      </c>
    </row>
    <row r="181" spans="1:21" x14ac:dyDescent="0.25">
      <c r="A181" t="s">
        <v>44</v>
      </c>
      <c r="B181">
        <f t="shared" si="29"/>
        <v>15</v>
      </c>
      <c r="C181">
        <v>30</v>
      </c>
      <c r="D181">
        <v>15</v>
      </c>
      <c r="E181">
        <f t="shared" si="39"/>
        <v>0.19188266150073593</v>
      </c>
      <c r="F181">
        <f t="shared" si="30"/>
        <v>0.29629629629629628</v>
      </c>
      <c r="G181">
        <f t="shared" si="40"/>
        <v>0.66666666666666663</v>
      </c>
      <c r="H181">
        <v>0.95867769999999997</v>
      </c>
      <c r="I181">
        <v>121</v>
      </c>
      <c r="N181" t="str">
        <f t="shared" si="31"/>
        <v>Bat41</v>
      </c>
      <c r="O181">
        <f t="shared" si="32"/>
        <v>20</v>
      </c>
      <c r="P181">
        <f t="shared" si="33"/>
        <v>35</v>
      </c>
      <c r="Q181">
        <f t="shared" si="34"/>
        <v>0.86666670000000001</v>
      </c>
      <c r="R181">
        <f t="shared" si="35"/>
        <v>0.19834710743801653</v>
      </c>
      <c r="S181">
        <f t="shared" si="36"/>
        <v>0.1448856880957701</v>
      </c>
      <c r="T181">
        <f t="shared" si="37"/>
        <v>0.86666670000000001</v>
      </c>
      <c r="U181">
        <f t="shared" si="38"/>
        <v>75</v>
      </c>
    </row>
    <row r="182" spans="1:21" x14ac:dyDescent="0.25">
      <c r="A182" t="s">
        <v>44</v>
      </c>
      <c r="B182">
        <f t="shared" si="29"/>
        <v>15</v>
      </c>
      <c r="C182">
        <v>25</v>
      </c>
      <c r="D182">
        <v>10</v>
      </c>
      <c r="E182">
        <f t="shared" si="39"/>
        <v>0.27279599554739142</v>
      </c>
      <c r="F182">
        <f t="shared" si="30"/>
        <v>0.48979591836734693</v>
      </c>
      <c r="G182">
        <f t="shared" si="40"/>
        <v>0.8571428571428571</v>
      </c>
      <c r="H182">
        <v>0.97345130000000002</v>
      </c>
      <c r="I182">
        <v>113</v>
      </c>
      <c r="N182" t="str">
        <f t="shared" si="31"/>
        <v>Bat41</v>
      </c>
      <c r="O182">
        <f t="shared" si="32"/>
        <v>15</v>
      </c>
      <c r="P182">
        <f t="shared" si="33"/>
        <v>30</v>
      </c>
      <c r="Q182">
        <f t="shared" si="34"/>
        <v>0.95867769999999997</v>
      </c>
      <c r="R182">
        <f t="shared" si="35"/>
        <v>0.29629629629629628</v>
      </c>
      <c r="S182">
        <f t="shared" si="36"/>
        <v>0.19188266150073593</v>
      </c>
      <c r="T182">
        <f t="shared" si="37"/>
        <v>0.95867769999999997</v>
      </c>
      <c r="U182">
        <f t="shared" si="38"/>
        <v>121</v>
      </c>
    </row>
    <row r="183" spans="1:21" x14ac:dyDescent="0.25">
      <c r="A183" t="s">
        <v>44</v>
      </c>
      <c r="B183">
        <f t="shared" si="29"/>
        <v>15</v>
      </c>
      <c r="C183">
        <v>20</v>
      </c>
      <c r="D183">
        <v>5</v>
      </c>
      <c r="E183">
        <f t="shared" si="39"/>
        <v>0.43693540872625924</v>
      </c>
      <c r="F183">
        <f t="shared" si="30"/>
        <v>0.96</v>
      </c>
      <c r="G183">
        <f t="shared" si="40"/>
        <v>1.2</v>
      </c>
      <c r="H183">
        <v>0.99649120000000002</v>
      </c>
      <c r="I183">
        <v>285</v>
      </c>
      <c r="N183" t="str">
        <f t="shared" si="31"/>
        <v>Bat41</v>
      </c>
      <c r="O183">
        <f t="shared" si="32"/>
        <v>10</v>
      </c>
      <c r="P183">
        <f t="shared" si="33"/>
        <v>25</v>
      </c>
      <c r="Q183">
        <f t="shared" si="34"/>
        <v>0.97345130000000002</v>
      </c>
      <c r="R183">
        <f t="shared" si="35"/>
        <v>0.48979591836734693</v>
      </c>
      <c r="S183">
        <f t="shared" si="36"/>
        <v>0.27279599554739142</v>
      </c>
      <c r="T183">
        <f t="shared" si="37"/>
        <v>0.97345130000000002</v>
      </c>
      <c r="U183">
        <f t="shared" si="38"/>
        <v>113</v>
      </c>
    </row>
    <row r="184" spans="1:21" x14ac:dyDescent="0.25">
      <c r="A184" t="s">
        <v>44</v>
      </c>
      <c r="B184">
        <f t="shared" si="29"/>
        <v>5</v>
      </c>
      <c r="C184">
        <v>50</v>
      </c>
      <c r="D184">
        <v>45</v>
      </c>
      <c r="E184">
        <f t="shared" si="39"/>
        <v>2.246978675536776E-2</v>
      </c>
      <c r="F184">
        <f t="shared" si="30"/>
        <v>2.2160664819944598E-2</v>
      </c>
      <c r="G184">
        <f t="shared" si="40"/>
        <v>0.10526315789473684</v>
      </c>
      <c r="H184">
        <v>0.58139529999999995</v>
      </c>
      <c r="I184">
        <v>43</v>
      </c>
      <c r="N184" t="str">
        <f t="shared" si="31"/>
        <v>Bat41</v>
      </c>
      <c r="O184">
        <f t="shared" si="32"/>
        <v>5</v>
      </c>
      <c r="P184">
        <f t="shared" si="33"/>
        <v>20</v>
      </c>
      <c r="Q184">
        <f t="shared" si="34"/>
        <v>0.99649120000000002</v>
      </c>
      <c r="R184">
        <f t="shared" si="35"/>
        <v>0.96</v>
      </c>
      <c r="S184">
        <f t="shared" si="36"/>
        <v>0.43693540872625924</v>
      </c>
      <c r="T184">
        <f t="shared" si="37"/>
        <v>0.99649120000000002</v>
      </c>
      <c r="U184">
        <f t="shared" si="38"/>
        <v>285</v>
      </c>
    </row>
    <row r="185" spans="1:21" x14ac:dyDescent="0.25">
      <c r="A185" t="s">
        <v>44</v>
      </c>
      <c r="B185">
        <f t="shared" si="29"/>
        <v>5</v>
      </c>
      <c r="C185">
        <v>45</v>
      </c>
      <c r="D185">
        <v>40</v>
      </c>
      <c r="E185">
        <f t="shared" si="39"/>
        <v>2.6255814915964005E-2</v>
      </c>
      <c r="F185">
        <f t="shared" si="30"/>
        <v>2.768166089965398E-2</v>
      </c>
      <c r="G185">
        <f t="shared" si="40"/>
        <v>0.11764705882352941</v>
      </c>
      <c r="H185">
        <v>0.66</v>
      </c>
      <c r="I185">
        <v>50</v>
      </c>
      <c r="N185" t="str">
        <f t="shared" si="31"/>
        <v>Bat41</v>
      </c>
      <c r="O185">
        <f t="shared" si="32"/>
        <v>45</v>
      </c>
      <c r="P185">
        <f t="shared" si="33"/>
        <v>50</v>
      </c>
      <c r="Q185">
        <f t="shared" si="34"/>
        <v>0.58139529999999995</v>
      </c>
      <c r="R185">
        <f t="shared" si="35"/>
        <v>2.2160664819944598E-2</v>
      </c>
      <c r="S185">
        <f t="shared" si="36"/>
        <v>2.246978675536776E-2</v>
      </c>
      <c r="T185">
        <f t="shared" si="37"/>
        <v>0.58139529999999995</v>
      </c>
      <c r="U185">
        <f t="shared" si="38"/>
        <v>43</v>
      </c>
    </row>
    <row r="186" spans="1:21" x14ac:dyDescent="0.25">
      <c r="A186" t="s">
        <v>44</v>
      </c>
      <c r="B186">
        <f t="shared" si="29"/>
        <v>5</v>
      </c>
      <c r="C186">
        <v>40</v>
      </c>
      <c r="D186">
        <v>35</v>
      </c>
      <c r="E186">
        <f t="shared" si="39"/>
        <v>3.1284284701649089E-2</v>
      </c>
      <c r="F186">
        <f t="shared" si="30"/>
        <v>3.5555555555555556E-2</v>
      </c>
      <c r="G186">
        <f t="shared" si="40"/>
        <v>0.13333333333333333</v>
      </c>
      <c r="H186">
        <v>0.60655740000000002</v>
      </c>
      <c r="I186">
        <v>61</v>
      </c>
      <c r="N186" t="str">
        <f t="shared" si="31"/>
        <v>Bat41</v>
      </c>
      <c r="O186">
        <f t="shared" si="32"/>
        <v>40</v>
      </c>
      <c r="P186">
        <f t="shared" si="33"/>
        <v>45</v>
      </c>
      <c r="Q186">
        <f t="shared" si="34"/>
        <v>0.66</v>
      </c>
      <c r="R186">
        <f t="shared" si="35"/>
        <v>2.768166089965398E-2</v>
      </c>
      <c r="S186">
        <f t="shared" si="36"/>
        <v>2.6255814915964005E-2</v>
      </c>
      <c r="T186">
        <f t="shared" si="37"/>
        <v>0.66</v>
      </c>
      <c r="U186">
        <f t="shared" si="38"/>
        <v>50</v>
      </c>
    </row>
    <row r="187" spans="1:21" x14ac:dyDescent="0.25">
      <c r="A187" t="s">
        <v>44</v>
      </c>
      <c r="B187">
        <f t="shared" si="29"/>
        <v>5</v>
      </c>
      <c r="C187">
        <v>35</v>
      </c>
      <c r="D187">
        <v>30</v>
      </c>
      <c r="E187">
        <f t="shared" si="39"/>
        <v>3.8223750618371355E-2</v>
      </c>
      <c r="F187">
        <f t="shared" si="30"/>
        <v>4.7337278106508875E-2</v>
      </c>
      <c r="G187">
        <f t="shared" si="40"/>
        <v>0.15384615384615385</v>
      </c>
      <c r="H187">
        <v>0.4375</v>
      </c>
      <c r="I187">
        <v>16</v>
      </c>
      <c r="N187" t="str">
        <f t="shared" si="31"/>
        <v>Bat41</v>
      </c>
      <c r="O187">
        <f t="shared" si="32"/>
        <v>35</v>
      </c>
      <c r="P187">
        <f t="shared" si="33"/>
        <v>40</v>
      </c>
      <c r="Q187">
        <f t="shared" si="34"/>
        <v>0.60655740000000002</v>
      </c>
      <c r="R187">
        <f t="shared" si="35"/>
        <v>3.5555555555555556E-2</v>
      </c>
      <c r="S187">
        <f t="shared" si="36"/>
        <v>3.1284284701649089E-2</v>
      </c>
      <c r="T187">
        <f t="shared" si="37"/>
        <v>0.60655740000000002</v>
      </c>
      <c r="U187">
        <f t="shared" si="38"/>
        <v>61</v>
      </c>
    </row>
    <row r="188" spans="1:21" x14ac:dyDescent="0.25">
      <c r="A188" t="s">
        <v>44</v>
      </c>
      <c r="B188">
        <f t="shared" si="29"/>
        <v>5</v>
      </c>
      <c r="C188">
        <v>30</v>
      </c>
      <c r="D188">
        <v>25</v>
      </c>
      <c r="E188">
        <f t="shared" si="39"/>
        <v>4.8295229365256695E-2</v>
      </c>
      <c r="F188">
        <f t="shared" si="30"/>
        <v>6.6115702479338845E-2</v>
      </c>
      <c r="G188">
        <f t="shared" si="40"/>
        <v>0.18181818181818182</v>
      </c>
      <c r="H188">
        <v>0.625</v>
      </c>
      <c r="I188">
        <v>120</v>
      </c>
      <c r="N188" t="str">
        <f t="shared" si="31"/>
        <v>Bat41</v>
      </c>
      <c r="O188">
        <f t="shared" si="32"/>
        <v>30</v>
      </c>
      <c r="P188">
        <f t="shared" si="33"/>
        <v>35</v>
      </c>
      <c r="Q188">
        <f t="shared" si="34"/>
        <v>0.4375</v>
      </c>
      <c r="R188">
        <f t="shared" si="35"/>
        <v>4.7337278106508875E-2</v>
      </c>
      <c r="S188">
        <f t="shared" si="36"/>
        <v>3.8223750618371355E-2</v>
      </c>
      <c r="T188">
        <f t="shared" si="37"/>
        <v>0.4375</v>
      </c>
      <c r="U188">
        <f t="shared" si="38"/>
        <v>16</v>
      </c>
    </row>
    <row r="189" spans="1:21" x14ac:dyDescent="0.25">
      <c r="A189" t="s">
        <v>44</v>
      </c>
      <c r="B189">
        <f t="shared" si="29"/>
        <v>5</v>
      </c>
      <c r="C189">
        <v>25</v>
      </c>
      <c r="D189">
        <v>20</v>
      </c>
      <c r="E189">
        <f t="shared" si="39"/>
        <v>6.3960887166911978E-2</v>
      </c>
      <c r="F189">
        <f t="shared" si="30"/>
        <v>9.8765432098765427E-2</v>
      </c>
      <c r="G189">
        <f t="shared" si="40"/>
        <v>0.22222222222222221</v>
      </c>
      <c r="H189">
        <v>0.59055120000000005</v>
      </c>
      <c r="I189">
        <v>127</v>
      </c>
      <c r="N189" t="str">
        <f t="shared" si="31"/>
        <v>Bat41</v>
      </c>
      <c r="O189">
        <f t="shared" si="32"/>
        <v>25</v>
      </c>
      <c r="P189">
        <f t="shared" si="33"/>
        <v>30</v>
      </c>
      <c r="Q189">
        <f t="shared" si="34"/>
        <v>0.625</v>
      </c>
      <c r="R189">
        <f t="shared" si="35"/>
        <v>6.6115702479338845E-2</v>
      </c>
      <c r="S189">
        <f t="shared" si="36"/>
        <v>4.8295229365256695E-2</v>
      </c>
      <c r="T189">
        <f t="shared" si="37"/>
        <v>0.625</v>
      </c>
      <c r="U189">
        <f t="shared" si="38"/>
        <v>120</v>
      </c>
    </row>
    <row r="190" spans="1:21" x14ac:dyDescent="0.25">
      <c r="A190" t="s">
        <v>44</v>
      </c>
      <c r="B190">
        <f t="shared" si="29"/>
        <v>5</v>
      </c>
      <c r="C190">
        <v>20</v>
      </c>
      <c r="D190">
        <v>15</v>
      </c>
      <c r="E190">
        <f t="shared" si="39"/>
        <v>9.0931998515797141E-2</v>
      </c>
      <c r="F190">
        <f t="shared" si="30"/>
        <v>0.16326530612244897</v>
      </c>
      <c r="G190">
        <f t="shared" si="40"/>
        <v>0.2857142857142857</v>
      </c>
      <c r="H190">
        <v>0.86842109999999995</v>
      </c>
      <c r="I190">
        <v>76</v>
      </c>
      <c r="N190" t="str">
        <f t="shared" si="31"/>
        <v>Bat41</v>
      </c>
      <c r="O190">
        <f t="shared" si="32"/>
        <v>20</v>
      </c>
      <c r="P190">
        <f t="shared" si="33"/>
        <v>25</v>
      </c>
      <c r="Q190">
        <f t="shared" si="34"/>
        <v>0.59055120000000005</v>
      </c>
      <c r="R190">
        <f t="shared" si="35"/>
        <v>9.8765432098765427E-2</v>
      </c>
      <c r="S190">
        <f t="shared" si="36"/>
        <v>6.3960887166911978E-2</v>
      </c>
      <c r="T190">
        <f t="shared" si="37"/>
        <v>0.59055120000000005</v>
      </c>
      <c r="U190">
        <f t="shared" si="38"/>
        <v>127</v>
      </c>
    </row>
    <row r="191" spans="1:21" x14ac:dyDescent="0.25">
      <c r="A191" t="s">
        <v>44</v>
      </c>
      <c r="B191">
        <f t="shared" si="29"/>
        <v>5</v>
      </c>
      <c r="C191">
        <v>15</v>
      </c>
      <c r="D191">
        <v>10</v>
      </c>
      <c r="E191">
        <f t="shared" si="39"/>
        <v>0.14564513624208641</v>
      </c>
      <c r="F191">
        <f t="shared" si="30"/>
        <v>0.32</v>
      </c>
      <c r="G191">
        <f t="shared" si="40"/>
        <v>0.4</v>
      </c>
      <c r="H191">
        <v>0.42199490000000001</v>
      </c>
      <c r="I191">
        <v>391</v>
      </c>
      <c r="N191" t="str">
        <f t="shared" si="31"/>
        <v>Bat41</v>
      </c>
      <c r="O191">
        <f t="shared" si="32"/>
        <v>15</v>
      </c>
      <c r="P191">
        <f t="shared" si="33"/>
        <v>20</v>
      </c>
      <c r="Q191">
        <f t="shared" si="34"/>
        <v>0.86842109999999995</v>
      </c>
      <c r="R191">
        <f t="shared" si="35"/>
        <v>0.16326530612244897</v>
      </c>
      <c r="S191">
        <f t="shared" si="36"/>
        <v>9.0931998515797141E-2</v>
      </c>
      <c r="T191">
        <f t="shared" si="37"/>
        <v>0.86842109999999995</v>
      </c>
      <c r="U191">
        <f t="shared" si="38"/>
        <v>76</v>
      </c>
    </row>
    <row r="192" spans="1:21" x14ac:dyDescent="0.25">
      <c r="A192" t="s">
        <v>44</v>
      </c>
      <c r="B192">
        <f t="shared" si="29"/>
        <v>5</v>
      </c>
      <c r="C192">
        <v>10</v>
      </c>
      <c r="D192">
        <v>5</v>
      </c>
      <c r="E192">
        <f t="shared" si="39"/>
        <v>0.297772258961016</v>
      </c>
      <c r="F192">
        <f t="shared" si="30"/>
        <v>0.88888888888888884</v>
      </c>
      <c r="G192">
        <f t="shared" si="40"/>
        <v>0.66666666666666663</v>
      </c>
      <c r="H192">
        <v>0.95714290000000002</v>
      </c>
      <c r="I192">
        <v>70</v>
      </c>
      <c r="N192" t="str">
        <f t="shared" si="31"/>
        <v>Bat41</v>
      </c>
      <c r="O192">
        <f t="shared" si="32"/>
        <v>10</v>
      </c>
      <c r="P192">
        <f t="shared" si="33"/>
        <v>15</v>
      </c>
      <c r="Q192">
        <f t="shared" si="34"/>
        <v>0.42199490000000001</v>
      </c>
      <c r="R192">
        <f t="shared" si="35"/>
        <v>0.32</v>
      </c>
      <c r="S192">
        <f t="shared" si="36"/>
        <v>0.14564513624208641</v>
      </c>
      <c r="T192">
        <f t="shared" si="37"/>
        <v>0.42199490000000001</v>
      </c>
      <c r="U192">
        <f t="shared" si="38"/>
        <v>391</v>
      </c>
    </row>
    <row r="193" spans="1:21" x14ac:dyDescent="0.25">
      <c r="A193" t="s">
        <v>45</v>
      </c>
      <c r="B193">
        <f t="shared" si="29"/>
        <v>15</v>
      </c>
      <c r="C193">
        <v>50</v>
      </c>
      <c r="D193">
        <v>35</v>
      </c>
      <c r="E193">
        <f t="shared" si="39"/>
        <v>7.8767444747892018E-2</v>
      </c>
      <c r="F193">
        <f t="shared" si="30"/>
        <v>8.3044982698961933E-2</v>
      </c>
      <c r="G193">
        <f t="shared" si="40"/>
        <v>0.35294117647058826</v>
      </c>
      <c r="H193">
        <v>0.67114090000000004</v>
      </c>
      <c r="I193">
        <v>149</v>
      </c>
      <c r="N193" t="str">
        <f t="shared" si="31"/>
        <v>Bat41</v>
      </c>
      <c r="O193">
        <f t="shared" si="32"/>
        <v>5</v>
      </c>
      <c r="P193">
        <f t="shared" si="33"/>
        <v>10</v>
      </c>
      <c r="Q193">
        <f t="shared" si="34"/>
        <v>0.95714290000000002</v>
      </c>
      <c r="R193">
        <f t="shared" si="35"/>
        <v>0.88888888888888884</v>
      </c>
      <c r="S193">
        <f t="shared" si="36"/>
        <v>0.297772258961016</v>
      </c>
      <c r="T193">
        <f t="shared" si="37"/>
        <v>0.95714290000000002</v>
      </c>
      <c r="U193">
        <f t="shared" si="38"/>
        <v>70</v>
      </c>
    </row>
    <row r="194" spans="1:21" x14ac:dyDescent="0.25">
      <c r="A194" t="s">
        <v>45</v>
      </c>
      <c r="B194">
        <f t="shared" ref="B194:B257" si="41">C194-D194</f>
        <v>15</v>
      </c>
      <c r="C194">
        <v>45</v>
      </c>
      <c r="D194">
        <v>30</v>
      </c>
      <c r="E194">
        <f t="shared" si="39"/>
        <v>9.3852854104947259E-2</v>
      </c>
      <c r="F194">
        <f t="shared" si="30"/>
        <v>0.10666666666666667</v>
      </c>
      <c r="G194">
        <f t="shared" si="40"/>
        <v>0.4</v>
      </c>
      <c r="H194">
        <v>0.52447549999999998</v>
      </c>
      <c r="I194">
        <v>143</v>
      </c>
      <c r="N194" t="str">
        <f t="shared" si="31"/>
        <v>Bat46</v>
      </c>
      <c r="O194">
        <f t="shared" si="32"/>
        <v>35</v>
      </c>
      <c r="P194">
        <f t="shared" si="33"/>
        <v>50</v>
      </c>
      <c r="Q194">
        <f t="shared" si="34"/>
        <v>0.67114090000000004</v>
      </c>
      <c r="R194">
        <f t="shared" si="35"/>
        <v>8.3044982698961933E-2</v>
      </c>
      <c r="S194">
        <f t="shared" si="36"/>
        <v>7.8767444747892018E-2</v>
      </c>
      <c r="T194">
        <f t="shared" si="37"/>
        <v>0.67114090000000004</v>
      </c>
      <c r="U194">
        <f t="shared" si="38"/>
        <v>149</v>
      </c>
    </row>
    <row r="195" spans="1:21" x14ac:dyDescent="0.25">
      <c r="A195" t="s">
        <v>45</v>
      </c>
      <c r="B195">
        <f t="shared" si="41"/>
        <v>15</v>
      </c>
      <c r="C195">
        <v>40</v>
      </c>
      <c r="D195">
        <v>25</v>
      </c>
      <c r="E195">
        <f t="shared" si="39"/>
        <v>0.11467125185511405</v>
      </c>
      <c r="F195">
        <f t="shared" ref="F195:F258" si="42">$L$5*(C195-D195)/AVERAGE(D195,C195)^$L$4</f>
        <v>0.14201183431952663</v>
      </c>
      <c r="G195">
        <f t="shared" si="40"/>
        <v>0.46153846153846156</v>
      </c>
      <c r="H195">
        <v>0.66489359999999997</v>
      </c>
      <c r="I195">
        <v>188</v>
      </c>
      <c r="N195" t="str">
        <f t="shared" si="31"/>
        <v>Bat46</v>
      </c>
      <c r="O195">
        <f t="shared" si="32"/>
        <v>30</v>
      </c>
      <c r="P195">
        <f t="shared" si="33"/>
        <v>45</v>
      </c>
      <c r="Q195">
        <f t="shared" si="34"/>
        <v>0.52447549999999998</v>
      </c>
      <c r="R195">
        <f t="shared" si="35"/>
        <v>0.10666666666666667</v>
      </c>
      <c r="S195">
        <f t="shared" si="36"/>
        <v>9.3852854104947259E-2</v>
      </c>
      <c r="T195">
        <f t="shared" si="37"/>
        <v>0.52447549999999998</v>
      </c>
      <c r="U195">
        <f t="shared" si="38"/>
        <v>143</v>
      </c>
    </row>
    <row r="196" spans="1:21" x14ac:dyDescent="0.25">
      <c r="A196" t="s">
        <v>45</v>
      </c>
      <c r="B196">
        <f t="shared" si="41"/>
        <v>15</v>
      </c>
      <c r="C196">
        <v>35</v>
      </c>
      <c r="D196">
        <v>20</v>
      </c>
      <c r="E196">
        <f t="shared" si="39"/>
        <v>0.1448856880957701</v>
      </c>
      <c r="F196">
        <f t="shared" si="42"/>
        <v>0.19834710743801653</v>
      </c>
      <c r="G196">
        <f t="shared" si="40"/>
        <v>0.54545454545454541</v>
      </c>
      <c r="H196">
        <v>0.72</v>
      </c>
      <c r="I196">
        <v>250</v>
      </c>
      <c r="N196" t="str">
        <f t="shared" ref="N196:N259" si="43">A195</f>
        <v>Bat46</v>
      </c>
      <c r="O196">
        <f t="shared" ref="O196:O259" si="44">D195</f>
        <v>25</v>
      </c>
      <c r="P196">
        <f t="shared" ref="P196:P259" si="45">C195</f>
        <v>40</v>
      </c>
      <c r="Q196">
        <f t="shared" ref="Q196:Q259" si="46">H195</f>
        <v>0.66489359999999997</v>
      </c>
      <c r="R196">
        <f t="shared" ref="R196:R259" si="47">F195</f>
        <v>0.14201183431952663</v>
      </c>
      <c r="S196">
        <f t="shared" ref="S196:S259" si="48">E195</f>
        <v>0.11467125185511405</v>
      </c>
      <c r="T196">
        <f t="shared" ref="T196:T259" si="49">H195</f>
        <v>0.66489359999999997</v>
      </c>
      <c r="U196">
        <f t="shared" ref="U196:U259" si="50">I195</f>
        <v>188</v>
      </c>
    </row>
    <row r="197" spans="1:21" x14ac:dyDescent="0.25">
      <c r="A197" t="s">
        <v>45</v>
      </c>
      <c r="B197">
        <f t="shared" si="41"/>
        <v>15</v>
      </c>
      <c r="C197">
        <v>30</v>
      </c>
      <c r="D197">
        <v>15</v>
      </c>
      <c r="E197">
        <f t="shared" si="39"/>
        <v>0.19188266150073593</v>
      </c>
      <c r="F197">
        <f t="shared" si="42"/>
        <v>0.29629629629629628</v>
      </c>
      <c r="G197">
        <f t="shared" si="40"/>
        <v>0.66666666666666663</v>
      </c>
      <c r="H197">
        <v>0.96791439999999995</v>
      </c>
      <c r="I197">
        <v>187</v>
      </c>
      <c r="N197" t="str">
        <f t="shared" si="43"/>
        <v>Bat46</v>
      </c>
      <c r="O197">
        <f t="shared" si="44"/>
        <v>20</v>
      </c>
      <c r="P197">
        <f t="shared" si="45"/>
        <v>35</v>
      </c>
      <c r="Q197">
        <f t="shared" si="46"/>
        <v>0.72</v>
      </c>
      <c r="R197">
        <f t="shared" si="47"/>
        <v>0.19834710743801653</v>
      </c>
      <c r="S197">
        <f t="shared" si="48"/>
        <v>0.1448856880957701</v>
      </c>
      <c r="T197">
        <f t="shared" si="49"/>
        <v>0.72</v>
      </c>
      <c r="U197">
        <f t="shared" si="50"/>
        <v>250</v>
      </c>
    </row>
    <row r="198" spans="1:21" x14ac:dyDescent="0.25">
      <c r="A198" t="s">
        <v>45</v>
      </c>
      <c r="B198">
        <f t="shared" si="41"/>
        <v>15</v>
      </c>
      <c r="C198">
        <v>25</v>
      </c>
      <c r="D198">
        <v>10</v>
      </c>
      <c r="E198">
        <f t="shared" si="39"/>
        <v>0.27279599554739142</v>
      </c>
      <c r="F198">
        <f t="shared" si="42"/>
        <v>0.48979591836734693</v>
      </c>
      <c r="G198">
        <f t="shared" si="40"/>
        <v>0.8571428571428571</v>
      </c>
      <c r="H198">
        <v>0.96875</v>
      </c>
      <c r="I198">
        <v>192</v>
      </c>
      <c r="N198" t="str">
        <f t="shared" si="43"/>
        <v>Bat46</v>
      </c>
      <c r="O198">
        <f t="shared" si="44"/>
        <v>15</v>
      </c>
      <c r="P198">
        <f t="shared" si="45"/>
        <v>30</v>
      </c>
      <c r="Q198">
        <f t="shared" si="46"/>
        <v>0.96791439999999995</v>
      </c>
      <c r="R198">
        <f t="shared" si="47"/>
        <v>0.29629629629629628</v>
      </c>
      <c r="S198">
        <f t="shared" si="48"/>
        <v>0.19188266150073593</v>
      </c>
      <c r="T198">
        <f t="shared" si="49"/>
        <v>0.96791439999999995</v>
      </c>
      <c r="U198">
        <f t="shared" si="50"/>
        <v>187</v>
      </c>
    </row>
    <row r="199" spans="1:21" x14ac:dyDescent="0.25">
      <c r="A199" t="s">
        <v>45</v>
      </c>
      <c r="B199">
        <f t="shared" si="41"/>
        <v>15</v>
      </c>
      <c r="C199">
        <v>20</v>
      </c>
      <c r="D199">
        <v>5</v>
      </c>
      <c r="E199">
        <f t="shared" si="39"/>
        <v>0.43693540872625924</v>
      </c>
      <c r="F199">
        <f t="shared" si="42"/>
        <v>0.96</v>
      </c>
      <c r="G199">
        <f t="shared" si="40"/>
        <v>1.2</v>
      </c>
      <c r="H199">
        <v>0.93965520000000002</v>
      </c>
      <c r="I199">
        <v>348</v>
      </c>
      <c r="N199" t="str">
        <f t="shared" si="43"/>
        <v>Bat46</v>
      </c>
      <c r="O199">
        <f t="shared" si="44"/>
        <v>10</v>
      </c>
      <c r="P199">
        <f t="shared" si="45"/>
        <v>25</v>
      </c>
      <c r="Q199">
        <f t="shared" si="46"/>
        <v>0.96875</v>
      </c>
      <c r="R199">
        <f t="shared" si="47"/>
        <v>0.48979591836734693</v>
      </c>
      <c r="S199">
        <f t="shared" si="48"/>
        <v>0.27279599554739142</v>
      </c>
      <c r="T199">
        <f t="shared" si="49"/>
        <v>0.96875</v>
      </c>
      <c r="U199">
        <f t="shared" si="50"/>
        <v>192</v>
      </c>
    </row>
    <row r="200" spans="1:21" x14ac:dyDescent="0.25">
      <c r="A200" t="s">
        <v>45</v>
      </c>
      <c r="B200">
        <f t="shared" si="41"/>
        <v>5</v>
      </c>
      <c r="C200">
        <v>30</v>
      </c>
      <c r="D200">
        <v>25</v>
      </c>
      <c r="E200">
        <f t="shared" si="39"/>
        <v>4.8295229365256695E-2</v>
      </c>
      <c r="F200">
        <f t="shared" si="42"/>
        <v>6.6115702479338845E-2</v>
      </c>
      <c r="G200">
        <f t="shared" si="40"/>
        <v>0.18181818181818182</v>
      </c>
      <c r="H200">
        <v>0.57999999999999996</v>
      </c>
      <c r="I200">
        <v>50</v>
      </c>
      <c r="N200" t="str">
        <f t="shared" si="43"/>
        <v>Bat46</v>
      </c>
      <c r="O200">
        <f t="shared" si="44"/>
        <v>5</v>
      </c>
      <c r="P200">
        <f t="shared" si="45"/>
        <v>20</v>
      </c>
      <c r="Q200">
        <f t="shared" si="46"/>
        <v>0.93965520000000002</v>
      </c>
      <c r="R200">
        <f t="shared" si="47"/>
        <v>0.96</v>
      </c>
      <c r="S200">
        <f t="shared" si="48"/>
        <v>0.43693540872625924</v>
      </c>
      <c r="T200">
        <f t="shared" si="49"/>
        <v>0.93965520000000002</v>
      </c>
      <c r="U200">
        <f t="shared" si="50"/>
        <v>348</v>
      </c>
    </row>
    <row r="201" spans="1:21" x14ac:dyDescent="0.25">
      <c r="A201" t="s">
        <v>45</v>
      </c>
      <c r="B201">
        <f t="shared" si="41"/>
        <v>5</v>
      </c>
      <c r="C201">
        <v>25</v>
      </c>
      <c r="D201">
        <v>20</v>
      </c>
      <c r="E201">
        <f t="shared" si="39"/>
        <v>6.3960887166911978E-2</v>
      </c>
      <c r="F201">
        <f t="shared" si="42"/>
        <v>9.8765432098765427E-2</v>
      </c>
      <c r="G201">
        <f t="shared" si="40"/>
        <v>0.22222222222222221</v>
      </c>
      <c r="H201">
        <v>0.68103449999999999</v>
      </c>
      <c r="I201">
        <v>116</v>
      </c>
      <c r="N201" t="str">
        <f t="shared" si="43"/>
        <v>Bat46</v>
      </c>
      <c r="O201">
        <f t="shared" si="44"/>
        <v>25</v>
      </c>
      <c r="P201">
        <f t="shared" si="45"/>
        <v>30</v>
      </c>
      <c r="Q201">
        <f t="shared" si="46"/>
        <v>0.57999999999999996</v>
      </c>
      <c r="R201">
        <f t="shared" si="47"/>
        <v>6.6115702479338845E-2</v>
      </c>
      <c r="S201">
        <f t="shared" si="48"/>
        <v>4.8295229365256695E-2</v>
      </c>
      <c r="T201">
        <f t="shared" si="49"/>
        <v>0.57999999999999996</v>
      </c>
      <c r="U201">
        <f t="shared" si="50"/>
        <v>50</v>
      </c>
    </row>
    <row r="202" spans="1:21" x14ac:dyDescent="0.25">
      <c r="A202" t="s">
        <v>45</v>
      </c>
      <c r="B202">
        <f t="shared" si="41"/>
        <v>5</v>
      </c>
      <c r="C202">
        <v>20</v>
      </c>
      <c r="D202">
        <v>15</v>
      </c>
      <c r="E202">
        <f t="shared" si="39"/>
        <v>9.0931998515797141E-2</v>
      </c>
      <c r="F202">
        <f t="shared" si="42"/>
        <v>0.16326530612244897</v>
      </c>
      <c r="G202">
        <f t="shared" si="40"/>
        <v>0.2857142857142857</v>
      </c>
      <c r="H202">
        <v>0.56799999999999995</v>
      </c>
      <c r="I202">
        <v>125</v>
      </c>
      <c r="N202" t="str">
        <f t="shared" si="43"/>
        <v>Bat46</v>
      </c>
      <c r="O202">
        <f t="shared" si="44"/>
        <v>20</v>
      </c>
      <c r="P202">
        <f t="shared" si="45"/>
        <v>25</v>
      </c>
      <c r="Q202">
        <f t="shared" si="46"/>
        <v>0.68103449999999999</v>
      </c>
      <c r="R202">
        <f t="shared" si="47"/>
        <v>9.8765432098765427E-2</v>
      </c>
      <c r="S202">
        <f t="shared" si="48"/>
        <v>6.3960887166911978E-2</v>
      </c>
      <c r="T202">
        <f t="shared" si="49"/>
        <v>0.68103449999999999</v>
      </c>
      <c r="U202">
        <f t="shared" si="50"/>
        <v>116</v>
      </c>
    </row>
    <row r="203" spans="1:21" x14ac:dyDescent="0.25">
      <c r="A203" t="s">
        <v>45</v>
      </c>
      <c r="B203">
        <f t="shared" si="41"/>
        <v>5</v>
      </c>
      <c r="C203">
        <v>15</v>
      </c>
      <c r="D203">
        <v>10</v>
      </c>
      <c r="E203">
        <f t="shared" si="39"/>
        <v>0.14564513624208641</v>
      </c>
      <c r="F203">
        <f t="shared" si="42"/>
        <v>0.32</v>
      </c>
      <c r="G203">
        <f t="shared" si="40"/>
        <v>0.4</v>
      </c>
      <c r="H203">
        <v>0.859375</v>
      </c>
      <c r="I203">
        <v>320</v>
      </c>
      <c r="N203" t="str">
        <f t="shared" si="43"/>
        <v>Bat46</v>
      </c>
      <c r="O203">
        <f t="shared" si="44"/>
        <v>15</v>
      </c>
      <c r="P203">
        <f t="shared" si="45"/>
        <v>20</v>
      </c>
      <c r="Q203">
        <f t="shared" si="46"/>
        <v>0.56799999999999995</v>
      </c>
      <c r="R203">
        <f t="shared" si="47"/>
        <v>0.16326530612244897</v>
      </c>
      <c r="S203">
        <f t="shared" si="48"/>
        <v>9.0931998515797141E-2</v>
      </c>
      <c r="T203">
        <f t="shared" si="49"/>
        <v>0.56799999999999995</v>
      </c>
      <c r="U203">
        <f t="shared" si="50"/>
        <v>125</v>
      </c>
    </row>
    <row r="204" spans="1:21" x14ac:dyDescent="0.25">
      <c r="A204" t="s">
        <v>45</v>
      </c>
      <c r="B204">
        <f t="shared" si="41"/>
        <v>5</v>
      </c>
      <c r="C204">
        <v>10</v>
      </c>
      <c r="D204">
        <v>5</v>
      </c>
      <c r="E204">
        <f t="shared" si="39"/>
        <v>0.297772258961016</v>
      </c>
      <c r="F204">
        <f t="shared" si="42"/>
        <v>0.88888888888888884</v>
      </c>
      <c r="G204">
        <f t="shared" si="40"/>
        <v>0.66666666666666663</v>
      </c>
      <c r="H204">
        <v>0.75</v>
      </c>
      <c r="I204">
        <v>76</v>
      </c>
      <c r="N204" t="str">
        <f t="shared" si="43"/>
        <v>Bat46</v>
      </c>
      <c r="O204">
        <f t="shared" si="44"/>
        <v>10</v>
      </c>
      <c r="P204">
        <f t="shared" si="45"/>
        <v>15</v>
      </c>
      <c r="Q204">
        <f t="shared" si="46"/>
        <v>0.859375</v>
      </c>
      <c r="R204">
        <f t="shared" si="47"/>
        <v>0.32</v>
      </c>
      <c r="S204">
        <f t="shared" si="48"/>
        <v>0.14564513624208641</v>
      </c>
      <c r="T204">
        <f t="shared" si="49"/>
        <v>0.859375</v>
      </c>
      <c r="U204">
        <f t="shared" si="50"/>
        <v>320</v>
      </c>
    </row>
    <row r="205" spans="1:21" x14ac:dyDescent="0.25">
      <c r="A205" t="s">
        <v>46</v>
      </c>
      <c r="B205">
        <f t="shared" si="41"/>
        <v>15</v>
      </c>
      <c r="C205">
        <v>50</v>
      </c>
      <c r="D205">
        <v>35</v>
      </c>
      <c r="E205">
        <f t="shared" si="39"/>
        <v>7.8767444747892018E-2</v>
      </c>
      <c r="F205">
        <f t="shared" si="42"/>
        <v>8.3044982698961933E-2</v>
      </c>
      <c r="G205">
        <f t="shared" si="40"/>
        <v>0.35294117647058826</v>
      </c>
      <c r="H205">
        <v>0.40707959999999999</v>
      </c>
      <c r="I205">
        <v>113</v>
      </c>
      <c r="N205" t="str">
        <f t="shared" si="43"/>
        <v>Bat46</v>
      </c>
      <c r="O205">
        <f t="shared" si="44"/>
        <v>5</v>
      </c>
      <c r="P205">
        <f t="shared" si="45"/>
        <v>10</v>
      </c>
      <c r="Q205">
        <f t="shared" si="46"/>
        <v>0.75</v>
      </c>
      <c r="R205">
        <f t="shared" si="47"/>
        <v>0.88888888888888884</v>
      </c>
      <c r="S205">
        <f t="shared" si="48"/>
        <v>0.297772258961016</v>
      </c>
      <c r="T205">
        <f t="shared" si="49"/>
        <v>0.75</v>
      </c>
      <c r="U205">
        <f t="shared" si="50"/>
        <v>76</v>
      </c>
    </row>
    <row r="206" spans="1:21" x14ac:dyDescent="0.25">
      <c r="A206" t="s">
        <v>46</v>
      </c>
      <c r="B206">
        <f t="shared" si="41"/>
        <v>15</v>
      </c>
      <c r="C206">
        <v>40</v>
      </c>
      <c r="D206">
        <v>25</v>
      </c>
      <c r="E206">
        <f t="shared" si="39"/>
        <v>0.11467125185511405</v>
      </c>
      <c r="F206">
        <f t="shared" si="42"/>
        <v>0.14201183431952663</v>
      </c>
      <c r="G206">
        <f t="shared" si="40"/>
        <v>0.46153846153846156</v>
      </c>
      <c r="H206">
        <v>0.99401200000000001</v>
      </c>
      <c r="I206">
        <v>167</v>
      </c>
      <c r="N206" t="str">
        <f t="shared" si="43"/>
        <v>Bat49</v>
      </c>
      <c r="O206">
        <f t="shared" si="44"/>
        <v>35</v>
      </c>
      <c r="P206">
        <f t="shared" si="45"/>
        <v>50</v>
      </c>
      <c r="Q206">
        <f t="shared" si="46"/>
        <v>0.40707959999999999</v>
      </c>
      <c r="R206">
        <f t="shared" si="47"/>
        <v>8.3044982698961933E-2</v>
      </c>
      <c r="S206">
        <f t="shared" si="48"/>
        <v>7.8767444747892018E-2</v>
      </c>
      <c r="T206">
        <f t="shared" si="49"/>
        <v>0.40707959999999999</v>
      </c>
      <c r="U206">
        <f t="shared" si="50"/>
        <v>113</v>
      </c>
    </row>
    <row r="207" spans="1:21" x14ac:dyDescent="0.25">
      <c r="A207" t="s">
        <v>46</v>
      </c>
      <c r="B207">
        <f t="shared" si="41"/>
        <v>15</v>
      </c>
      <c r="C207">
        <v>35</v>
      </c>
      <c r="D207">
        <v>20</v>
      </c>
      <c r="E207">
        <f t="shared" si="39"/>
        <v>0.1448856880957701</v>
      </c>
      <c r="F207">
        <f t="shared" si="42"/>
        <v>0.19834710743801653</v>
      </c>
      <c r="G207">
        <f t="shared" si="40"/>
        <v>0.54545454545454541</v>
      </c>
      <c r="H207">
        <v>0.85875710000000005</v>
      </c>
      <c r="I207">
        <v>177</v>
      </c>
      <c r="N207" t="str">
        <f t="shared" si="43"/>
        <v>Bat49</v>
      </c>
      <c r="O207">
        <f t="shared" si="44"/>
        <v>25</v>
      </c>
      <c r="P207">
        <f t="shared" si="45"/>
        <v>40</v>
      </c>
      <c r="Q207">
        <f t="shared" si="46"/>
        <v>0.99401200000000001</v>
      </c>
      <c r="R207">
        <f t="shared" si="47"/>
        <v>0.14201183431952663</v>
      </c>
      <c r="S207">
        <f t="shared" si="48"/>
        <v>0.11467125185511405</v>
      </c>
      <c r="T207">
        <f t="shared" si="49"/>
        <v>0.99401200000000001</v>
      </c>
      <c r="U207">
        <f t="shared" si="50"/>
        <v>167</v>
      </c>
    </row>
    <row r="208" spans="1:21" x14ac:dyDescent="0.25">
      <c r="A208" t="s">
        <v>46</v>
      </c>
      <c r="B208">
        <f t="shared" si="41"/>
        <v>15</v>
      </c>
      <c r="C208">
        <v>30</v>
      </c>
      <c r="D208">
        <v>15</v>
      </c>
      <c r="E208">
        <f t="shared" si="39"/>
        <v>0.19188266150073593</v>
      </c>
      <c r="F208">
        <f t="shared" si="42"/>
        <v>0.29629629629629628</v>
      </c>
      <c r="G208">
        <f t="shared" si="40"/>
        <v>0.66666666666666663</v>
      </c>
      <c r="H208">
        <v>0.98913039999999997</v>
      </c>
      <c r="I208">
        <v>184</v>
      </c>
      <c r="N208" t="str">
        <f t="shared" si="43"/>
        <v>Bat49</v>
      </c>
      <c r="O208">
        <f t="shared" si="44"/>
        <v>20</v>
      </c>
      <c r="P208">
        <f t="shared" si="45"/>
        <v>35</v>
      </c>
      <c r="Q208">
        <f t="shared" si="46"/>
        <v>0.85875710000000005</v>
      </c>
      <c r="R208">
        <f t="shared" si="47"/>
        <v>0.19834710743801653</v>
      </c>
      <c r="S208">
        <f t="shared" si="48"/>
        <v>0.1448856880957701</v>
      </c>
      <c r="T208">
        <f t="shared" si="49"/>
        <v>0.85875710000000005</v>
      </c>
      <c r="U208">
        <f t="shared" si="50"/>
        <v>177</v>
      </c>
    </row>
    <row r="209" spans="1:21" x14ac:dyDescent="0.25">
      <c r="A209" t="s">
        <v>46</v>
      </c>
      <c r="B209">
        <f t="shared" si="41"/>
        <v>15</v>
      </c>
      <c r="C209">
        <v>20</v>
      </c>
      <c r="D209">
        <v>5</v>
      </c>
      <c r="E209">
        <f t="shared" si="39"/>
        <v>0.43693540872625924</v>
      </c>
      <c r="F209">
        <f t="shared" si="42"/>
        <v>0.96</v>
      </c>
      <c r="G209">
        <f t="shared" si="40"/>
        <v>1.2</v>
      </c>
      <c r="H209">
        <v>0.99115039999999999</v>
      </c>
      <c r="I209">
        <v>226</v>
      </c>
      <c r="N209" t="str">
        <f t="shared" si="43"/>
        <v>Bat49</v>
      </c>
      <c r="O209">
        <f t="shared" si="44"/>
        <v>15</v>
      </c>
      <c r="P209">
        <f t="shared" si="45"/>
        <v>30</v>
      </c>
      <c r="Q209">
        <f t="shared" si="46"/>
        <v>0.98913039999999997</v>
      </c>
      <c r="R209">
        <f t="shared" si="47"/>
        <v>0.29629629629629628</v>
      </c>
      <c r="S209">
        <f t="shared" si="48"/>
        <v>0.19188266150073593</v>
      </c>
      <c r="T209">
        <f t="shared" si="49"/>
        <v>0.98913039999999997</v>
      </c>
      <c r="U209">
        <f t="shared" si="50"/>
        <v>184</v>
      </c>
    </row>
    <row r="210" spans="1:21" x14ac:dyDescent="0.25">
      <c r="A210" t="s">
        <v>46</v>
      </c>
      <c r="B210">
        <f t="shared" si="41"/>
        <v>5</v>
      </c>
      <c r="C210">
        <v>50</v>
      </c>
      <c r="D210">
        <v>45</v>
      </c>
      <c r="E210">
        <f t="shared" si="39"/>
        <v>2.246978675536776E-2</v>
      </c>
      <c r="F210">
        <f t="shared" si="42"/>
        <v>2.2160664819944598E-2</v>
      </c>
      <c r="G210">
        <f t="shared" si="40"/>
        <v>0.10526315789473684</v>
      </c>
      <c r="H210">
        <v>0.5</v>
      </c>
      <c r="I210">
        <v>80</v>
      </c>
      <c r="N210" t="str">
        <f t="shared" si="43"/>
        <v>Bat49</v>
      </c>
      <c r="O210">
        <f t="shared" si="44"/>
        <v>5</v>
      </c>
      <c r="P210">
        <f t="shared" si="45"/>
        <v>20</v>
      </c>
      <c r="Q210">
        <f t="shared" si="46"/>
        <v>0.99115039999999999</v>
      </c>
      <c r="R210">
        <f t="shared" si="47"/>
        <v>0.96</v>
      </c>
      <c r="S210">
        <f t="shared" si="48"/>
        <v>0.43693540872625924</v>
      </c>
      <c r="T210">
        <f t="shared" si="49"/>
        <v>0.99115039999999999</v>
      </c>
      <c r="U210">
        <f t="shared" si="50"/>
        <v>226</v>
      </c>
    </row>
    <row r="211" spans="1:21" x14ac:dyDescent="0.25">
      <c r="A211" t="s">
        <v>46</v>
      </c>
      <c r="B211">
        <f t="shared" si="41"/>
        <v>5</v>
      </c>
      <c r="C211">
        <v>45</v>
      </c>
      <c r="D211">
        <v>40</v>
      </c>
      <c r="E211">
        <f t="shared" ref="E211:E274" si="51">$L$8*(C211-D211)/AVERAGE(D211,C211)^$L$7</f>
        <v>2.6255814915964005E-2</v>
      </c>
      <c r="F211">
        <f t="shared" si="42"/>
        <v>2.768166089965398E-2</v>
      </c>
      <c r="G211">
        <f t="shared" ref="G211:G274" si="52">(C211-D211)/AVERAGE(C211:D211)</f>
        <v>0.11764705882352941</v>
      </c>
      <c r="H211">
        <v>0.48484850000000002</v>
      </c>
      <c r="I211">
        <v>99</v>
      </c>
      <c r="N211" t="str">
        <f t="shared" si="43"/>
        <v>Bat49</v>
      </c>
      <c r="O211">
        <f t="shared" si="44"/>
        <v>45</v>
      </c>
      <c r="P211">
        <f t="shared" si="45"/>
        <v>50</v>
      </c>
      <c r="Q211">
        <f t="shared" si="46"/>
        <v>0.5</v>
      </c>
      <c r="R211">
        <f t="shared" si="47"/>
        <v>2.2160664819944598E-2</v>
      </c>
      <c r="S211">
        <f t="shared" si="48"/>
        <v>2.246978675536776E-2</v>
      </c>
      <c r="T211">
        <f t="shared" si="49"/>
        <v>0.5</v>
      </c>
      <c r="U211">
        <f t="shared" si="50"/>
        <v>80</v>
      </c>
    </row>
    <row r="212" spans="1:21" x14ac:dyDescent="0.25">
      <c r="A212" t="s">
        <v>46</v>
      </c>
      <c r="B212">
        <f t="shared" si="41"/>
        <v>5</v>
      </c>
      <c r="C212">
        <v>40</v>
      </c>
      <c r="D212">
        <v>35</v>
      </c>
      <c r="E212">
        <f t="shared" si="51"/>
        <v>3.1284284701649089E-2</v>
      </c>
      <c r="F212">
        <f t="shared" si="42"/>
        <v>3.5555555555555556E-2</v>
      </c>
      <c r="G212">
        <f t="shared" si="52"/>
        <v>0.13333333333333333</v>
      </c>
      <c r="H212">
        <v>0.41605839999999999</v>
      </c>
      <c r="I212">
        <v>137</v>
      </c>
      <c r="N212" t="str">
        <f t="shared" si="43"/>
        <v>Bat49</v>
      </c>
      <c r="O212">
        <f t="shared" si="44"/>
        <v>40</v>
      </c>
      <c r="P212">
        <f t="shared" si="45"/>
        <v>45</v>
      </c>
      <c r="Q212">
        <f t="shared" si="46"/>
        <v>0.48484850000000002</v>
      </c>
      <c r="R212">
        <f t="shared" si="47"/>
        <v>2.768166089965398E-2</v>
      </c>
      <c r="S212">
        <f t="shared" si="48"/>
        <v>2.6255814915964005E-2</v>
      </c>
      <c r="T212">
        <f t="shared" si="49"/>
        <v>0.48484850000000002</v>
      </c>
      <c r="U212">
        <f t="shared" si="50"/>
        <v>99</v>
      </c>
    </row>
    <row r="213" spans="1:21" x14ac:dyDescent="0.25">
      <c r="A213" t="s">
        <v>46</v>
      </c>
      <c r="B213">
        <f t="shared" si="41"/>
        <v>5</v>
      </c>
      <c r="C213">
        <v>35</v>
      </c>
      <c r="D213">
        <v>30</v>
      </c>
      <c r="E213">
        <f t="shared" si="51"/>
        <v>3.8223750618371355E-2</v>
      </c>
      <c r="F213">
        <f t="shared" si="42"/>
        <v>4.7337278106508875E-2</v>
      </c>
      <c r="G213">
        <f t="shared" si="52"/>
        <v>0.15384615384615385</v>
      </c>
      <c r="H213">
        <v>0.37704919999999997</v>
      </c>
      <c r="I213">
        <v>122</v>
      </c>
      <c r="N213" t="str">
        <f t="shared" si="43"/>
        <v>Bat49</v>
      </c>
      <c r="O213">
        <f t="shared" si="44"/>
        <v>35</v>
      </c>
      <c r="P213">
        <f t="shared" si="45"/>
        <v>40</v>
      </c>
      <c r="Q213">
        <f t="shared" si="46"/>
        <v>0.41605839999999999</v>
      </c>
      <c r="R213">
        <f t="shared" si="47"/>
        <v>3.5555555555555556E-2</v>
      </c>
      <c r="S213">
        <f t="shared" si="48"/>
        <v>3.1284284701649089E-2</v>
      </c>
      <c r="T213">
        <f t="shared" si="49"/>
        <v>0.41605839999999999</v>
      </c>
      <c r="U213">
        <f t="shared" si="50"/>
        <v>137</v>
      </c>
    </row>
    <row r="214" spans="1:21" x14ac:dyDescent="0.25">
      <c r="A214" t="s">
        <v>46</v>
      </c>
      <c r="B214">
        <f t="shared" si="41"/>
        <v>5</v>
      </c>
      <c r="C214">
        <v>30</v>
      </c>
      <c r="D214">
        <v>25</v>
      </c>
      <c r="E214">
        <f t="shared" si="51"/>
        <v>4.8295229365256695E-2</v>
      </c>
      <c r="F214">
        <f t="shared" si="42"/>
        <v>6.6115702479338845E-2</v>
      </c>
      <c r="G214">
        <f t="shared" si="52"/>
        <v>0.18181818181818182</v>
      </c>
      <c r="H214">
        <v>0.50684929999999995</v>
      </c>
      <c r="I214">
        <v>73</v>
      </c>
      <c r="N214" t="str">
        <f t="shared" si="43"/>
        <v>Bat49</v>
      </c>
      <c r="O214">
        <f t="shared" si="44"/>
        <v>30</v>
      </c>
      <c r="P214">
        <f t="shared" si="45"/>
        <v>35</v>
      </c>
      <c r="Q214">
        <f t="shared" si="46"/>
        <v>0.37704919999999997</v>
      </c>
      <c r="R214">
        <f t="shared" si="47"/>
        <v>4.7337278106508875E-2</v>
      </c>
      <c r="S214">
        <f t="shared" si="48"/>
        <v>3.8223750618371355E-2</v>
      </c>
      <c r="T214">
        <f t="shared" si="49"/>
        <v>0.37704919999999997</v>
      </c>
      <c r="U214">
        <f t="shared" si="50"/>
        <v>122</v>
      </c>
    </row>
    <row r="215" spans="1:21" x14ac:dyDescent="0.25">
      <c r="A215" t="s">
        <v>46</v>
      </c>
      <c r="B215">
        <f t="shared" si="41"/>
        <v>5</v>
      </c>
      <c r="C215">
        <v>25</v>
      </c>
      <c r="D215">
        <v>20</v>
      </c>
      <c r="E215">
        <f t="shared" si="51"/>
        <v>6.3960887166911978E-2</v>
      </c>
      <c r="F215">
        <f t="shared" si="42"/>
        <v>9.8765432098765427E-2</v>
      </c>
      <c r="G215">
        <f t="shared" si="52"/>
        <v>0.22222222222222221</v>
      </c>
      <c r="H215">
        <v>0.60215050000000003</v>
      </c>
      <c r="I215">
        <v>93</v>
      </c>
      <c r="N215" t="str">
        <f t="shared" si="43"/>
        <v>Bat49</v>
      </c>
      <c r="O215">
        <f t="shared" si="44"/>
        <v>25</v>
      </c>
      <c r="P215">
        <f t="shared" si="45"/>
        <v>30</v>
      </c>
      <c r="Q215">
        <f t="shared" si="46"/>
        <v>0.50684929999999995</v>
      </c>
      <c r="R215">
        <f t="shared" si="47"/>
        <v>6.6115702479338845E-2</v>
      </c>
      <c r="S215">
        <f t="shared" si="48"/>
        <v>4.8295229365256695E-2</v>
      </c>
      <c r="T215">
        <f t="shared" si="49"/>
        <v>0.50684929999999995</v>
      </c>
      <c r="U215">
        <f t="shared" si="50"/>
        <v>73</v>
      </c>
    </row>
    <row r="216" spans="1:21" x14ac:dyDescent="0.25">
      <c r="A216" t="s">
        <v>46</v>
      </c>
      <c r="B216">
        <f t="shared" si="41"/>
        <v>5</v>
      </c>
      <c r="C216">
        <v>20</v>
      </c>
      <c r="D216">
        <v>15</v>
      </c>
      <c r="E216">
        <f t="shared" si="51"/>
        <v>9.0931998515797141E-2</v>
      </c>
      <c r="F216">
        <f t="shared" si="42"/>
        <v>0.16326530612244897</v>
      </c>
      <c r="G216">
        <f t="shared" si="52"/>
        <v>0.2857142857142857</v>
      </c>
      <c r="H216">
        <v>0.35675679999999999</v>
      </c>
      <c r="I216">
        <v>185</v>
      </c>
      <c r="N216" t="str">
        <f t="shared" si="43"/>
        <v>Bat49</v>
      </c>
      <c r="O216">
        <f t="shared" si="44"/>
        <v>20</v>
      </c>
      <c r="P216">
        <f t="shared" si="45"/>
        <v>25</v>
      </c>
      <c r="Q216">
        <f t="shared" si="46"/>
        <v>0.60215050000000003</v>
      </c>
      <c r="R216">
        <f t="shared" si="47"/>
        <v>9.8765432098765427E-2</v>
      </c>
      <c r="S216">
        <f t="shared" si="48"/>
        <v>6.3960887166911978E-2</v>
      </c>
      <c r="T216">
        <f t="shared" si="49"/>
        <v>0.60215050000000003</v>
      </c>
      <c r="U216">
        <f t="shared" si="50"/>
        <v>93</v>
      </c>
    </row>
    <row r="217" spans="1:21" x14ac:dyDescent="0.25">
      <c r="A217" t="s">
        <v>46</v>
      </c>
      <c r="B217">
        <f t="shared" si="41"/>
        <v>5</v>
      </c>
      <c r="C217">
        <v>15</v>
      </c>
      <c r="D217">
        <v>10</v>
      </c>
      <c r="E217">
        <f t="shared" si="51"/>
        <v>0.14564513624208641</v>
      </c>
      <c r="F217">
        <f t="shared" si="42"/>
        <v>0.32</v>
      </c>
      <c r="G217">
        <f t="shared" si="52"/>
        <v>0.4</v>
      </c>
      <c r="H217">
        <v>0.79084969999999999</v>
      </c>
      <c r="I217">
        <v>153</v>
      </c>
      <c r="N217" t="str">
        <f t="shared" si="43"/>
        <v>Bat49</v>
      </c>
      <c r="O217">
        <f t="shared" si="44"/>
        <v>15</v>
      </c>
      <c r="P217">
        <f t="shared" si="45"/>
        <v>20</v>
      </c>
      <c r="Q217">
        <f t="shared" si="46"/>
        <v>0.35675679999999999</v>
      </c>
      <c r="R217">
        <f t="shared" si="47"/>
        <v>0.16326530612244897</v>
      </c>
      <c r="S217">
        <f t="shared" si="48"/>
        <v>9.0931998515797141E-2</v>
      </c>
      <c r="T217">
        <f t="shared" si="49"/>
        <v>0.35675679999999999</v>
      </c>
      <c r="U217">
        <f t="shared" si="50"/>
        <v>185</v>
      </c>
    </row>
    <row r="218" spans="1:21" x14ac:dyDescent="0.25">
      <c r="A218" t="s">
        <v>46</v>
      </c>
      <c r="B218">
        <f t="shared" si="41"/>
        <v>5</v>
      </c>
      <c r="C218">
        <v>10</v>
      </c>
      <c r="D218">
        <v>5</v>
      </c>
      <c r="E218">
        <f t="shared" si="51"/>
        <v>0.297772258961016</v>
      </c>
      <c r="F218">
        <f t="shared" si="42"/>
        <v>0.88888888888888884</v>
      </c>
      <c r="G218">
        <f t="shared" si="52"/>
        <v>0.66666666666666663</v>
      </c>
      <c r="H218">
        <v>0.8823529</v>
      </c>
      <c r="I218">
        <v>17</v>
      </c>
      <c r="N218" t="str">
        <f t="shared" si="43"/>
        <v>Bat49</v>
      </c>
      <c r="O218">
        <f t="shared" si="44"/>
        <v>10</v>
      </c>
      <c r="P218">
        <f t="shared" si="45"/>
        <v>15</v>
      </c>
      <c r="Q218">
        <f t="shared" si="46"/>
        <v>0.79084969999999999</v>
      </c>
      <c r="R218">
        <f t="shared" si="47"/>
        <v>0.32</v>
      </c>
      <c r="S218">
        <f t="shared" si="48"/>
        <v>0.14564513624208641</v>
      </c>
      <c r="T218">
        <f t="shared" si="49"/>
        <v>0.79084969999999999</v>
      </c>
      <c r="U218">
        <f t="shared" si="50"/>
        <v>153</v>
      </c>
    </row>
    <row r="219" spans="1:21" x14ac:dyDescent="0.25">
      <c r="A219" t="s">
        <v>47</v>
      </c>
      <c r="B219">
        <f t="shared" si="41"/>
        <v>15</v>
      </c>
      <c r="C219">
        <v>50</v>
      </c>
      <c r="D219">
        <v>35</v>
      </c>
      <c r="E219">
        <f t="shared" si="51"/>
        <v>7.8767444747892018E-2</v>
      </c>
      <c r="F219">
        <f t="shared" si="42"/>
        <v>8.3044982698961933E-2</v>
      </c>
      <c r="G219">
        <f t="shared" si="52"/>
        <v>0.35294117647058826</v>
      </c>
      <c r="H219">
        <v>0.93283579999999999</v>
      </c>
      <c r="I219">
        <v>134</v>
      </c>
      <c r="N219" t="str">
        <f t="shared" si="43"/>
        <v>Bat49</v>
      </c>
      <c r="O219">
        <f t="shared" si="44"/>
        <v>5</v>
      </c>
      <c r="P219">
        <f t="shared" si="45"/>
        <v>10</v>
      </c>
      <c r="Q219">
        <f t="shared" si="46"/>
        <v>0.8823529</v>
      </c>
      <c r="R219">
        <f t="shared" si="47"/>
        <v>0.88888888888888884</v>
      </c>
      <c r="S219">
        <f t="shared" si="48"/>
        <v>0.297772258961016</v>
      </c>
      <c r="T219">
        <f t="shared" si="49"/>
        <v>0.8823529</v>
      </c>
      <c r="U219">
        <f t="shared" si="50"/>
        <v>17</v>
      </c>
    </row>
    <row r="220" spans="1:21" x14ac:dyDescent="0.25">
      <c r="A220" t="s">
        <v>47</v>
      </c>
      <c r="B220">
        <f t="shared" si="41"/>
        <v>15</v>
      </c>
      <c r="C220">
        <v>45</v>
      </c>
      <c r="D220">
        <v>30</v>
      </c>
      <c r="E220">
        <f t="shared" si="51"/>
        <v>9.3852854104947259E-2</v>
      </c>
      <c r="F220">
        <f t="shared" si="42"/>
        <v>0.10666666666666667</v>
      </c>
      <c r="G220">
        <f t="shared" si="52"/>
        <v>0.4</v>
      </c>
      <c r="H220">
        <v>0.69536419999999999</v>
      </c>
      <c r="I220">
        <v>151</v>
      </c>
      <c r="N220" t="str">
        <f t="shared" si="43"/>
        <v>Bat50</v>
      </c>
      <c r="O220">
        <f t="shared" si="44"/>
        <v>35</v>
      </c>
      <c r="P220">
        <f t="shared" si="45"/>
        <v>50</v>
      </c>
      <c r="Q220">
        <f t="shared" si="46"/>
        <v>0.93283579999999999</v>
      </c>
      <c r="R220">
        <f t="shared" si="47"/>
        <v>8.3044982698961933E-2</v>
      </c>
      <c r="S220">
        <f t="shared" si="48"/>
        <v>7.8767444747892018E-2</v>
      </c>
      <c r="T220">
        <f t="shared" si="49"/>
        <v>0.93283579999999999</v>
      </c>
      <c r="U220">
        <f t="shared" si="50"/>
        <v>134</v>
      </c>
    </row>
    <row r="221" spans="1:21" x14ac:dyDescent="0.25">
      <c r="A221" t="s">
        <v>47</v>
      </c>
      <c r="B221">
        <f t="shared" si="41"/>
        <v>15</v>
      </c>
      <c r="C221">
        <v>40</v>
      </c>
      <c r="D221">
        <v>25</v>
      </c>
      <c r="E221">
        <f t="shared" si="51"/>
        <v>0.11467125185511405</v>
      </c>
      <c r="F221">
        <f t="shared" si="42"/>
        <v>0.14201183431952663</v>
      </c>
      <c r="G221">
        <f t="shared" si="52"/>
        <v>0.46153846153846156</v>
      </c>
      <c r="H221">
        <v>0.70322580000000001</v>
      </c>
      <c r="I221">
        <v>155</v>
      </c>
      <c r="N221" t="str">
        <f t="shared" si="43"/>
        <v>Bat50</v>
      </c>
      <c r="O221">
        <f t="shared" si="44"/>
        <v>30</v>
      </c>
      <c r="P221">
        <f t="shared" si="45"/>
        <v>45</v>
      </c>
      <c r="Q221">
        <f t="shared" si="46"/>
        <v>0.69536419999999999</v>
      </c>
      <c r="R221">
        <f t="shared" si="47"/>
        <v>0.10666666666666667</v>
      </c>
      <c r="S221">
        <f t="shared" si="48"/>
        <v>9.3852854104947259E-2</v>
      </c>
      <c r="T221">
        <f t="shared" si="49"/>
        <v>0.69536419999999999</v>
      </c>
      <c r="U221">
        <f t="shared" si="50"/>
        <v>151</v>
      </c>
    </row>
    <row r="222" spans="1:21" x14ac:dyDescent="0.25">
      <c r="A222" t="s">
        <v>47</v>
      </c>
      <c r="B222">
        <f t="shared" si="41"/>
        <v>15</v>
      </c>
      <c r="C222">
        <v>35</v>
      </c>
      <c r="D222">
        <v>20</v>
      </c>
      <c r="E222">
        <f t="shared" si="51"/>
        <v>0.1448856880957701</v>
      </c>
      <c r="F222">
        <f t="shared" si="42"/>
        <v>0.19834710743801653</v>
      </c>
      <c r="G222">
        <f t="shared" si="52"/>
        <v>0.54545454545454541</v>
      </c>
      <c r="H222">
        <v>0.86666670000000001</v>
      </c>
      <c r="I222">
        <v>210</v>
      </c>
      <c r="N222" t="str">
        <f t="shared" si="43"/>
        <v>Bat50</v>
      </c>
      <c r="O222">
        <f t="shared" si="44"/>
        <v>25</v>
      </c>
      <c r="P222">
        <f t="shared" si="45"/>
        <v>40</v>
      </c>
      <c r="Q222">
        <f t="shared" si="46"/>
        <v>0.70322580000000001</v>
      </c>
      <c r="R222">
        <f t="shared" si="47"/>
        <v>0.14201183431952663</v>
      </c>
      <c r="S222">
        <f t="shared" si="48"/>
        <v>0.11467125185511405</v>
      </c>
      <c r="T222">
        <f t="shared" si="49"/>
        <v>0.70322580000000001</v>
      </c>
      <c r="U222">
        <f t="shared" si="50"/>
        <v>155</v>
      </c>
    </row>
    <row r="223" spans="1:21" x14ac:dyDescent="0.25">
      <c r="A223" t="s">
        <v>47</v>
      </c>
      <c r="B223">
        <f t="shared" si="41"/>
        <v>15</v>
      </c>
      <c r="C223">
        <v>30</v>
      </c>
      <c r="D223">
        <v>15</v>
      </c>
      <c r="E223">
        <f t="shared" si="51"/>
        <v>0.19188266150073593</v>
      </c>
      <c r="F223">
        <f t="shared" si="42"/>
        <v>0.29629629629629628</v>
      </c>
      <c r="G223">
        <f t="shared" si="52"/>
        <v>0.66666666666666663</v>
      </c>
      <c r="H223">
        <v>1</v>
      </c>
      <c r="I223">
        <v>164</v>
      </c>
      <c r="N223" t="str">
        <f t="shared" si="43"/>
        <v>Bat50</v>
      </c>
      <c r="O223">
        <f t="shared" si="44"/>
        <v>20</v>
      </c>
      <c r="P223">
        <f t="shared" si="45"/>
        <v>35</v>
      </c>
      <c r="Q223">
        <f t="shared" si="46"/>
        <v>0.86666670000000001</v>
      </c>
      <c r="R223">
        <f t="shared" si="47"/>
        <v>0.19834710743801653</v>
      </c>
      <c r="S223">
        <f t="shared" si="48"/>
        <v>0.1448856880957701</v>
      </c>
      <c r="T223">
        <f t="shared" si="49"/>
        <v>0.86666670000000001</v>
      </c>
      <c r="U223">
        <f t="shared" si="50"/>
        <v>210</v>
      </c>
    </row>
    <row r="224" spans="1:21" x14ac:dyDescent="0.25">
      <c r="A224" t="s">
        <v>47</v>
      </c>
      <c r="B224">
        <f t="shared" si="41"/>
        <v>15</v>
      </c>
      <c r="C224">
        <v>25</v>
      </c>
      <c r="D224">
        <v>10</v>
      </c>
      <c r="E224">
        <f t="shared" si="51"/>
        <v>0.27279599554739142</v>
      </c>
      <c r="F224">
        <f t="shared" si="42"/>
        <v>0.48979591836734693</v>
      </c>
      <c r="G224">
        <f t="shared" si="52"/>
        <v>0.8571428571428571</v>
      </c>
      <c r="H224">
        <v>0.98425200000000002</v>
      </c>
      <c r="I224">
        <v>127</v>
      </c>
      <c r="N224" t="str">
        <f t="shared" si="43"/>
        <v>Bat50</v>
      </c>
      <c r="O224">
        <f t="shared" si="44"/>
        <v>15</v>
      </c>
      <c r="P224">
        <f t="shared" si="45"/>
        <v>30</v>
      </c>
      <c r="Q224">
        <f t="shared" si="46"/>
        <v>1</v>
      </c>
      <c r="R224">
        <f t="shared" si="47"/>
        <v>0.29629629629629628</v>
      </c>
      <c r="S224">
        <f t="shared" si="48"/>
        <v>0.19188266150073593</v>
      </c>
      <c r="T224">
        <f t="shared" si="49"/>
        <v>1</v>
      </c>
      <c r="U224">
        <f t="shared" si="50"/>
        <v>164</v>
      </c>
    </row>
    <row r="225" spans="1:21" x14ac:dyDescent="0.25">
      <c r="A225" t="s">
        <v>47</v>
      </c>
      <c r="B225">
        <f t="shared" si="41"/>
        <v>15</v>
      </c>
      <c r="C225">
        <v>20</v>
      </c>
      <c r="D225">
        <v>5</v>
      </c>
      <c r="E225">
        <f t="shared" si="51"/>
        <v>0.43693540872625924</v>
      </c>
      <c r="F225">
        <f t="shared" si="42"/>
        <v>0.96</v>
      </c>
      <c r="G225">
        <f t="shared" si="52"/>
        <v>1.2</v>
      </c>
      <c r="H225">
        <v>0.96271189999999995</v>
      </c>
      <c r="I225">
        <v>295</v>
      </c>
      <c r="N225" t="str">
        <f t="shared" si="43"/>
        <v>Bat50</v>
      </c>
      <c r="O225">
        <f t="shared" si="44"/>
        <v>10</v>
      </c>
      <c r="P225">
        <f t="shared" si="45"/>
        <v>25</v>
      </c>
      <c r="Q225">
        <f t="shared" si="46"/>
        <v>0.98425200000000002</v>
      </c>
      <c r="R225">
        <f t="shared" si="47"/>
        <v>0.48979591836734693</v>
      </c>
      <c r="S225">
        <f t="shared" si="48"/>
        <v>0.27279599554739142</v>
      </c>
      <c r="T225">
        <f t="shared" si="49"/>
        <v>0.98425200000000002</v>
      </c>
      <c r="U225">
        <f t="shared" si="50"/>
        <v>127</v>
      </c>
    </row>
    <row r="226" spans="1:21" x14ac:dyDescent="0.25">
      <c r="A226" t="s">
        <v>47</v>
      </c>
      <c r="B226">
        <f t="shared" si="41"/>
        <v>5</v>
      </c>
      <c r="C226">
        <v>50</v>
      </c>
      <c r="D226">
        <v>45</v>
      </c>
      <c r="E226">
        <f t="shared" si="51"/>
        <v>2.246978675536776E-2</v>
      </c>
      <c r="F226">
        <f t="shared" si="42"/>
        <v>2.2160664819944598E-2</v>
      </c>
      <c r="G226">
        <f t="shared" si="52"/>
        <v>0.10526315789473684</v>
      </c>
      <c r="H226">
        <v>0.27777780000000002</v>
      </c>
      <c r="I226">
        <v>18</v>
      </c>
      <c r="N226" t="str">
        <f t="shared" si="43"/>
        <v>Bat50</v>
      </c>
      <c r="O226">
        <f t="shared" si="44"/>
        <v>5</v>
      </c>
      <c r="P226">
        <f t="shared" si="45"/>
        <v>20</v>
      </c>
      <c r="Q226">
        <f t="shared" si="46"/>
        <v>0.96271189999999995</v>
      </c>
      <c r="R226">
        <f t="shared" si="47"/>
        <v>0.96</v>
      </c>
      <c r="S226">
        <f t="shared" si="48"/>
        <v>0.43693540872625924</v>
      </c>
      <c r="T226">
        <f t="shared" si="49"/>
        <v>0.96271189999999995</v>
      </c>
      <c r="U226">
        <f t="shared" si="50"/>
        <v>295</v>
      </c>
    </row>
    <row r="227" spans="1:21" x14ac:dyDescent="0.25">
      <c r="A227" t="s">
        <v>47</v>
      </c>
      <c r="B227">
        <f t="shared" si="41"/>
        <v>5</v>
      </c>
      <c r="C227">
        <v>40</v>
      </c>
      <c r="D227">
        <v>35</v>
      </c>
      <c r="E227">
        <f t="shared" si="51"/>
        <v>3.1284284701649089E-2</v>
      </c>
      <c r="F227">
        <f t="shared" si="42"/>
        <v>3.5555555555555556E-2</v>
      </c>
      <c r="G227">
        <f t="shared" si="52"/>
        <v>0.13333333333333333</v>
      </c>
      <c r="H227">
        <v>0.6056338</v>
      </c>
      <c r="I227">
        <v>71</v>
      </c>
      <c r="N227" t="str">
        <f t="shared" si="43"/>
        <v>Bat50</v>
      </c>
      <c r="O227">
        <f t="shared" si="44"/>
        <v>45</v>
      </c>
      <c r="P227">
        <f t="shared" si="45"/>
        <v>50</v>
      </c>
      <c r="Q227">
        <f t="shared" si="46"/>
        <v>0.27777780000000002</v>
      </c>
      <c r="R227">
        <f t="shared" si="47"/>
        <v>2.2160664819944598E-2</v>
      </c>
      <c r="S227">
        <f t="shared" si="48"/>
        <v>2.246978675536776E-2</v>
      </c>
      <c r="T227">
        <f t="shared" si="49"/>
        <v>0.27777780000000002</v>
      </c>
      <c r="U227">
        <f t="shared" si="50"/>
        <v>18</v>
      </c>
    </row>
    <row r="228" spans="1:21" x14ac:dyDescent="0.25">
      <c r="A228" t="s">
        <v>47</v>
      </c>
      <c r="B228">
        <f t="shared" si="41"/>
        <v>5</v>
      </c>
      <c r="C228">
        <v>30</v>
      </c>
      <c r="D228">
        <v>25</v>
      </c>
      <c r="E228">
        <f t="shared" si="51"/>
        <v>4.8295229365256695E-2</v>
      </c>
      <c r="F228">
        <f t="shared" si="42"/>
        <v>6.6115702479338845E-2</v>
      </c>
      <c r="G228">
        <f t="shared" si="52"/>
        <v>0.18181818181818182</v>
      </c>
      <c r="H228">
        <v>0.47328239999999999</v>
      </c>
      <c r="I228">
        <v>131</v>
      </c>
      <c r="N228" t="str">
        <f t="shared" si="43"/>
        <v>Bat50</v>
      </c>
      <c r="O228">
        <f t="shared" si="44"/>
        <v>35</v>
      </c>
      <c r="P228">
        <f t="shared" si="45"/>
        <v>40</v>
      </c>
      <c r="Q228">
        <f t="shared" si="46"/>
        <v>0.6056338</v>
      </c>
      <c r="R228">
        <f t="shared" si="47"/>
        <v>3.5555555555555556E-2</v>
      </c>
      <c r="S228">
        <f t="shared" si="48"/>
        <v>3.1284284701649089E-2</v>
      </c>
      <c r="T228">
        <f t="shared" si="49"/>
        <v>0.6056338</v>
      </c>
      <c r="U228">
        <f t="shared" si="50"/>
        <v>71</v>
      </c>
    </row>
    <row r="229" spans="1:21" x14ac:dyDescent="0.25">
      <c r="A229" t="s">
        <v>47</v>
      </c>
      <c r="B229">
        <f t="shared" si="41"/>
        <v>5</v>
      </c>
      <c r="C229">
        <v>25</v>
      </c>
      <c r="D229">
        <v>20</v>
      </c>
      <c r="E229">
        <f t="shared" si="51"/>
        <v>6.3960887166911978E-2</v>
      </c>
      <c r="F229">
        <f t="shared" si="42"/>
        <v>9.8765432098765427E-2</v>
      </c>
      <c r="G229">
        <f t="shared" si="52"/>
        <v>0.22222222222222221</v>
      </c>
      <c r="H229">
        <v>0.63546800000000003</v>
      </c>
      <c r="I229">
        <v>203</v>
      </c>
      <c r="N229" t="str">
        <f t="shared" si="43"/>
        <v>Bat50</v>
      </c>
      <c r="O229">
        <f t="shared" si="44"/>
        <v>25</v>
      </c>
      <c r="P229">
        <f t="shared" si="45"/>
        <v>30</v>
      </c>
      <c r="Q229">
        <f t="shared" si="46"/>
        <v>0.47328239999999999</v>
      </c>
      <c r="R229">
        <f t="shared" si="47"/>
        <v>6.6115702479338845E-2</v>
      </c>
      <c r="S229">
        <f t="shared" si="48"/>
        <v>4.8295229365256695E-2</v>
      </c>
      <c r="T229">
        <f t="shared" si="49"/>
        <v>0.47328239999999999</v>
      </c>
      <c r="U229">
        <f t="shared" si="50"/>
        <v>131</v>
      </c>
    </row>
    <row r="230" spans="1:21" x14ac:dyDescent="0.25">
      <c r="A230" t="s">
        <v>47</v>
      </c>
      <c r="B230">
        <f t="shared" si="41"/>
        <v>5</v>
      </c>
      <c r="C230">
        <v>20</v>
      </c>
      <c r="D230">
        <v>15</v>
      </c>
      <c r="E230">
        <f t="shared" si="51"/>
        <v>9.0931998515797141E-2</v>
      </c>
      <c r="F230">
        <f t="shared" si="42"/>
        <v>0.16326530612244897</v>
      </c>
      <c r="G230">
        <f t="shared" si="52"/>
        <v>0.2857142857142857</v>
      </c>
      <c r="H230">
        <v>0.40909089999999998</v>
      </c>
      <c r="I230">
        <v>22</v>
      </c>
      <c r="N230" t="str">
        <f t="shared" si="43"/>
        <v>Bat50</v>
      </c>
      <c r="O230">
        <f t="shared" si="44"/>
        <v>20</v>
      </c>
      <c r="P230">
        <f t="shared" si="45"/>
        <v>25</v>
      </c>
      <c r="Q230">
        <f t="shared" si="46"/>
        <v>0.63546800000000003</v>
      </c>
      <c r="R230">
        <f t="shared" si="47"/>
        <v>9.8765432098765427E-2</v>
      </c>
      <c r="S230">
        <f t="shared" si="48"/>
        <v>6.3960887166911978E-2</v>
      </c>
      <c r="T230">
        <f t="shared" si="49"/>
        <v>0.63546800000000003</v>
      </c>
      <c r="U230">
        <f t="shared" si="50"/>
        <v>203</v>
      </c>
    </row>
    <row r="231" spans="1:21" x14ac:dyDescent="0.25">
      <c r="A231" t="s">
        <v>47</v>
      </c>
      <c r="B231">
        <f t="shared" si="41"/>
        <v>5</v>
      </c>
      <c r="C231">
        <v>15</v>
      </c>
      <c r="D231">
        <v>10</v>
      </c>
      <c r="E231">
        <f t="shared" si="51"/>
        <v>0.14564513624208641</v>
      </c>
      <c r="F231">
        <f t="shared" si="42"/>
        <v>0.32</v>
      </c>
      <c r="G231">
        <f t="shared" si="52"/>
        <v>0.4</v>
      </c>
      <c r="H231">
        <v>0.84816749999999996</v>
      </c>
      <c r="I231">
        <v>191</v>
      </c>
      <c r="N231" t="str">
        <f t="shared" si="43"/>
        <v>Bat50</v>
      </c>
      <c r="O231">
        <f t="shared" si="44"/>
        <v>15</v>
      </c>
      <c r="P231">
        <f t="shared" si="45"/>
        <v>20</v>
      </c>
      <c r="Q231">
        <f t="shared" si="46"/>
        <v>0.40909089999999998</v>
      </c>
      <c r="R231">
        <f t="shared" si="47"/>
        <v>0.16326530612244897</v>
      </c>
      <c r="S231">
        <f t="shared" si="48"/>
        <v>9.0931998515797141E-2</v>
      </c>
      <c r="T231">
        <f t="shared" si="49"/>
        <v>0.40909089999999998</v>
      </c>
      <c r="U231">
        <f t="shared" si="50"/>
        <v>22</v>
      </c>
    </row>
    <row r="232" spans="1:21" x14ac:dyDescent="0.25">
      <c r="A232" t="s">
        <v>47</v>
      </c>
      <c r="B232">
        <f t="shared" si="41"/>
        <v>5</v>
      </c>
      <c r="C232">
        <v>10</v>
      </c>
      <c r="D232">
        <v>5</v>
      </c>
      <c r="E232">
        <f t="shared" si="51"/>
        <v>0.297772258961016</v>
      </c>
      <c r="F232">
        <f t="shared" si="42"/>
        <v>0.88888888888888884</v>
      </c>
      <c r="G232">
        <f t="shared" si="52"/>
        <v>0.66666666666666663</v>
      </c>
      <c r="H232">
        <v>0.96913579999999999</v>
      </c>
      <c r="I232">
        <v>648</v>
      </c>
      <c r="N232" t="str">
        <f t="shared" si="43"/>
        <v>Bat50</v>
      </c>
      <c r="O232">
        <f t="shared" si="44"/>
        <v>10</v>
      </c>
      <c r="P232">
        <f t="shared" si="45"/>
        <v>15</v>
      </c>
      <c r="Q232">
        <f t="shared" si="46"/>
        <v>0.84816749999999996</v>
      </c>
      <c r="R232">
        <f t="shared" si="47"/>
        <v>0.32</v>
      </c>
      <c r="S232">
        <f t="shared" si="48"/>
        <v>0.14564513624208641</v>
      </c>
      <c r="T232">
        <f t="shared" si="49"/>
        <v>0.84816749999999996</v>
      </c>
      <c r="U232">
        <f t="shared" si="50"/>
        <v>191</v>
      </c>
    </row>
    <row r="233" spans="1:21" x14ac:dyDescent="0.25">
      <c r="A233" t="s">
        <v>48</v>
      </c>
      <c r="B233">
        <f t="shared" si="41"/>
        <v>15</v>
      </c>
      <c r="C233">
        <v>45</v>
      </c>
      <c r="D233">
        <v>30</v>
      </c>
      <c r="E233">
        <f t="shared" si="51"/>
        <v>9.3852854104947259E-2</v>
      </c>
      <c r="F233">
        <f t="shared" si="42"/>
        <v>0.10666666666666667</v>
      </c>
      <c r="G233">
        <f t="shared" si="52"/>
        <v>0.4</v>
      </c>
      <c r="H233">
        <v>0.53153150000000005</v>
      </c>
      <c r="I233">
        <v>111</v>
      </c>
      <c r="N233" t="str">
        <f t="shared" si="43"/>
        <v>Bat50</v>
      </c>
      <c r="O233">
        <f t="shared" si="44"/>
        <v>5</v>
      </c>
      <c r="P233">
        <f t="shared" si="45"/>
        <v>10</v>
      </c>
      <c r="Q233">
        <f t="shared" si="46"/>
        <v>0.96913579999999999</v>
      </c>
      <c r="R233">
        <f t="shared" si="47"/>
        <v>0.88888888888888884</v>
      </c>
      <c r="S233">
        <f t="shared" si="48"/>
        <v>0.297772258961016</v>
      </c>
      <c r="T233">
        <f t="shared" si="49"/>
        <v>0.96913579999999999</v>
      </c>
      <c r="U233">
        <f t="shared" si="50"/>
        <v>648</v>
      </c>
    </row>
    <row r="234" spans="1:21" x14ac:dyDescent="0.25">
      <c r="A234" t="s">
        <v>48</v>
      </c>
      <c r="B234">
        <f t="shared" si="41"/>
        <v>15</v>
      </c>
      <c r="C234">
        <v>40</v>
      </c>
      <c r="D234">
        <v>25</v>
      </c>
      <c r="E234">
        <f t="shared" si="51"/>
        <v>0.11467125185511405</v>
      </c>
      <c r="F234">
        <f t="shared" si="42"/>
        <v>0.14201183431952663</v>
      </c>
      <c r="G234">
        <f t="shared" si="52"/>
        <v>0.46153846153846156</v>
      </c>
      <c r="H234">
        <v>0.57042250000000005</v>
      </c>
      <c r="I234">
        <v>142</v>
      </c>
      <c r="N234" t="str">
        <f t="shared" si="43"/>
        <v>Bat52</v>
      </c>
      <c r="O234">
        <f t="shared" si="44"/>
        <v>30</v>
      </c>
      <c r="P234">
        <f t="shared" si="45"/>
        <v>45</v>
      </c>
      <c r="Q234">
        <f t="shared" si="46"/>
        <v>0.53153150000000005</v>
      </c>
      <c r="R234">
        <f t="shared" si="47"/>
        <v>0.10666666666666667</v>
      </c>
      <c r="S234">
        <f t="shared" si="48"/>
        <v>9.3852854104947259E-2</v>
      </c>
      <c r="T234">
        <f t="shared" si="49"/>
        <v>0.53153150000000005</v>
      </c>
      <c r="U234">
        <f t="shared" si="50"/>
        <v>111</v>
      </c>
    </row>
    <row r="235" spans="1:21" x14ac:dyDescent="0.25">
      <c r="A235" t="s">
        <v>48</v>
      </c>
      <c r="B235">
        <f t="shared" si="41"/>
        <v>15</v>
      </c>
      <c r="C235">
        <v>35</v>
      </c>
      <c r="D235">
        <v>20</v>
      </c>
      <c r="E235">
        <f t="shared" si="51"/>
        <v>0.1448856880957701</v>
      </c>
      <c r="F235">
        <f t="shared" si="42"/>
        <v>0.19834710743801653</v>
      </c>
      <c r="G235">
        <f t="shared" si="52"/>
        <v>0.54545454545454541</v>
      </c>
      <c r="H235">
        <v>0.84302330000000003</v>
      </c>
      <c r="I235">
        <v>172</v>
      </c>
      <c r="N235" t="str">
        <f t="shared" si="43"/>
        <v>Bat52</v>
      </c>
      <c r="O235">
        <f t="shared" si="44"/>
        <v>25</v>
      </c>
      <c r="P235">
        <f t="shared" si="45"/>
        <v>40</v>
      </c>
      <c r="Q235">
        <f t="shared" si="46"/>
        <v>0.57042250000000005</v>
      </c>
      <c r="R235">
        <f t="shared" si="47"/>
        <v>0.14201183431952663</v>
      </c>
      <c r="S235">
        <f t="shared" si="48"/>
        <v>0.11467125185511405</v>
      </c>
      <c r="T235">
        <f t="shared" si="49"/>
        <v>0.57042250000000005</v>
      </c>
      <c r="U235">
        <f t="shared" si="50"/>
        <v>142</v>
      </c>
    </row>
    <row r="236" spans="1:21" x14ac:dyDescent="0.25">
      <c r="A236" t="s">
        <v>48</v>
      </c>
      <c r="B236">
        <f t="shared" si="41"/>
        <v>15</v>
      </c>
      <c r="C236">
        <v>30</v>
      </c>
      <c r="D236">
        <v>15</v>
      </c>
      <c r="E236">
        <f t="shared" si="51"/>
        <v>0.19188266150073593</v>
      </c>
      <c r="F236">
        <f t="shared" si="42"/>
        <v>0.29629629629629628</v>
      </c>
      <c r="G236">
        <f t="shared" si="52"/>
        <v>0.66666666666666663</v>
      </c>
      <c r="H236">
        <v>0.99342109999999995</v>
      </c>
      <c r="I236">
        <v>152</v>
      </c>
      <c r="N236" t="str">
        <f t="shared" si="43"/>
        <v>Bat52</v>
      </c>
      <c r="O236">
        <f t="shared" si="44"/>
        <v>20</v>
      </c>
      <c r="P236">
        <f t="shared" si="45"/>
        <v>35</v>
      </c>
      <c r="Q236">
        <f t="shared" si="46"/>
        <v>0.84302330000000003</v>
      </c>
      <c r="R236">
        <f t="shared" si="47"/>
        <v>0.19834710743801653</v>
      </c>
      <c r="S236">
        <f t="shared" si="48"/>
        <v>0.1448856880957701</v>
      </c>
      <c r="T236">
        <f t="shared" si="49"/>
        <v>0.84302330000000003</v>
      </c>
      <c r="U236">
        <f t="shared" si="50"/>
        <v>172</v>
      </c>
    </row>
    <row r="237" spans="1:21" x14ac:dyDescent="0.25">
      <c r="A237" t="s">
        <v>48</v>
      </c>
      <c r="B237">
        <f t="shared" si="41"/>
        <v>15</v>
      </c>
      <c r="C237">
        <v>25</v>
      </c>
      <c r="D237">
        <v>10</v>
      </c>
      <c r="E237">
        <f t="shared" si="51"/>
        <v>0.27279599554739142</v>
      </c>
      <c r="F237">
        <f t="shared" si="42"/>
        <v>0.48979591836734693</v>
      </c>
      <c r="G237">
        <f t="shared" si="52"/>
        <v>0.8571428571428571</v>
      </c>
      <c r="H237">
        <v>0.96428570000000002</v>
      </c>
      <c r="I237">
        <v>84</v>
      </c>
      <c r="N237" t="str">
        <f t="shared" si="43"/>
        <v>Bat52</v>
      </c>
      <c r="O237">
        <f t="shared" si="44"/>
        <v>15</v>
      </c>
      <c r="P237">
        <f t="shared" si="45"/>
        <v>30</v>
      </c>
      <c r="Q237">
        <f t="shared" si="46"/>
        <v>0.99342109999999995</v>
      </c>
      <c r="R237">
        <f t="shared" si="47"/>
        <v>0.29629629629629628</v>
      </c>
      <c r="S237">
        <f t="shared" si="48"/>
        <v>0.19188266150073593</v>
      </c>
      <c r="T237">
        <f t="shared" si="49"/>
        <v>0.99342109999999995</v>
      </c>
      <c r="U237">
        <f t="shared" si="50"/>
        <v>152</v>
      </c>
    </row>
    <row r="238" spans="1:21" x14ac:dyDescent="0.25">
      <c r="A238" t="s">
        <v>48</v>
      </c>
      <c r="B238">
        <f t="shared" si="41"/>
        <v>15</v>
      </c>
      <c r="C238">
        <v>20</v>
      </c>
      <c r="D238">
        <v>5</v>
      </c>
      <c r="E238">
        <f t="shared" si="51"/>
        <v>0.43693540872625924</v>
      </c>
      <c r="F238">
        <f t="shared" si="42"/>
        <v>0.96</v>
      </c>
      <c r="G238">
        <f t="shared" si="52"/>
        <v>1.2</v>
      </c>
      <c r="H238">
        <v>1</v>
      </c>
      <c r="I238">
        <v>139</v>
      </c>
      <c r="N238" t="str">
        <f t="shared" si="43"/>
        <v>Bat52</v>
      </c>
      <c r="O238">
        <f t="shared" si="44"/>
        <v>10</v>
      </c>
      <c r="P238">
        <f t="shared" si="45"/>
        <v>25</v>
      </c>
      <c r="Q238">
        <f t="shared" si="46"/>
        <v>0.96428570000000002</v>
      </c>
      <c r="R238">
        <f t="shared" si="47"/>
        <v>0.48979591836734693</v>
      </c>
      <c r="S238">
        <f t="shared" si="48"/>
        <v>0.27279599554739142</v>
      </c>
      <c r="T238">
        <f t="shared" si="49"/>
        <v>0.96428570000000002</v>
      </c>
      <c r="U238">
        <f t="shared" si="50"/>
        <v>84</v>
      </c>
    </row>
    <row r="239" spans="1:21" x14ac:dyDescent="0.25">
      <c r="A239" t="s">
        <v>49</v>
      </c>
      <c r="B239">
        <f t="shared" si="41"/>
        <v>15</v>
      </c>
      <c r="C239">
        <v>50</v>
      </c>
      <c r="D239">
        <v>35</v>
      </c>
      <c r="E239">
        <f t="shared" si="51"/>
        <v>7.8767444747892018E-2</v>
      </c>
      <c r="F239">
        <f t="shared" si="42"/>
        <v>8.3044982698961933E-2</v>
      </c>
      <c r="G239">
        <f t="shared" si="52"/>
        <v>0.35294117647058826</v>
      </c>
      <c r="H239">
        <v>0.50746270000000004</v>
      </c>
      <c r="I239">
        <v>134</v>
      </c>
      <c r="N239" t="str">
        <f t="shared" si="43"/>
        <v>Bat52</v>
      </c>
      <c r="O239">
        <f t="shared" si="44"/>
        <v>5</v>
      </c>
      <c r="P239">
        <f t="shared" si="45"/>
        <v>20</v>
      </c>
      <c r="Q239">
        <f t="shared" si="46"/>
        <v>1</v>
      </c>
      <c r="R239">
        <f t="shared" si="47"/>
        <v>0.96</v>
      </c>
      <c r="S239">
        <f t="shared" si="48"/>
        <v>0.43693540872625924</v>
      </c>
      <c r="T239">
        <f t="shared" si="49"/>
        <v>1</v>
      </c>
      <c r="U239">
        <f t="shared" si="50"/>
        <v>139</v>
      </c>
    </row>
    <row r="240" spans="1:21" x14ac:dyDescent="0.25">
      <c r="A240" t="s">
        <v>49</v>
      </c>
      <c r="B240">
        <f t="shared" si="41"/>
        <v>15</v>
      </c>
      <c r="C240">
        <v>45</v>
      </c>
      <c r="D240">
        <v>30</v>
      </c>
      <c r="E240">
        <f t="shared" si="51"/>
        <v>9.3852854104947259E-2</v>
      </c>
      <c r="F240">
        <f t="shared" si="42"/>
        <v>0.10666666666666667</v>
      </c>
      <c r="G240">
        <f t="shared" si="52"/>
        <v>0.4</v>
      </c>
      <c r="H240">
        <v>0.5</v>
      </c>
      <c r="I240">
        <v>144</v>
      </c>
      <c r="N240" t="str">
        <f t="shared" si="43"/>
        <v>Bat54</v>
      </c>
      <c r="O240">
        <f t="shared" si="44"/>
        <v>35</v>
      </c>
      <c r="P240">
        <f t="shared" si="45"/>
        <v>50</v>
      </c>
      <c r="Q240">
        <f t="shared" si="46"/>
        <v>0.50746270000000004</v>
      </c>
      <c r="R240">
        <f t="shared" si="47"/>
        <v>8.3044982698961933E-2</v>
      </c>
      <c r="S240">
        <f t="shared" si="48"/>
        <v>7.8767444747892018E-2</v>
      </c>
      <c r="T240">
        <f t="shared" si="49"/>
        <v>0.50746270000000004</v>
      </c>
      <c r="U240">
        <f t="shared" si="50"/>
        <v>134</v>
      </c>
    </row>
    <row r="241" spans="1:21" x14ac:dyDescent="0.25">
      <c r="A241" t="s">
        <v>49</v>
      </c>
      <c r="B241">
        <f t="shared" si="41"/>
        <v>15</v>
      </c>
      <c r="C241">
        <v>40</v>
      </c>
      <c r="D241">
        <v>25</v>
      </c>
      <c r="E241">
        <f t="shared" si="51"/>
        <v>0.11467125185511405</v>
      </c>
      <c r="F241">
        <f t="shared" si="42"/>
        <v>0.14201183431952663</v>
      </c>
      <c r="G241">
        <f t="shared" si="52"/>
        <v>0.46153846153846156</v>
      </c>
      <c r="H241">
        <v>0.55555560000000004</v>
      </c>
      <c r="I241">
        <v>162</v>
      </c>
      <c r="N241" t="str">
        <f t="shared" si="43"/>
        <v>Bat54</v>
      </c>
      <c r="O241">
        <f t="shared" si="44"/>
        <v>30</v>
      </c>
      <c r="P241">
        <f t="shared" si="45"/>
        <v>45</v>
      </c>
      <c r="Q241">
        <f t="shared" si="46"/>
        <v>0.5</v>
      </c>
      <c r="R241">
        <f t="shared" si="47"/>
        <v>0.10666666666666667</v>
      </c>
      <c r="S241">
        <f t="shared" si="48"/>
        <v>9.3852854104947259E-2</v>
      </c>
      <c r="T241">
        <f t="shared" si="49"/>
        <v>0.5</v>
      </c>
      <c r="U241">
        <f t="shared" si="50"/>
        <v>144</v>
      </c>
    </row>
    <row r="242" spans="1:21" x14ac:dyDescent="0.25">
      <c r="A242" t="s">
        <v>49</v>
      </c>
      <c r="B242">
        <f t="shared" si="41"/>
        <v>15</v>
      </c>
      <c r="C242">
        <v>35</v>
      </c>
      <c r="D242">
        <v>20</v>
      </c>
      <c r="E242">
        <f t="shared" si="51"/>
        <v>0.1448856880957701</v>
      </c>
      <c r="F242">
        <f t="shared" si="42"/>
        <v>0.19834710743801653</v>
      </c>
      <c r="G242">
        <f t="shared" si="52"/>
        <v>0.54545454545454541</v>
      </c>
      <c r="H242">
        <v>0.55309730000000001</v>
      </c>
      <c r="I242">
        <v>226</v>
      </c>
      <c r="N242" t="str">
        <f t="shared" si="43"/>
        <v>Bat54</v>
      </c>
      <c r="O242">
        <f t="shared" si="44"/>
        <v>25</v>
      </c>
      <c r="P242">
        <f t="shared" si="45"/>
        <v>40</v>
      </c>
      <c r="Q242">
        <f t="shared" si="46"/>
        <v>0.55555560000000004</v>
      </c>
      <c r="R242">
        <f t="shared" si="47"/>
        <v>0.14201183431952663</v>
      </c>
      <c r="S242">
        <f t="shared" si="48"/>
        <v>0.11467125185511405</v>
      </c>
      <c r="T242">
        <f t="shared" si="49"/>
        <v>0.55555560000000004</v>
      </c>
      <c r="U242">
        <f t="shared" si="50"/>
        <v>162</v>
      </c>
    </row>
    <row r="243" spans="1:21" x14ac:dyDescent="0.25">
      <c r="A243" t="s">
        <v>49</v>
      </c>
      <c r="B243">
        <f t="shared" si="41"/>
        <v>15</v>
      </c>
      <c r="C243">
        <v>30</v>
      </c>
      <c r="D243">
        <v>15</v>
      </c>
      <c r="E243">
        <f t="shared" si="51"/>
        <v>0.19188266150073593</v>
      </c>
      <c r="F243">
        <f t="shared" si="42"/>
        <v>0.29629629629629628</v>
      </c>
      <c r="G243">
        <f t="shared" si="52"/>
        <v>0.66666666666666663</v>
      </c>
      <c r="H243">
        <v>0.87445890000000004</v>
      </c>
      <c r="I243">
        <v>231</v>
      </c>
      <c r="N243" t="str">
        <f t="shared" si="43"/>
        <v>Bat54</v>
      </c>
      <c r="O243">
        <f t="shared" si="44"/>
        <v>20</v>
      </c>
      <c r="P243">
        <f t="shared" si="45"/>
        <v>35</v>
      </c>
      <c r="Q243">
        <f t="shared" si="46"/>
        <v>0.55309730000000001</v>
      </c>
      <c r="R243">
        <f t="shared" si="47"/>
        <v>0.19834710743801653</v>
      </c>
      <c r="S243">
        <f t="shared" si="48"/>
        <v>0.1448856880957701</v>
      </c>
      <c r="T243">
        <f t="shared" si="49"/>
        <v>0.55309730000000001</v>
      </c>
      <c r="U243">
        <f t="shared" si="50"/>
        <v>226</v>
      </c>
    </row>
    <row r="244" spans="1:21" x14ac:dyDescent="0.25">
      <c r="A244" t="s">
        <v>49</v>
      </c>
      <c r="B244">
        <f t="shared" si="41"/>
        <v>15</v>
      </c>
      <c r="C244">
        <v>25</v>
      </c>
      <c r="D244">
        <v>10</v>
      </c>
      <c r="E244">
        <f t="shared" si="51"/>
        <v>0.27279599554739142</v>
      </c>
      <c r="F244">
        <f t="shared" si="42"/>
        <v>0.48979591836734693</v>
      </c>
      <c r="G244">
        <f t="shared" si="52"/>
        <v>0.8571428571428571</v>
      </c>
      <c r="H244">
        <v>0.97037039999999997</v>
      </c>
      <c r="I244">
        <v>135</v>
      </c>
      <c r="N244" t="str">
        <f t="shared" si="43"/>
        <v>Bat54</v>
      </c>
      <c r="O244">
        <f t="shared" si="44"/>
        <v>15</v>
      </c>
      <c r="P244">
        <f t="shared" si="45"/>
        <v>30</v>
      </c>
      <c r="Q244">
        <f t="shared" si="46"/>
        <v>0.87445890000000004</v>
      </c>
      <c r="R244">
        <f t="shared" si="47"/>
        <v>0.29629629629629628</v>
      </c>
      <c r="S244">
        <f t="shared" si="48"/>
        <v>0.19188266150073593</v>
      </c>
      <c r="T244">
        <f t="shared" si="49"/>
        <v>0.87445890000000004</v>
      </c>
      <c r="U244">
        <f t="shared" si="50"/>
        <v>231</v>
      </c>
    </row>
    <row r="245" spans="1:21" x14ac:dyDescent="0.25">
      <c r="A245" t="s">
        <v>49</v>
      </c>
      <c r="B245">
        <f t="shared" si="41"/>
        <v>15</v>
      </c>
      <c r="C245">
        <v>20</v>
      </c>
      <c r="D245">
        <v>5</v>
      </c>
      <c r="E245">
        <f t="shared" si="51"/>
        <v>0.43693540872625924</v>
      </c>
      <c r="F245">
        <f t="shared" si="42"/>
        <v>0.96</v>
      </c>
      <c r="G245">
        <f t="shared" si="52"/>
        <v>1.2</v>
      </c>
      <c r="H245">
        <v>0.97385619999999995</v>
      </c>
      <c r="I245">
        <v>306</v>
      </c>
      <c r="N245" t="str">
        <f t="shared" si="43"/>
        <v>Bat54</v>
      </c>
      <c r="O245">
        <f t="shared" si="44"/>
        <v>10</v>
      </c>
      <c r="P245">
        <f t="shared" si="45"/>
        <v>25</v>
      </c>
      <c r="Q245">
        <f t="shared" si="46"/>
        <v>0.97037039999999997</v>
      </c>
      <c r="R245">
        <f t="shared" si="47"/>
        <v>0.48979591836734693</v>
      </c>
      <c r="S245">
        <f t="shared" si="48"/>
        <v>0.27279599554739142</v>
      </c>
      <c r="T245">
        <f t="shared" si="49"/>
        <v>0.97037039999999997</v>
      </c>
      <c r="U245">
        <f t="shared" si="50"/>
        <v>135</v>
      </c>
    </row>
    <row r="246" spans="1:21" x14ac:dyDescent="0.25">
      <c r="A246" t="s">
        <v>49</v>
      </c>
      <c r="B246">
        <f t="shared" si="41"/>
        <v>5</v>
      </c>
      <c r="C246">
        <v>50</v>
      </c>
      <c r="D246">
        <v>45</v>
      </c>
      <c r="E246">
        <f t="shared" si="51"/>
        <v>2.246978675536776E-2</v>
      </c>
      <c r="F246">
        <f t="shared" si="42"/>
        <v>2.2160664819944598E-2</v>
      </c>
      <c r="G246">
        <f t="shared" si="52"/>
        <v>0.10526315789473684</v>
      </c>
      <c r="H246">
        <v>0.490566</v>
      </c>
      <c r="I246">
        <v>53</v>
      </c>
      <c r="N246" t="str">
        <f t="shared" si="43"/>
        <v>Bat54</v>
      </c>
      <c r="O246">
        <f t="shared" si="44"/>
        <v>5</v>
      </c>
      <c r="P246">
        <f t="shared" si="45"/>
        <v>20</v>
      </c>
      <c r="Q246">
        <f t="shared" si="46"/>
        <v>0.97385619999999995</v>
      </c>
      <c r="R246">
        <f t="shared" si="47"/>
        <v>0.96</v>
      </c>
      <c r="S246">
        <f t="shared" si="48"/>
        <v>0.43693540872625924</v>
      </c>
      <c r="T246">
        <f t="shared" si="49"/>
        <v>0.97385619999999995</v>
      </c>
      <c r="U246">
        <f t="shared" si="50"/>
        <v>306</v>
      </c>
    </row>
    <row r="247" spans="1:21" x14ac:dyDescent="0.25">
      <c r="A247" t="s">
        <v>49</v>
      </c>
      <c r="B247">
        <f t="shared" si="41"/>
        <v>5</v>
      </c>
      <c r="C247">
        <v>40</v>
      </c>
      <c r="D247">
        <v>35</v>
      </c>
      <c r="E247">
        <f t="shared" si="51"/>
        <v>3.1284284701649089E-2</v>
      </c>
      <c r="F247">
        <f t="shared" si="42"/>
        <v>3.5555555555555556E-2</v>
      </c>
      <c r="G247">
        <f t="shared" si="52"/>
        <v>0.13333333333333333</v>
      </c>
      <c r="H247">
        <v>0.74418600000000001</v>
      </c>
      <c r="I247">
        <v>43</v>
      </c>
      <c r="N247" t="str">
        <f t="shared" si="43"/>
        <v>Bat54</v>
      </c>
      <c r="O247">
        <f t="shared" si="44"/>
        <v>45</v>
      </c>
      <c r="P247">
        <f t="shared" si="45"/>
        <v>50</v>
      </c>
      <c r="Q247">
        <f t="shared" si="46"/>
        <v>0.490566</v>
      </c>
      <c r="R247">
        <f t="shared" si="47"/>
        <v>2.2160664819944598E-2</v>
      </c>
      <c r="S247">
        <f t="shared" si="48"/>
        <v>2.246978675536776E-2</v>
      </c>
      <c r="T247">
        <f t="shared" si="49"/>
        <v>0.490566</v>
      </c>
      <c r="U247">
        <f t="shared" si="50"/>
        <v>53</v>
      </c>
    </row>
    <row r="248" spans="1:21" x14ac:dyDescent="0.25">
      <c r="A248" t="s">
        <v>49</v>
      </c>
      <c r="B248">
        <f t="shared" si="41"/>
        <v>5</v>
      </c>
      <c r="C248">
        <v>30</v>
      </c>
      <c r="D248">
        <v>25</v>
      </c>
      <c r="E248">
        <f t="shared" si="51"/>
        <v>4.8295229365256695E-2</v>
      </c>
      <c r="F248">
        <f t="shared" si="42"/>
        <v>6.6115702479338845E-2</v>
      </c>
      <c r="G248">
        <f t="shared" si="52"/>
        <v>0.18181818181818182</v>
      </c>
      <c r="H248">
        <v>0.5</v>
      </c>
      <c r="I248">
        <v>166</v>
      </c>
      <c r="N248" t="str">
        <f t="shared" si="43"/>
        <v>Bat54</v>
      </c>
      <c r="O248">
        <f t="shared" si="44"/>
        <v>35</v>
      </c>
      <c r="P248">
        <f t="shared" si="45"/>
        <v>40</v>
      </c>
      <c r="Q248">
        <f t="shared" si="46"/>
        <v>0.74418600000000001</v>
      </c>
      <c r="R248">
        <f t="shared" si="47"/>
        <v>3.5555555555555556E-2</v>
      </c>
      <c r="S248">
        <f t="shared" si="48"/>
        <v>3.1284284701649089E-2</v>
      </c>
      <c r="T248">
        <f t="shared" si="49"/>
        <v>0.74418600000000001</v>
      </c>
      <c r="U248">
        <f t="shared" si="50"/>
        <v>43</v>
      </c>
    </row>
    <row r="249" spans="1:21" x14ac:dyDescent="0.25">
      <c r="A249" t="s">
        <v>49</v>
      </c>
      <c r="B249">
        <f t="shared" si="41"/>
        <v>5</v>
      </c>
      <c r="C249">
        <v>25</v>
      </c>
      <c r="D249">
        <v>20</v>
      </c>
      <c r="E249">
        <f t="shared" si="51"/>
        <v>6.3960887166911978E-2</v>
      </c>
      <c r="F249">
        <f t="shared" si="42"/>
        <v>9.8765432098765427E-2</v>
      </c>
      <c r="G249">
        <f t="shared" si="52"/>
        <v>0.22222222222222221</v>
      </c>
      <c r="H249">
        <v>0.5202312</v>
      </c>
      <c r="I249">
        <v>173</v>
      </c>
      <c r="N249" t="str">
        <f t="shared" si="43"/>
        <v>Bat54</v>
      </c>
      <c r="O249">
        <f t="shared" si="44"/>
        <v>25</v>
      </c>
      <c r="P249">
        <f t="shared" si="45"/>
        <v>30</v>
      </c>
      <c r="Q249">
        <f t="shared" si="46"/>
        <v>0.5</v>
      </c>
      <c r="R249">
        <f t="shared" si="47"/>
        <v>6.6115702479338845E-2</v>
      </c>
      <c r="S249">
        <f t="shared" si="48"/>
        <v>4.8295229365256695E-2</v>
      </c>
      <c r="T249">
        <f t="shared" si="49"/>
        <v>0.5</v>
      </c>
      <c r="U249">
        <f t="shared" si="50"/>
        <v>166</v>
      </c>
    </row>
    <row r="250" spans="1:21" x14ac:dyDescent="0.25">
      <c r="A250" t="s">
        <v>49</v>
      </c>
      <c r="B250">
        <f t="shared" si="41"/>
        <v>5</v>
      </c>
      <c r="C250">
        <v>20</v>
      </c>
      <c r="D250">
        <v>15</v>
      </c>
      <c r="E250">
        <f t="shared" si="51"/>
        <v>9.0931998515797141E-2</v>
      </c>
      <c r="F250">
        <f t="shared" si="42"/>
        <v>0.16326530612244897</v>
      </c>
      <c r="G250">
        <f t="shared" si="52"/>
        <v>0.2857142857142857</v>
      </c>
      <c r="H250">
        <v>0.4186047</v>
      </c>
      <c r="I250">
        <v>172</v>
      </c>
      <c r="N250" t="str">
        <f t="shared" si="43"/>
        <v>Bat54</v>
      </c>
      <c r="O250">
        <f t="shared" si="44"/>
        <v>20</v>
      </c>
      <c r="P250">
        <f t="shared" si="45"/>
        <v>25</v>
      </c>
      <c r="Q250">
        <f t="shared" si="46"/>
        <v>0.5202312</v>
      </c>
      <c r="R250">
        <f t="shared" si="47"/>
        <v>9.8765432098765427E-2</v>
      </c>
      <c r="S250">
        <f t="shared" si="48"/>
        <v>6.3960887166911978E-2</v>
      </c>
      <c r="T250">
        <f t="shared" si="49"/>
        <v>0.5202312</v>
      </c>
      <c r="U250">
        <f t="shared" si="50"/>
        <v>173</v>
      </c>
    </row>
    <row r="251" spans="1:21" x14ac:dyDescent="0.25">
      <c r="A251" t="s">
        <v>49</v>
      </c>
      <c r="B251">
        <f t="shared" si="41"/>
        <v>5</v>
      </c>
      <c r="C251">
        <v>15</v>
      </c>
      <c r="D251">
        <v>10</v>
      </c>
      <c r="E251">
        <f t="shared" si="51"/>
        <v>0.14564513624208641</v>
      </c>
      <c r="F251">
        <f t="shared" si="42"/>
        <v>0.32</v>
      </c>
      <c r="G251">
        <f t="shared" si="52"/>
        <v>0.4</v>
      </c>
      <c r="H251">
        <v>0.82442749999999998</v>
      </c>
      <c r="I251">
        <v>131</v>
      </c>
      <c r="N251" t="str">
        <f t="shared" si="43"/>
        <v>Bat54</v>
      </c>
      <c r="O251">
        <f t="shared" si="44"/>
        <v>15</v>
      </c>
      <c r="P251">
        <f t="shared" si="45"/>
        <v>20</v>
      </c>
      <c r="Q251">
        <f t="shared" si="46"/>
        <v>0.4186047</v>
      </c>
      <c r="R251">
        <f t="shared" si="47"/>
        <v>0.16326530612244897</v>
      </c>
      <c r="S251">
        <f t="shared" si="48"/>
        <v>9.0931998515797141E-2</v>
      </c>
      <c r="T251">
        <f t="shared" si="49"/>
        <v>0.4186047</v>
      </c>
      <c r="U251">
        <f t="shared" si="50"/>
        <v>172</v>
      </c>
    </row>
    <row r="252" spans="1:21" x14ac:dyDescent="0.25">
      <c r="A252" t="s">
        <v>50</v>
      </c>
      <c r="B252">
        <f t="shared" si="41"/>
        <v>15</v>
      </c>
      <c r="C252">
        <v>50</v>
      </c>
      <c r="D252">
        <v>35</v>
      </c>
      <c r="E252">
        <f t="shared" si="51"/>
        <v>7.8767444747892018E-2</v>
      </c>
      <c r="F252">
        <f t="shared" si="42"/>
        <v>8.3044982698961933E-2</v>
      </c>
      <c r="G252">
        <f t="shared" si="52"/>
        <v>0.35294117647058826</v>
      </c>
      <c r="H252">
        <v>0.81355929999999999</v>
      </c>
      <c r="I252">
        <v>177</v>
      </c>
      <c r="N252" t="str">
        <f t="shared" si="43"/>
        <v>Bat54</v>
      </c>
      <c r="O252">
        <f t="shared" si="44"/>
        <v>10</v>
      </c>
      <c r="P252">
        <f t="shared" si="45"/>
        <v>15</v>
      </c>
      <c r="Q252">
        <f t="shared" si="46"/>
        <v>0.82442749999999998</v>
      </c>
      <c r="R252">
        <f t="shared" si="47"/>
        <v>0.32</v>
      </c>
      <c r="S252">
        <f t="shared" si="48"/>
        <v>0.14564513624208641</v>
      </c>
      <c r="T252">
        <f t="shared" si="49"/>
        <v>0.82442749999999998</v>
      </c>
      <c r="U252">
        <f t="shared" si="50"/>
        <v>131</v>
      </c>
    </row>
    <row r="253" spans="1:21" x14ac:dyDescent="0.25">
      <c r="A253" t="s">
        <v>50</v>
      </c>
      <c r="B253">
        <f t="shared" si="41"/>
        <v>15</v>
      </c>
      <c r="C253">
        <v>45</v>
      </c>
      <c r="D253">
        <v>30</v>
      </c>
      <c r="E253">
        <f t="shared" si="51"/>
        <v>9.3852854104947259E-2</v>
      </c>
      <c r="F253">
        <f t="shared" si="42"/>
        <v>0.10666666666666667</v>
      </c>
      <c r="G253">
        <f t="shared" si="52"/>
        <v>0.4</v>
      </c>
      <c r="H253">
        <v>0.47297299999999998</v>
      </c>
      <c r="I253">
        <v>148</v>
      </c>
      <c r="N253" t="str">
        <f t="shared" si="43"/>
        <v>Bat58</v>
      </c>
      <c r="O253">
        <f t="shared" si="44"/>
        <v>35</v>
      </c>
      <c r="P253">
        <f t="shared" si="45"/>
        <v>50</v>
      </c>
      <c r="Q253">
        <f t="shared" si="46"/>
        <v>0.81355929999999999</v>
      </c>
      <c r="R253">
        <f t="shared" si="47"/>
        <v>8.3044982698961933E-2</v>
      </c>
      <c r="S253">
        <f t="shared" si="48"/>
        <v>7.8767444747892018E-2</v>
      </c>
      <c r="T253">
        <f t="shared" si="49"/>
        <v>0.81355929999999999</v>
      </c>
      <c r="U253">
        <f t="shared" si="50"/>
        <v>177</v>
      </c>
    </row>
    <row r="254" spans="1:21" x14ac:dyDescent="0.25">
      <c r="A254" t="s">
        <v>50</v>
      </c>
      <c r="B254">
        <f t="shared" si="41"/>
        <v>15</v>
      </c>
      <c r="C254">
        <v>40</v>
      </c>
      <c r="D254">
        <v>25</v>
      </c>
      <c r="E254">
        <f t="shared" si="51"/>
        <v>0.11467125185511405</v>
      </c>
      <c r="F254">
        <f t="shared" si="42"/>
        <v>0.14201183431952663</v>
      </c>
      <c r="G254">
        <f t="shared" si="52"/>
        <v>0.46153846153846156</v>
      </c>
      <c r="H254">
        <v>0.50458720000000001</v>
      </c>
      <c r="I254">
        <v>218</v>
      </c>
      <c r="N254" t="str">
        <f t="shared" si="43"/>
        <v>Bat58</v>
      </c>
      <c r="O254">
        <f t="shared" si="44"/>
        <v>30</v>
      </c>
      <c r="P254">
        <f t="shared" si="45"/>
        <v>45</v>
      </c>
      <c r="Q254">
        <f t="shared" si="46"/>
        <v>0.47297299999999998</v>
      </c>
      <c r="R254">
        <f t="shared" si="47"/>
        <v>0.10666666666666667</v>
      </c>
      <c r="S254">
        <f t="shared" si="48"/>
        <v>9.3852854104947259E-2</v>
      </c>
      <c r="T254">
        <f t="shared" si="49"/>
        <v>0.47297299999999998</v>
      </c>
      <c r="U254">
        <f t="shared" si="50"/>
        <v>148</v>
      </c>
    </row>
    <row r="255" spans="1:21" x14ac:dyDescent="0.25">
      <c r="A255" t="s">
        <v>50</v>
      </c>
      <c r="B255">
        <f t="shared" si="41"/>
        <v>15</v>
      </c>
      <c r="C255">
        <v>35</v>
      </c>
      <c r="D255">
        <v>20</v>
      </c>
      <c r="E255">
        <f t="shared" si="51"/>
        <v>0.1448856880957701</v>
      </c>
      <c r="F255">
        <f t="shared" si="42"/>
        <v>0.19834710743801653</v>
      </c>
      <c r="G255">
        <f t="shared" si="52"/>
        <v>0.54545454545454541</v>
      </c>
      <c r="H255">
        <v>1</v>
      </c>
      <c r="I255">
        <v>124</v>
      </c>
      <c r="N255" t="str">
        <f t="shared" si="43"/>
        <v>Bat58</v>
      </c>
      <c r="O255">
        <f t="shared" si="44"/>
        <v>25</v>
      </c>
      <c r="P255">
        <f t="shared" si="45"/>
        <v>40</v>
      </c>
      <c r="Q255">
        <f t="shared" si="46"/>
        <v>0.50458720000000001</v>
      </c>
      <c r="R255">
        <f t="shared" si="47"/>
        <v>0.14201183431952663</v>
      </c>
      <c r="S255">
        <f t="shared" si="48"/>
        <v>0.11467125185511405</v>
      </c>
      <c r="T255">
        <f t="shared" si="49"/>
        <v>0.50458720000000001</v>
      </c>
      <c r="U255">
        <f t="shared" si="50"/>
        <v>218</v>
      </c>
    </row>
    <row r="256" spans="1:21" x14ac:dyDescent="0.25">
      <c r="A256" t="s">
        <v>50</v>
      </c>
      <c r="B256">
        <f t="shared" si="41"/>
        <v>15</v>
      </c>
      <c r="C256">
        <v>30</v>
      </c>
      <c r="D256">
        <v>15</v>
      </c>
      <c r="E256">
        <f t="shared" si="51"/>
        <v>0.19188266150073593</v>
      </c>
      <c r="F256">
        <f t="shared" si="42"/>
        <v>0.29629629629629628</v>
      </c>
      <c r="G256">
        <f t="shared" si="52"/>
        <v>0.66666666666666663</v>
      </c>
      <c r="H256">
        <v>0.99111110000000002</v>
      </c>
      <c r="I256">
        <v>225</v>
      </c>
      <c r="N256" t="str">
        <f t="shared" si="43"/>
        <v>Bat58</v>
      </c>
      <c r="O256">
        <f t="shared" si="44"/>
        <v>20</v>
      </c>
      <c r="P256">
        <f t="shared" si="45"/>
        <v>35</v>
      </c>
      <c r="Q256">
        <f t="shared" si="46"/>
        <v>1</v>
      </c>
      <c r="R256">
        <f t="shared" si="47"/>
        <v>0.19834710743801653</v>
      </c>
      <c r="S256">
        <f t="shared" si="48"/>
        <v>0.1448856880957701</v>
      </c>
      <c r="T256">
        <f t="shared" si="49"/>
        <v>1</v>
      </c>
      <c r="U256">
        <f t="shared" si="50"/>
        <v>124</v>
      </c>
    </row>
    <row r="257" spans="1:28" x14ac:dyDescent="0.25">
      <c r="A257" t="s">
        <v>50</v>
      </c>
      <c r="B257">
        <f t="shared" si="41"/>
        <v>15</v>
      </c>
      <c r="C257">
        <v>25</v>
      </c>
      <c r="D257">
        <v>10</v>
      </c>
      <c r="E257">
        <f t="shared" si="51"/>
        <v>0.27279599554739142</v>
      </c>
      <c r="F257">
        <f t="shared" si="42"/>
        <v>0.48979591836734693</v>
      </c>
      <c r="G257">
        <f t="shared" si="52"/>
        <v>0.8571428571428571</v>
      </c>
      <c r="H257">
        <v>0.98969070000000003</v>
      </c>
      <c r="I257">
        <v>97</v>
      </c>
      <c r="N257" t="str">
        <f t="shared" si="43"/>
        <v>Bat58</v>
      </c>
      <c r="O257">
        <f t="shared" si="44"/>
        <v>15</v>
      </c>
      <c r="P257">
        <f t="shared" si="45"/>
        <v>30</v>
      </c>
      <c r="Q257">
        <f t="shared" si="46"/>
        <v>0.99111110000000002</v>
      </c>
      <c r="R257">
        <f t="shared" si="47"/>
        <v>0.29629629629629628</v>
      </c>
      <c r="S257">
        <f t="shared" si="48"/>
        <v>0.19188266150073593</v>
      </c>
      <c r="T257">
        <f t="shared" si="49"/>
        <v>0.99111110000000002</v>
      </c>
      <c r="U257">
        <f t="shared" si="50"/>
        <v>225</v>
      </c>
    </row>
    <row r="258" spans="1:28" x14ac:dyDescent="0.25">
      <c r="A258" t="s">
        <v>50</v>
      </c>
      <c r="B258">
        <f t="shared" ref="B258:B276" si="53">C258-D258</f>
        <v>15</v>
      </c>
      <c r="C258">
        <v>20</v>
      </c>
      <c r="D258">
        <v>5</v>
      </c>
      <c r="E258">
        <f t="shared" si="51"/>
        <v>0.43693540872625924</v>
      </c>
      <c r="F258">
        <f t="shared" si="42"/>
        <v>0.96</v>
      </c>
      <c r="G258">
        <f t="shared" si="52"/>
        <v>1.2</v>
      </c>
      <c r="H258">
        <v>0.9966216</v>
      </c>
      <c r="I258">
        <v>296</v>
      </c>
      <c r="N258" t="str">
        <f t="shared" si="43"/>
        <v>Bat58</v>
      </c>
      <c r="O258">
        <f t="shared" si="44"/>
        <v>10</v>
      </c>
      <c r="P258">
        <f t="shared" si="45"/>
        <v>25</v>
      </c>
      <c r="Q258">
        <f t="shared" si="46"/>
        <v>0.98969070000000003</v>
      </c>
      <c r="R258">
        <f t="shared" si="47"/>
        <v>0.48979591836734693</v>
      </c>
      <c r="S258">
        <f t="shared" si="48"/>
        <v>0.27279599554739142</v>
      </c>
      <c r="T258">
        <f t="shared" si="49"/>
        <v>0.98969070000000003</v>
      </c>
      <c r="U258">
        <f t="shared" si="50"/>
        <v>97</v>
      </c>
    </row>
    <row r="259" spans="1:28" x14ac:dyDescent="0.25">
      <c r="A259" t="s">
        <v>51</v>
      </c>
      <c r="B259">
        <f t="shared" si="53"/>
        <v>15</v>
      </c>
      <c r="C259">
        <v>50</v>
      </c>
      <c r="D259">
        <v>35</v>
      </c>
      <c r="E259">
        <f t="shared" si="51"/>
        <v>7.8767444747892018E-2</v>
      </c>
      <c r="F259">
        <f t="shared" ref="F259:F276" si="54">$L$5*(C259-D259)/AVERAGE(D259,C259)^$L$4</f>
        <v>8.3044982698961933E-2</v>
      </c>
      <c r="G259">
        <f t="shared" si="52"/>
        <v>0.35294117647058826</v>
      </c>
      <c r="H259">
        <v>0.64137929999999999</v>
      </c>
      <c r="I259">
        <v>145</v>
      </c>
      <c r="N259" t="str">
        <f t="shared" si="43"/>
        <v>Bat58</v>
      </c>
      <c r="O259">
        <f t="shared" si="44"/>
        <v>5</v>
      </c>
      <c r="P259">
        <f t="shared" si="45"/>
        <v>20</v>
      </c>
      <c r="Q259">
        <f t="shared" si="46"/>
        <v>0.9966216</v>
      </c>
      <c r="R259">
        <f t="shared" si="47"/>
        <v>0.96</v>
      </c>
      <c r="S259">
        <f t="shared" si="48"/>
        <v>0.43693540872625924</v>
      </c>
      <c r="T259">
        <f t="shared" si="49"/>
        <v>0.9966216</v>
      </c>
      <c r="U259">
        <f t="shared" si="50"/>
        <v>296</v>
      </c>
    </row>
    <row r="260" spans="1:28" x14ac:dyDescent="0.25">
      <c r="A260" t="s">
        <v>51</v>
      </c>
      <c r="B260">
        <f t="shared" si="53"/>
        <v>15</v>
      </c>
      <c r="C260">
        <v>45</v>
      </c>
      <c r="D260">
        <v>30</v>
      </c>
      <c r="E260">
        <f t="shared" si="51"/>
        <v>9.3852854104947259E-2</v>
      </c>
      <c r="F260">
        <f t="shared" si="54"/>
        <v>0.10666666666666667</v>
      </c>
      <c r="G260">
        <f t="shared" si="52"/>
        <v>0.4</v>
      </c>
      <c r="H260">
        <v>0.41104289999999999</v>
      </c>
      <c r="I260">
        <v>163</v>
      </c>
      <c r="N260" t="str">
        <f t="shared" ref="N260:N277" si="55">A259</f>
        <v>Bat7</v>
      </c>
      <c r="O260">
        <f t="shared" ref="O260:O277" si="56">D259</f>
        <v>35</v>
      </c>
      <c r="P260">
        <f t="shared" ref="P260:P277" si="57">C259</f>
        <v>50</v>
      </c>
      <c r="Q260">
        <f t="shared" ref="Q260:Q277" si="58">H259</f>
        <v>0.64137929999999999</v>
      </c>
      <c r="R260">
        <f t="shared" ref="R260:R277" si="59">F259</f>
        <v>8.3044982698961933E-2</v>
      </c>
      <c r="S260">
        <f t="shared" ref="S260:S277" si="60">E259</f>
        <v>7.8767444747892018E-2</v>
      </c>
      <c r="T260">
        <f t="shared" ref="T260:T277" si="61">H259</f>
        <v>0.64137929999999999</v>
      </c>
      <c r="U260">
        <f t="shared" ref="U260:U277" si="62">I259</f>
        <v>145</v>
      </c>
    </row>
    <row r="261" spans="1:28" x14ac:dyDescent="0.25">
      <c r="A261" t="s">
        <v>51</v>
      </c>
      <c r="B261">
        <f t="shared" si="53"/>
        <v>15</v>
      </c>
      <c r="C261">
        <v>40</v>
      </c>
      <c r="D261">
        <v>25</v>
      </c>
      <c r="E261">
        <f t="shared" si="51"/>
        <v>0.11467125185511405</v>
      </c>
      <c r="F261">
        <f t="shared" si="54"/>
        <v>0.14201183431952663</v>
      </c>
      <c r="G261">
        <f t="shared" si="52"/>
        <v>0.46153846153846156</v>
      </c>
      <c r="H261">
        <v>0.52995389999999998</v>
      </c>
      <c r="I261">
        <v>217</v>
      </c>
      <c r="N261" t="str">
        <f t="shared" si="55"/>
        <v>Bat7</v>
      </c>
      <c r="O261">
        <f t="shared" si="56"/>
        <v>30</v>
      </c>
      <c r="P261">
        <f t="shared" si="57"/>
        <v>45</v>
      </c>
      <c r="Q261">
        <f t="shared" si="58"/>
        <v>0.41104289999999999</v>
      </c>
      <c r="R261">
        <f t="shared" si="59"/>
        <v>0.10666666666666667</v>
      </c>
      <c r="S261">
        <f t="shared" si="60"/>
        <v>9.3852854104947259E-2</v>
      </c>
      <c r="T261">
        <f t="shared" si="61"/>
        <v>0.41104289999999999</v>
      </c>
      <c r="U261">
        <f t="shared" si="62"/>
        <v>163</v>
      </c>
    </row>
    <row r="262" spans="1:28" x14ac:dyDescent="0.25">
      <c r="A262" t="s">
        <v>51</v>
      </c>
      <c r="B262">
        <f t="shared" si="53"/>
        <v>15</v>
      </c>
      <c r="C262">
        <v>35</v>
      </c>
      <c r="D262">
        <v>20</v>
      </c>
      <c r="E262">
        <f t="shared" si="51"/>
        <v>0.1448856880957701</v>
      </c>
      <c r="F262">
        <f t="shared" si="54"/>
        <v>0.19834710743801653</v>
      </c>
      <c r="G262">
        <f t="shared" si="52"/>
        <v>0.54545454545454541</v>
      </c>
      <c r="H262">
        <v>0.68888890000000003</v>
      </c>
      <c r="I262">
        <v>225</v>
      </c>
      <c r="N262" t="str">
        <f t="shared" si="55"/>
        <v>Bat7</v>
      </c>
      <c r="O262">
        <f t="shared" si="56"/>
        <v>25</v>
      </c>
      <c r="P262">
        <f t="shared" si="57"/>
        <v>40</v>
      </c>
      <c r="Q262">
        <f t="shared" si="58"/>
        <v>0.52995389999999998</v>
      </c>
      <c r="R262">
        <f t="shared" si="59"/>
        <v>0.14201183431952663</v>
      </c>
      <c r="S262">
        <f t="shared" si="60"/>
        <v>0.11467125185511405</v>
      </c>
      <c r="T262">
        <f t="shared" si="61"/>
        <v>0.52995389999999998</v>
      </c>
      <c r="U262">
        <f t="shared" si="62"/>
        <v>217</v>
      </c>
    </row>
    <row r="263" spans="1:28" x14ac:dyDescent="0.25">
      <c r="A263" t="s">
        <v>51</v>
      </c>
      <c r="B263">
        <f t="shared" si="53"/>
        <v>15</v>
      </c>
      <c r="C263">
        <v>30</v>
      </c>
      <c r="D263">
        <v>15</v>
      </c>
      <c r="E263">
        <f t="shared" si="51"/>
        <v>0.19188266150073593</v>
      </c>
      <c r="F263">
        <f t="shared" si="54"/>
        <v>0.29629629629629628</v>
      </c>
      <c r="G263">
        <f t="shared" si="52"/>
        <v>0.66666666666666663</v>
      </c>
      <c r="H263">
        <v>0.88995219999999997</v>
      </c>
      <c r="I263">
        <v>209</v>
      </c>
      <c r="N263" t="str">
        <f t="shared" si="55"/>
        <v>Bat7</v>
      </c>
      <c r="O263">
        <f t="shared" si="56"/>
        <v>20</v>
      </c>
      <c r="P263">
        <f t="shared" si="57"/>
        <v>35</v>
      </c>
      <c r="Q263">
        <f t="shared" si="58"/>
        <v>0.68888890000000003</v>
      </c>
      <c r="R263">
        <f t="shared" si="59"/>
        <v>0.19834710743801653</v>
      </c>
      <c r="S263">
        <f t="shared" si="60"/>
        <v>0.1448856880957701</v>
      </c>
      <c r="T263">
        <f t="shared" si="61"/>
        <v>0.68888890000000003</v>
      </c>
      <c r="U263">
        <f t="shared" si="62"/>
        <v>225</v>
      </c>
    </row>
    <row r="264" spans="1:28" x14ac:dyDescent="0.25">
      <c r="A264" t="s">
        <v>51</v>
      </c>
      <c r="B264">
        <f t="shared" si="53"/>
        <v>15</v>
      </c>
      <c r="C264">
        <v>25</v>
      </c>
      <c r="D264">
        <v>10</v>
      </c>
      <c r="E264">
        <f t="shared" si="51"/>
        <v>0.27279599554739142</v>
      </c>
      <c r="F264">
        <f t="shared" si="54"/>
        <v>0.48979591836734693</v>
      </c>
      <c r="G264">
        <f t="shared" si="52"/>
        <v>0.8571428571428571</v>
      </c>
      <c r="H264">
        <v>0.74285710000000005</v>
      </c>
      <c r="I264">
        <v>35</v>
      </c>
      <c r="N264" t="str">
        <f t="shared" si="55"/>
        <v>Bat7</v>
      </c>
      <c r="O264">
        <f t="shared" si="56"/>
        <v>15</v>
      </c>
      <c r="P264">
        <f t="shared" si="57"/>
        <v>30</v>
      </c>
      <c r="Q264">
        <f t="shared" si="58"/>
        <v>0.88995219999999997</v>
      </c>
      <c r="R264">
        <f t="shared" si="59"/>
        <v>0.29629629629629628</v>
      </c>
      <c r="S264">
        <f t="shared" si="60"/>
        <v>0.19188266150073593</v>
      </c>
      <c r="T264">
        <f t="shared" si="61"/>
        <v>0.88995219999999997</v>
      </c>
      <c r="U264">
        <f t="shared" si="62"/>
        <v>209</v>
      </c>
    </row>
    <row r="265" spans="1:28" x14ac:dyDescent="0.25">
      <c r="A265" t="s">
        <v>51</v>
      </c>
      <c r="B265">
        <f t="shared" si="53"/>
        <v>15</v>
      </c>
      <c r="C265">
        <v>20</v>
      </c>
      <c r="D265">
        <v>5</v>
      </c>
      <c r="E265">
        <f t="shared" si="51"/>
        <v>0.43693540872625924</v>
      </c>
      <c r="F265">
        <f t="shared" si="54"/>
        <v>0.96</v>
      </c>
      <c r="G265">
        <f t="shared" si="52"/>
        <v>1.2</v>
      </c>
      <c r="H265">
        <v>0.990228</v>
      </c>
      <c r="I265">
        <v>307</v>
      </c>
      <c r="N265" t="str">
        <f t="shared" si="55"/>
        <v>Bat7</v>
      </c>
      <c r="O265">
        <f t="shared" si="56"/>
        <v>10</v>
      </c>
      <c r="P265">
        <f t="shared" si="57"/>
        <v>25</v>
      </c>
      <c r="Q265">
        <f t="shared" si="58"/>
        <v>0.74285710000000005</v>
      </c>
      <c r="R265">
        <f t="shared" si="59"/>
        <v>0.48979591836734693</v>
      </c>
      <c r="S265">
        <f t="shared" si="60"/>
        <v>0.27279599554739142</v>
      </c>
      <c r="T265">
        <f t="shared" si="61"/>
        <v>0.74285710000000005</v>
      </c>
      <c r="U265">
        <f t="shared" si="62"/>
        <v>35</v>
      </c>
    </row>
    <row r="266" spans="1:28" x14ac:dyDescent="0.25">
      <c r="A266" t="s">
        <v>52</v>
      </c>
      <c r="B266">
        <f t="shared" si="53"/>
        <v>15</v>
      </c>
      <c r="C266">
        <v>50</v>
      </c>
      <c r="D266">
        <v>35</v>
      </c>
      <c r="E266">
        <f t="shared" si="51"/>
        <v>7.8767444747892018E-2</v>
      </c>
      <c r="F266">
        <f t="shared" si="54"/>
        <v>8.3044982698961933E-2</v>
      </c>
      <c r="G266">
        <f t="shared" si="52"/>
        <v>0.35294117647058826</v>
      </c>
      <c r="H266">
        <v>0.93333330000000003</v>
      </c>
      <c r="I266">
        <v>135</v>
      </c>
      <c r="N266" t="str">
        <f t="shared" si="55"/>
        <v>Bat7</v>
      </c>
      <c r="O266">
        <f t="shared" si="56"/>
        <v>5</v>
      </c>
      <c r="P266">
        <f t="shared" si="57"/>
        <v>20</v>
      </c>
      <c r="Q266">
        <f t="shared" si="58"/>
        <v>0.990228</v>
      </c>
      <c r="R266">
        <f t="shared" si="59"/>
        <v>0.96</v>
      </c>
      <c r="S266">
        <f t="shared" si="60"/>
        <v>0.43693540872625924</v>
      </c>
      <c r="T266">
        <f t="shared" si="61"/>
        <v>0.990228</v>
      </c>
      <c r="U266">
        <f t="shared" si="62"/>
        <v>307</v>
      </c>
    </row>
    <row r="267" spans="1:28" x14ac:dyDescent="0.25">
      <c r="A267" t="s">
        <v>52</v>
      </c>
      <c r="B267">
        <f t="shared" si="53"/>
        <v>15</v>
      </c>
      <c r="C267">
        <v>45</v>
      </c>
      <c r="D267">
        <v>30</v>
      </c>
      <c r="E267">
        <f t="shared" si="51"/>
        <v>9.3852854104947259E-2</v>
      </c>
      <c r="F267">
        <f t="shared" si="54"/>
        <v>0.10666666666666667</v>
      </c>
      <c r="G267">
        <f t="shared" si="52"/>
        <v>0.4</v>
      </c>
      <c r="H267">
        <v>0.64161849999999998</v>
      </c>
      <c r="I267">
        <v>173</v>
      </c>
      <c r="N267" t="str">
        <f t="shared" si="55"/>
        <v>Bat8</v>
      </c>
      <c r="O267">
        <f t="shared" si="56"/>
        <v>35</v>
      </c>
      <c r="P267">
        <f t="shared" si="57"/>
        <v>50</v>
      </c>
      <c r="Q267">
        <f t="shared" si="58"/>
        <v>0.93333330000000003</v>
      </c>
      <c r="R267">
        <f t="shared" si="59"/>
        <v>8.3044982698961933E-2</v>
      </c>
      <c r="S267">
        <f t="shared" si="60"/>
        <v>7.8767444747892018E-2</v>
      </c>
      <c r="T267">
        <f t="shared" si="61"/>
        <v>0.93333330000000003</v>
      </c>
      <c r="U267">
        <f t="shared" si="62"/>
        <v>135</v>
      </c>
    </row>
    <row r="268" spans="1:28" x14ac:dyDescent="0.25">
      <c r="A268" t="s">
        <v>52</v>
      </c>
      <c r="B268">
        <f t="shared" si="53"/>
        <v>15</v>
      </c>
      <c r="C268">
        <v>40</v>
      </c>
      <c r="D268">
        <v>25</v>
      </c>
      <c r="E268">
        <f t="shared" si="51"/>
        <v>0.11467125185511405</v>
      </c>
      <c r="F268">
        <f t="shared" si="54"/>
        <v>0.14201183431952663</v>
      </c>
      <c r="G268">
        <f t="shared" si="52"/>
        <v>0.46153846153846156</v>
      </c>
      <c r="H268">
        <v>0.79274610000000001</v>
      </c>
      <c r="I268">
        <v>193</v>
      </c>
      <c r="N268" t="str">
        <f t="shared" si="55"/>
        <v>Bat8</v>
      </c>
      <c r="O268">
        <f t="shared" si="56"/>
        <v>30</v>
      </c>
      <c r="P268">
        <f t="shared" si="57"/>
        <v>45</v>
      </c>
      <c r="Q268">
        <f t="shared" si="58"/>
        <v>0.64161849999999998</v>
      </c>
      <c r="R268">
        <f t="shared" si="59"/>
        <v>0.10666666666666667</v>
      </c>
      <c r="S268">
        <f t="shared" si="60"/>
        <v>9.3852854104947259E-2</v>
      </c>
      <c r="T268">
        <f t="shared" si="61"/>
        <v>0.64161849999999998</v>
      </c>
      <c r="U268">
        <f t="shared" si="62"/>
        <v>173</v>
      </c>
    </row>
    <row r="269" spans="1:28" x14ac:dyDescent="0.25">
      <c r="A269" t="s">
        <v>52</v>
      </c>
      <c r="B269">
        <f t="shared" si="53"/>
        <v>15</v>
      </c>
      <c r="C269">
        <v>35</v>
      </c>
      <c r="D269">
        <v>20</v>
      </c>
      <c r="E269">
        <f t="shared" si="51"/>
        <v>0.1448856880957701</v>
      </c>
      <c r="F269">
        <f t="shared" si="54"/>
        <v>0.19834710743801653</v>
      </c>
      <c r="G269">
        <f t="shared" si="52"/>
        <v>0.54545454545454541</v>
      </c>
      <c r="H269">
        <v>0.82278479999999998</v>
      </c>
      <c r="I269">
        <v>237</v>
      </c>
      <c r="N269" t="str">
        <f t="shared" si="55"/>
        <v>Bat8</v>
      </c>
      <c r="O269">
        <f t="shared" si="56"/>
        <v>25</v>
      </c>
      <c r="P269">
        <f t="shared" si="57"/>
        <v>40</v>
      </c>
      <c r="Q269">
        <f t="shared" si="58"/>
        <v>0.79274610000000001</v>
      </c>
      <c r="R269">
        <f t="shared" si="59"/>
        <v>0.14201183431952663</v>
      </c>
      <c r="S269">
        <f t="shared" si="60"/>
        <v>0.11467125185511405</v>
      </c>
      <c r="T269">
        <f t="shared" si="61"/>
        <v>0.79274610000000001</v>
      </c>
      <c r="U269">
        <f t="shared" si="62"/>
        <v>193</v>
      </c>
    </row>
    <row r="270" spans="1:28" x14ac:dyDescent="0.25">
      <c r="A270" t="s">
        <v>52</v>
      </c>
      <c r="B270">
        <f t="shared" si="53"/>
        <v>15</v>
      </c>
      <c r="C270">
        <v>30</v>
      </c>
      <c r="D270">
        <v>15</v>
      </c>
      <c r="E270">
        <f t="shared" si="51"/>
        <v>0.19188266150073593</v>
      </c>
      <c r="F270">
        <f t="shared" si="54"/>
        <v>0.29629629629629628</v>
      </c>
      <c r="G270">
        <f t="shared" si="52"/>
        <v>0.66666666666666663</v>
      </c>
      <c r="H270">
        <v>1</v>
      </c>
      <c r="I270">
        <v>196</v>
      </c>
      <c r="N270" t="str">
        <f t="shared" si="55"/>
        <v>Bat8</v>
      </c>
      <c r="O270">
        <f t="shared" si="56"/>
        <v>20</v>
      </c>
      <c r="P270">
        <f t="shared" si="57"/>
        <v>35</v>
      </c>
      <c r="Q270">
        <f t="shared" si="58"/>
        <v>0.82278479999999998</v>
      </c>
      <c r="R270">
        <f t="shared" si="59"/>
        <v>0.19834710743801653</v>
      </c>
      <c r="S270">
        <f t="shared" si="60"/>
        <v>0.1448856880957701</v>
      </c>
      <c r="T270">
        <f t="shared" si="61"/>
        <v>0.82278479999999998</v>
      </c>
      <c r="U270">
        <f t="shared" si="62"/>
        <v>237</v>
      </c>
      <c r="AA270" s="2"/>
      <c r="AB270" s="2"/>
    </row>
    <row r="271" spans="1:28" x14ac:dyDescent="0.25">
      <c r="A271" t="s">
        <v>52</v>
      </c>
      <c r="B271">
        <f t="shared" si="53"/>
        <v>15</v>
      </c>
      <c r="C271">
        <v>25</v>
      </c>
      <c r="D271">
        <v>10</v>
      </c>
      <c r="E271">
        <f t="shared" si="51"/>
        <v>0.27279599554739142</v>
      </c>
      <c r="F271">
        <f t="shared" si="54"/>
        <v>0.48979591836734693</v>
      </c>
      <c r="G271">
        <f t="shared" si="52"/>
        <v>0.8571428571428571</v>
      </c>
      <c r="H271">
        <v>1</v>
      </c>
      <c r="I271">
        <v>186</v>
      </c>
      <c r="N271" t="str">
        <f t="shared" si="55"/>
        <v>Bat8</v>
      </c>
      <c r="O271">
        <f t="shared" si="56"/>
        <v>15</v>
      </c>
      <c r="P271">
        <f t="shared" si="57"/>
        <v>30</v>
      </c>
      <c r="Q271">
        <f t="shared" si="58"/>
        <v>1</v>
      </c>
      <c r="R271">
        <f t="shared" si="59"/>
        <v>0.29629629629629628</v>
      </c>
      <c r="S271">
        <f t="shared" si="60"/>
        <v>0.19188266150073593</v>
      </c>
      <c r="T271">
        <f t="shared" si="61"/>
        <v>1</v>
      </c>
      <c r="U271">
        <f t="shared" si="62"/>
        <v>196</v>
      </c>
      <c r="AA271" s="2"/>
      <c r="AB271" s="2"/>
    </row>
    <row r="272" spans="1:28" x14ac:dyDescent="0.25">
      <c r="A272" t="s">
        <v>52</v>
      </c>
      <c r="B272">
        <f t="shared" si="53"/>
        <v>15</v>
      </c>
      <c r="C272">
        <v>20</v>
      </c>
      <c r="D272">
        <v>5</v>
      </c>
      <c r="E272">
        <f t="shared" si="51"/>
        <v>0.43693540872625924</v>
      </c>
      <c r="F272">
        <f t="shared" si="54"/>
        <v>0.96</v>
      </c>
      <c r="G272">
        <f t="shared" si="52"/>
        <v>1.2</v>
      </c>
      <c r="H272">
        <v>0.98966410000000005</v>
      </c>
      <c r="I272">
        <v>387</v>
      </c>
      <c r="N272" t="str">
        <f t="shared" si="55"/>
        <v>Bat8</v>
      </c>
      <c r="O272">
        <f t="shared" si="56"/>
        <v>10</v>
      </c>
      <c r="P272">
        <f t="shared" si="57"/>
        <v>25</v>
      </c>
      <c r="Q272">
        <f t="shared" si="58"/>
        <v>1</v>
      </c>
      <c r="R272">
        <f t="shared" si="59"/>
        <v>0.48979591836734693</v>
      </c>
      <c r="S272">
        <f t="shared" si="60"/>
        <v>0.27279599554739142</v>
      </c>
      <c r="T272">
        <f t="shared" si="61"/>
        <v>1</v>
      </c>
      <c r="U272">
        <f t="shared" si="62"/>
        <v>186</v>
      </c>
      <c r="AA272" s="2"/>
      <c r="AB272" s="2"/>
    </row>
    <row r="273" spans="1:28" x14ac:dyDescent="0.25">
      <c r="A273" t="s">
        <v>52</v>
      </c>
      <c r="B273">
        <f t="shared" si="53"/>
        <v>5</v>
      </c>
      <c r="C273">
        <v>25</v>
      </c>
      <c r="D273">
        <v>20</v>
      </c>
      <c r="E273">
        <f t="shared" si="51"/>
        <v>6.3960887166911978E-2</v>
      </c>
      <c r="F273">
        <f t="shared" si="54"/>
        <v>9.8765432098765427E-2</v>
      </c>
      <c r="G273">
        <f t="shared" si="52"/>
        <v>0.22222222222222221</v>
      </c>
      <c r="H273">
        <v>0.66376809999999997</v>
      </c>
      <c r="I273">
        <v>345</v>
      </c>
      <c r="N273" t="str">
        <f t="shared" si="55"/>
        <v>Bat8</v>
      </c>
      <c r="O273">
        <f t="shared" si="56"/>
        <v>5</v>
      </c>
      <c r="P273">
        <f t="shared" si="57"/>
        <v>20</v>
      </c>
      <c r="Q273">
        <f t="shared" si="58"/>
        <v>0.98966410000000005</v>
      </c>
      <c r="R273">
        <f t="shared" si="59"/>
        <v>0.96</v>
      </c>
      <c r="S273">
        <f t="shared" si="60"/>
        <v>0.43693540872625924</v>
      </c>
      <c r="T273">
        <f t="shared" si="61"/>
        <v>0.98966410000000005</v>
      </c>
      <c r="U273">
        <f t="shared" si="62"/>
        <v>387</v>
      </c>
      <c r="AA273" s="2"/>
      <c r="AB273" s="2"/>
    </row>
    <row r="274" spans="1:28" x14ac:dyDescent="0.25">
      <c r="A274" t="s">
        <v>52</v>
      </c>
      <c r="B274">
        <f t="shared" si="53"/>
        <v>5</v>
      </c>
      <c r="C274">
        <v>20</v>
      </c>
      <c r="D274">
        <v>15</v>
      </c>
      <c r="E274">
        <f t="shared" si="51"/>
        <v>9.0931998515797141E-2</v>
      </c>
      <c r="F274">
        <f t="shared" si="54"/>
        <v>0.16326530612244897</v>
      </c>
      <c r="G274">
        <f t="shared" si="52"/>
        <v>0.2857142857142857</v>
      </c>
      <c r="H274">
        <v>0.6253687</v>
      </c>
      <c r="I274">
        <v>339</v>
      </c>
      <c r="N274" t="str">
        <f t="shared" si="55"/>
        <v>Bat8</v>
      </c>
      <c r="O274">
        <f t="shared" si="56"/>
        <v>20</v>
      </c>
      <c r="P274">
        <f t="shared" si="57"/>
        <v>25</v>
      </c>
      <c r="Q274">
        <f t="shared" si="58"/>
        <v>0.66376809999999997</v>
      </c>
      <c r="R274">
        <f t="shared" si="59"/>
        <v>9.8765432098765427E-2</v>
      </c>
      <c r="S274">
        <f t="shared" si="60"/>
        <v>6.3960887166911978E-2</v>
      </c>
      <c r="T274">
        <f t="shared" si="61"/>
        <v>0.66376809999999997</v>
      </c>
      <c r="U274">
        <f t="shared" si="62"/>
        <v>345</v>
      </c>
      <c r="AA274" s="2"/>
      <c r="AB274" s="2"/>
    </row>
    <row r="275" spans="1:28" x14ac:dyDescent="0.25">
      <c r="A275" t="s">
        <v>52</v>
      </c>
      <c r="B275">
        <f t="shared" si="53"/>
        <v>5</v>
      </c>
      <c r="C275">
        <v>15</v>
      </c>
      <c r="D275">
        <v>10</v>
      </c>
      <c r="E275">
        <f t="shared" ref="E275:E276" si="63">$L$8*(C275-D275)/AVERAGE(D275,C275)^$L$7</f>
        <v>0.14564513624208641</v>
      </c>
      <c r="F275">
        <f t="shared" si="54"/>
        <v>0.32</v>
      </c>
      <c r="G275">
        <f t="shared" ref="G275:G276" si="64">(C275-D275)/AVERAGE(C275:D275)</f>
        <v>0.4</v>
      </c>
      <c r="H275">
        <v>0.69058299999999995</v>
      </c>
      <c r="I275">
        <v>446</v>
      </c>
      <c r="N275" t="str">
        <f t="shared" si="55"/>
        <v>Bat8</v>
      </c>
      <c r="O275">
        <f t="shared" si="56"/>
        <v>15</v>
      </c>
      <c r="P275">
        <f t="shared" si="57"/>
        <v>20</v>
      </c>
      <c r="Q275">
        <f t="shared" si="58"/>
        <v>0.6253687</v>
      </c>
      <c r="R275">
        <f t="shared" si="59"/>
        <v>0.16326530612244897</v>
      </c>
      <c r="S275">
        <f t="shared" si="60"/>
        <v>9.0931998515797141E-2</v>
      </c>
      <c r="T275">
        <f t="shared" si="61"/>
        <v>0.6253687</v>
      </c>
      <c r="U275">
        <f t="shared" si="62"/>
        <v>339</v>
      </c>
      <c r="AA275" s="2"/>
      <c r="AB275" s="2"/>
    </row>
    <row r="276" spans="1:28" x14ac:dyDescent="0.25">
      <c r="A276" t="s">
        <v>52</v>
      </c>
      <c r="B276">
        <f t="shared" si="53"/>
        <v>5</v>
      </c>
      <c r="C276">
        <v>10</v>
      </c>
      <c r="D276">
        <v>5</v>
      </c>
      <c r="E276">
        <f t="shared" si="63"/>
        <v>0.297772258961016</v>
      </c>
      <c r="F276">
        <f t="shared" si="54"/>
        <v>0.88888888888888884</v>
      </c>
      <c r="G276">
        <f t="shared" si="64"/>
        <v>0.66666666666666663</v>
      </c>
      <c r="H276">
        <v>0.95397489999999996</v>
      </c>
      <c r="I276">
        <v>717</v>
      </c>
      <c r="N276" t="str">
        <f t="shared" si="55"/>
        <v>Bat8</v>
      </c>
      <c r="O276">
        <f t="shared" si="56"/>
        <v>10</v>
      </c>
      <c r="P276">
        <f t="shared" si="57"/>
        <v>15</v>
      </c>
      <c r="Q276">
        <f t="shared" si="58"/>
        <v>0.69058299999999995</v>
      </c>
      <c r="R276">
        <f t="shared" si="59"/>
        <v>0.32</v>
      </c>
      <c r="S276">
        <f t="shared" si="60"/>
        <v>0.14564513624208641</v>
      </c>
      <c r="T276">
        <f t="shared" si="61"/>
        <v>0.69058299999999995</v>
      </c>
      <c r="U276">
        <f t="shared" si="62"/>
        <v>446</v>
      </c>
      <c r="AA276" s="2"/>
      <c r="AB276" s="2"/>
    </row>
    <row r="277" spans="1:28" x14ac:dyDescent="0.25">
      <c r="N277" t="str">
        <f t="shared" si="55"/>
        <v>Bat8</v>
      </c>
      <c r="O277">
        <f t="shared" si="56"/>
        <v>5</v>
      </c>
      <c r="P277">
        <f t="shared" si="57"/>
        <v>10</v>
      </c>
      <c r="Q277">
        <f t="shared" si="58"/>
        <v>0.95397489999999996</v>
      </c>
      <c r="R277">
        <f t="shared" si="59"/>
        <v>0.88888888888888884</v>
      </c>
      <c r="S277">
        <f t="shared" si="60"/>
        <v>0.297772258961016</v>
      </c>
      <c r="T277">
        <f t="shared" si="61"/>
        <v>0.95397489999999996</v>
      </c>
      <c r="U277">
        <f t="shared" si="62"/>
        <v>717</v>
      </c>
      <c r="AA277" s="2"/>
      <c r="AB277" s="2"/>
    </row>
    <row r="278" spans="1:28" x14ac:dyDescent="0.25">
      <c r="AA278" s="2"/>
      <c r="AB278" s="2"/>
    </row>
    <row r="279" spans="1:28" x14ac:dyDescent="0.25">
      <c r="AA279" s="2"/>
      <c r="AB279" s="2"/>
    </row>
    <row r="280" spans="1:28" x14ac:dyDescent="0.25">
      <c r="AA280" s="2"/>
      <c r="AB280" s="2"/>
    </row>
    <row r="281" spans="1:28" x14ac:dyDescent="0.25">
      <c r="AA281" s="2"/>
      <c r="AB281" s="2"/>
    </row>
    <row r="282" spans="1:28" x14ac:dyDescent="0.25">
      <c r="AA282" s="2"/>
      <c r="AB282" s="2"/>
    </row>
    <row r="296" spans="8:24" x14ac:dyDescent="0.25">
      <c r="H296" s="2"/>
      <c r="T296" s="2"/>
      <c r="U296" s="2"/>
      <c r="V296" s="2"/>
    </row>
    <row r="297" spans="8:24" x14ac:dyDescent="0.25">
      <c r="H297" s="2"/>
      <c r="T297" s="2"/>
      <c r="U297" s="2"/>
      <c r="V297" s="2"/>
    </row>
    <row r="298" spans="8:24" x14ac:dyDescent="0.25">
      <c r="H298" s="2"/>
      <c r="T298" s="2"/>
      <c r="U298" s="2"/>
      <c r="V298" s="2"/>
    </row>
    <row r="299" spans="8:24" x14ac:dyDescent="0.25">
      <c r="H299" s="2"/>
      <c r="T299" s="2"/>
      <c r="U299" s="2"/>
      <c r="V299" s="2"/>
    </row>
    <row r="303" spans="8:24" x14ac:dyDescent="0.25">
      <c r="I303" s="2"/>
      <c r="W303" s="2"/>
      <c r="X303" s="2"/>
    </row>
    <row r="304" spans="8:24" x14ac:dyDescent="0.25">
      <c r="I304" s="2"/>
      <c r="W304" s="2"/>
      <c r="X304" s="2"/>
    </row>
    <row r="305" spans="9:24" x14ac:dyDescent="0.25">
      <c r="I305" s="2"/>
      <c r="W305" s="2"/>
      <c r="X305" s="2"/>
    </row>
    <row r="306" spans="9:24" x14ac:dyDescent="0.25">
      <c r="I306" s="2"/>
      <c r="W306" s="2"/>
      <c r="X306" s="2"/>
    </row>
  </sheetData>
  <sortState ref="V303:Y305">
    <sortCondition ref="X303:X30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0"/>
  <sheetViews>
    <sheetView workbookViewId="0">
      <selection activeCell="V6" sqref="V6"/>
    </sheetView>
  </sheetViews>
  <sheetFormatPr defaultColWidth="11.42578125" defaultRowHeight="15" x14ac:dyDescent="0.25"/>
  <cols>
    <col min="3" max="3" width="12.42578125" bestFit="1" customWidth="1"/>
    <col min="4" max="4" width="12" bestFit="1" customWidth="1"/>
    <col min="5" max="5" width="12.42578125" bestFit="1" customWidth="1"/>
    <col min="10" max="10" width="12.7109375" bestFit="1" customWidth="1"/>
    <col min="19" max="19" width="12.42578125" bestFit="1" customWidth="1"/>
  </cols>
  <sheetData>
    <row r="1" spans="1:23" x14ac:dyDescent="0.25">
      <c r="A1" t="s">
        <v>30</v>
      </c>
      <c r="B1" t="s">
        <v>2</v>
      </c>
      <c r="C1" t="s">
        <v>24</v>
      </c>
      <c r="D1" t="s">
        <v>22</v>
      </c>
      <c r="E1" t="s">
        <v>12</v>
      </c>
      <c r="F1" t="s">
        <v>13</v>
      </c>
      <c r="G1" t="s">
        <v>3</v>
      </c>
      <c r="H1" t="s">
        <v>6</v>
      </c>
      <c r="M1" s="6" t="s">
        <v>77</v>
      </c>
    </row>
    <row r="2" spans="1:23" x14ac:dyDescent="0.25">
      <c r="A2" t="s">
        <v>8</v>
      </c>
      <c r="B2">
        <f>C2-D2</f>
        <v>2</v>
      </c>
      <c r="C2">
        <v>32</v>
      </c>
      <c r="D2">
        <v>30</v>
      </c>
      <c r="E2">
        <f>$K$8*(C2-D2)/AVERAGE(D2,C2)^$K$7</f>
        <v>7.1387387294325741E-2</v>
      </c>
      <c r="F2">
        <f t="shared" ref="F2:F29" si="0">(C2-D2)/AVERAGE(C2:D2)</f>
        <v>6.4516129032258063E-2</v>
      </c>
      <c r="G2">
        <v>0.46788696210661529</v>
      </c>
      <c r="H2">
        <v>3114</v>
      </c>
      <c r="M2" t="s">
        <v>68</v>
      </c>
      <c r="N2" t="s">
        <v>69</v>
      </c>
      <c r="O2" t="s">
        <v>70</v>
      </c>
      <c r="P2" t="s">
        <v>71</v>
      </c>
      <c r="S2" s="6" t="s">
        <v>87</v>
      </c>
    </row>
    <row r="3" spans="1:23" x14ac:dyDescent="0.25">
      <c r="A3" t="s">
        <v>8</v>
      </c>
      <c r="B3">
        <f t="shared" ref="B3:B29" si="1">C3-D3</f>
        <v>5</v>
      </c>
      <c r="C3">
        <v>50</v>
      </c>
      <c r="D3">
        <v>45</v>
      </c>
      <c r="E3">
        <f t="shared" ref="E3:E29" si="2">$K$8*(C3-D3)/AVERAGE(D3,C3)^$K$7</f>
        <v>0.1570225122364487</v>
      </c>
      <c r="F3">
        <f t="shared" si="0"/>
        <v>0.10526315789473684</v>
      </c>
      <c r="G3">
        <v>0.6567544604927783</v>
      </c>
      <c r="H3">
        <v>3531</v>
      </c>
      <c r="M3">
        <f>C2</f>
        <v>32</v>
      </c>
      <c r="N3">
        <f>D2</f>
        <v>30</v>
      </c>
      <c r="O3">
        <f>G2</f>
        <v>0.46788696210661529</v>
      </c>
      <c r="P3">
        <f>F2</f>
        <v>6.4516129032258063E-2</v>
      </c>
      <c r="S3" s="5" t="s">
        <v>67</v>
      </c>
      <c r="T3" t="s">
        <v>70</v>
      </c>
      <c r="U3" t="s">
        <v>73</v>
      </c>
      <c r="V3" t="s">
        <v>74</v>
      </c>
      <c r="W3" t="s">
        <v>75</v>
      </c>
    </row>
    <row r="4" spans="1:23" x14ac:dyDescent="0.25">
      <c r="A4" t="s">
        <v>8</v>
      </c>
      <c r="B4">
        <f t="shared" si="1"/>
        <v>4</v>
      </c>
      <c r="C4">
        <v>39</v>
      </c>
      <c r="D4">
        <v>35</v>
      </c>
      <c r="E4">
        <f t="shared" si="2"/>
        <v>0.13539401719025021</v>
      </c>
      <c r="F4">
        <f t="shared" si="0"/>
        <v>0.10810810810810811</v>
      </c>
      <c r="G4">
        <v>0.64621065588183579</v>
      </c>
      <c r="H4">
        <v>5687</v>
      </c>
      <c r="M4">
        <f t="shared" ref="M4:M30" si="3">C3</f>
        <v>50</v>
      </c>
      <c r="N4">
        <f t="shared" ref="N4:N30" si="4">D3</f>
        <v>45</v>
      </c>
      <c r="O4">
        <f t="shared" ref="O4:O30" si="5">G3</f>
        <v>0.6567544604927783</v>
      </c>
      <c r="P4">
        <f t="shared" ref="P4:P30" si="6">F3</f>
        <v>0.10526315789473684</v>
      </c>
      <c r="S4">
        <v>7.1387387294325741E-2</v>
      </c>
      <c r="T4">
        <f>AVERAGEIFS($G$2:$G$29,$E$2:$E$29,S4)</f>
        <v>0.46788696210661529</v>
      </c>
      <c r="U4">
        <f>IF(V4&gt;1,V4/SQRT(W4),0)</f>
        <v>0</v>
      </c>
      <c r="V4">
        <f>COUNTIF($E$2:$E$29,S4)</f>
        <v>1</v>
      </c>
      <c r="W4">
        <f t="array" ref="W4">_xlfn.STDEV.P(IF(S4=$E$2:$E$29,$G$2:$G$29))</f>
        <v>0</v>
      </c>
    </row>
    <row r="5" spans="1:23" x14ac:dyDescent="0.25">
      <c r="A5" t="s">
        <v>8</v>
      </c>
      <c r="B5">
        <f t="shared" si="1"/>
        <v>10</v>
      </c>
      <c r="C5">
        <v>45</v>
      </c>
      <c r="D5">
        <v>35</v>
      </c>
      <c r="E5">
        <f t="shared" si="2"/>
        <v>0.3306602597747843</v>
      </c>
      <c r="F5">
        <f t="shared" si="0"/>
        <v>0.25</v>
      </c>
      <c r="G5">
        <v>0.79697305278700625</v>
      </c>
      <c r="H5">
        <v>2709</v>
      </c>
      <c r="M5">
        <f t="shared" si="3"/>
        <v>39</v>
      </c>
      <c r="N5">
        <f t="shared" si="4"/>
        <v>35</v>
      </c>
      <c r="O5">
        <f t="shared" si="5"/>
        <v>0.64621065588183579</v>
      </c>
      <c r="P5">
        <f t="shared" si="6"/>
        <v>0.10810810810810811</v>
      </c>
      <c r="S5">
        <v>0.13539401719025021</v>
      </c>
      <c r="T5">
        <f t="shared" ref="T5:T14" si="7">AVERAGEIFS($G$2:$G$29,$E$2:$E$29,S5)</f>
        <v>0.64621065588183579</v>
      </c>
      <c r="U5">
        <f t="shared" ref="U5:U14" si="8">IF(V5&gt;1,V5/SQRT(W5),0)</f>
        <v>0</v>
      </c>
      <c r="V5">
        <f t="shared" ref="V5:V14" si="9">COUNTIF($E$2:$E$29,S5)</f>
        <v>1</v>
      </c>
      <c r="W5">
        <f t="array" ref="W5">_xlfn.STDEV.P(IF(S5=$E$2:$E$29,$G$2:$G$29))</f>
        <v>0</v>
      </c>
    </row>
    <row r="6" spans="1:23" x14ac:dyDescent="0.25">
      <c r="A6" t="s">
        <v>8</v>
      </c>
      <c r="B6">
        <f t="shared" si="1"/>
        <v>15</v>
      </c>
      <c r="C6">
        <v>45</v>
      </c>
      <c r="D6">
        <v>30</v>
      </c>
      <c r="E6">
        <f t="shared" si="2"/>
        <v>0.50568710436508835</v>
      </c>
      <c r="F6">
        <f t="shared" si="0"/>
        <v>0.4</v>
      </c>
      <c r="G6">
        <v>0.9417157825802227</v>
      </c>
      <c r="H6">
        <v>1527</v>
      </c>
      <c r="M6">
        <f t="shared" si="3"/>
        <v>45</v>
      </c>
      <c r="N6">
        <f t="shared" si="4"/>
        <v>35</v>
      </c>
      <c r="O6">
        <f t="shared" si="5"/>
        <v>0.79697305278700625</v>
      </c>
      <c r="P6">
        <f t="shared" si="6"/>
        <v>0.25</v>
      </c>
      <c r="S6">
        <v>0.1570225122364487</v>
      </c>
      <c r="T6">
        <f t="shared" si="7"/>
        <v>0.61132087127896106</v>
      </c>
      <c r="U6">
        <f t="shared" si="8"/>
        <v>9.3829947242632361</v>
      </c>
      <c r="V6">
        <f t="shared" si="9"/>
        <v>2</v>
      </c>
      <c r="W6">
        <f t="array" ref="W6">_xlfn.STDEV.P(IF(S6=$E$2:$E$29,$G$2:$G$29))</f>
        <v>4.5433589213817183E-2</v>
      </c>
    </row>
    <row r="7" spans="1:23" x14ac:dyDescent="0.25">
      <c r="A7" t="s">
        <v>8</v>
      </c>
      <c r="B7">
        <f t="shared" si="1"/>
        <v>10</v>
      </c>
      <c r="C7">
        <v>30</v>
      </c>
      <c r="D7">
        <v>20</v>
      </c>
      <c r="E7">
        <f t="shared" si="2"/>
        <v>0.38073078774317576</v>
      </c>
      <c r="F7">
        <f t="shared" si="0"/>
        <v>0.4</v>
      </c>
      <c r="G7">
        <v>0.87388483373884829</v>
      </c>
      <c r="H7">
        <v>2466</v>
      </c>
      <c r="J7" t="s">
        <v>5</v>
      </c>
      <c r="K7">
        <v>0.3</v>
      </c>
      <c r="M7">
        <f t="shared" si="3"/>
        <v>45</v>
      </c>
      <c r="N7">
        <f t="shared" si="4"/>
        <v>30</v>
      </c>
      <c r="O7">
        <f t="shared" si="5"/>
        <v>0.9417157825802227</v>
      </c>
      <c r="P7">
        <f t="shared" si="6"/>
        <v>0.4</v>
      </c>
      <c r="S7">
        <v>0.19647859727540257</v>
      </c>
      <c r="T7">
        <f t="shared" si="7"/>
        <v>0.60251858569788785</v>
      </c>
      <c r="U7">
        <f t="shared" si="8"/>
        <v>16.897525742104236</v>
      </c>
      <c r="V7">
        <f t="shared" si="9"/>
        <v>4</v>
      </c>
      <c r="W7">
        <f t="array" ref="W7">_xlfn.STDEV.P(IF(S7=$E$2:$E$29,$G$2:$G$29))</f>
        <v>5.6036854502395338E-2</v>
      </c>
    </row>
    <row r="8" spans="1:23" x14ac:dyDescent="0.25">
      <c r="A8" t="s">
        <v>8</v>
      </c>
      <c r="B8">
        <f t="shared" si="1"/>
        <v>15</v>
      </c>
      <c r="C8">
        <v>30</v>
      </c>
      <c r="D8">
        <v>15</v>
      </c>
      <c r="E8">
        <f t="shared" si="2"/>
        <v>0.58943579182620764</v>
      </c>
      <c r="F8">
        <f t="shared" si="0"/>
        <v>0.66666666666666663</v>
      </c>
      <c r="G8">
        <v>0.97669256381797998</v>
      </c>
      <c r="H8" s="2">
        <v>901</v>
      </c>
      <c r="J8" t="s">
        <v>4</v>
      </c>
      <c r="K8">
        <v>0.1</v>
      </c>
      <c r="M8">
        <f t="shared" si="3"/>
        <v>30</v>
      </c>
      <c r="N8">
        <f t="shared" si="4"/>
        <v>20</v>
      </c>
      <c r="O8">
        <f t="shared" si="5"/>
        <v>0.87388483373884829</v>
      </c>
      <c r="P8">
        <f t="shared" si="6"/>
        <v>0.4</v>
      </c>
      <c r="S8">
        <v>0.23125326752065606</v>
      </c>
      <c r="T8">
        <f t="shared" si="7"/>
        <v>0.6669377286061331</v>
      </c>
      <c r="U8">
        <f t="shared" si="8"/>
        <v>15.749735189909291</v>
      </c>
      <c r="V8">
        <f t="shared" si="9"/>
        <v>4</v>
      </c>
      <c r="W8">
        <f t="array" ref="W8">_xlfn.STDEV.P(IF(S8=$E$2:$E$29,$G$2:$G$29))</f>
        <v>6.4502042994891651E-2</v>
      </c>
    </row>
    <row r="9" spans="1:23" x14ac:dyDescent="0.25">
      <c r="A9" t="s">
        <v>8</v>
      </c>
      <c r="B9">
        <f t="shared" si="1"/>
        <v>20</v>
      </c>
      <c r="C9">
        <v>40</v>
      </c>
      <c r="D9">
        <v>20</v>
      </c>
      <c r="E9">
        <f t="shared" si="2"/>
        <v>0.72093086500867654</v>
      </c>
      <c r="F9">
        <f t="shared" si="0"/>
        <v>0.66666666666666663</v>
      </c>
      <c r="G9">
        <v>0.89816933638443941</v>
      </c>
      <c r="H9">
        <v>4370</v>
      </c>
      <c r="M9">
        <f t="shared" si="3"/>
        <v>30</v>
      </c>
      <c r="N9">
        <f t="shared" si="4"/>
        <v>15</v>
      </c>
      <c r="O9">
        <f t="shared" si="5"/>
        <v>0.97669256381797998</v>
      </c>
      <c r="P9">
        <f t="shared" si="6"/>
        <v>0.66666666666666663</v>
      </c>
      <c r="S9">
        <v>0.32605878406227268</v>
      </c>
      <c r="T9">
        <f t="shared" si="7"/>
        <v>0.8520072445912984</v>
      </c>
      <c r="U9">
        <f t="shared" si="8"/>
        <v>15.089499025879295</v>
      </c>
      <c r="V9">
        <f t="shared" si="9"/>
        <v>4</v>
      </c>
      <c r="W9">
        <f t="array" ref="W9">_xlfn.STDEV.P(IF(S9=$E$2:$E$29,$G$2:$G$29))</f>
        <v>7.0270062520720003E-2</v>
      </c>
    </row>
    <row r="10" spans="1:23" x14ac:dyDescent="0.25">
      <c r="A10" t="s">
        <v>8</v>
      </c>
      <c r="B10">
        <f t="shared" si="1"/>
        <v>5</v>
      </c>
      <c r="C10">
        <v>50</v>
      </c>
      <c r="D10">
        <v>45</v>
      </c>
      <c r="E10">
        <f t="shared" si="2"/>
        <v>0.1570225122364487</v>
      </c>
      <c r="F10">
        <f t="shared" si="0"/>
        <v>0.10526315789473684</v>
      </c>
      <c r="G10">
        <v>0.56588728206514394</v>
      </c>
      <c r="H10" s="2">
        <v>7399</v>
      </c>
      <c r="M10">
        <f t="shared" si="3"/>
        <v>40</v>
      </c>
      <c r="N10">
        <f t="shared" si="4"/>
        <v>20</v>
      </c>
      <c r="O10">
        <f t="shared" si="5"/>
        <v>0.89816933638443941</v>
      </c>
      <c r="P10">
        <f t="shared" si="6"/>
        <v>0.66666666666666663</v>
      </c>
      <c r="S10">
        <v>0.3306602597747843</v>
      </c>
      <c r="T10">
        <f t="shared" si="7"/>
        <v>0.79697305278700625</v>
      </c>
      <c r="U10">
        <f t="shared" si="8"/>
        <v>0</v>
      </c>
      <c r="V10">
        <f t="shared" si="9"/>
        <v>1</v>
      </c>
      <c r="W10">
        <f t="array" ref="W10">_xlfn.STDEV.P(IF(S10=$E$2:$E$29,$G$2:$G$29))</f>
        <v>0</v>
      </c>
    </row>
    <row r="11" spans="1:23" x14ac:dyDescent="0.25">
      <c r="A11" t="s">
        <v>8</v>
      </c>
      <c r="B11">
        <f t="shared" si="1"/>
        <v>5</v>
      </c>
      <c r="C11">
        <v>25</v>
      </c>
      <c r="D11">
        <v>20</v>
      </c>
      <c r="E11">
        <f t="shared" si="2"/>
        <v>0.19647859727540257</v>
      </c>
      <c r="F11">
        <f t="shared" si="0"/>
        <v>0.22222222222222221</v>
      </c>
      <c r="G11">
        <v>0.63545981772990889</v>
      </c>
      <c r="H11" s="2">
        <v>4828</v>
      </c>
      <c r="J11" t="s">
        <v>63</v>
      </c>
      <c r="M11">
        <f t="shared" si="3"/>
        <v>50</v>
      </c>
      <c r="N11">
        <f t="shared" si="4"/>
        <v>45</v>
      </c>
      <c r="O11">
        <f t="shared" si="5"/>
        <v>0.56588728206514394</v>
      </c>
      <c r="P11">
        <f t="shared" si="6"/>
        <v>0.10526315789473684</v>
      </c>
      <c r="S11">
        <v>0.38073078774317576</v>
      </c>
      <c r="T11">
        <f t="shared" si="7"/>
        <v>0.87388483373884829</v>
      </c>
      <c r="U11">
        <f t="shared" si="8"/>
        <v>0</v>
      </c>
      <c r="V11">
        <f t="shared" si="9"/>
        <v>1</v>
      </c>
      <c r="W11">
        <f t="array" ref="W11">_xlfn.STDEV.P(IF(S11=$E$2:$E$29,$G$2:$G$29))</f>
        <v>0</v>
      </c>
    </row>
    <row r="12" spans="1:23" x14ac:dyDescent="0.25">
      <c r="A12" t="s">
        <v>8</v>
      </c>
      <c r="B12">
        <f t="shared" si="1"/>
        <v>6</v>
      </c>
      <c r="C12">
        <v>27</v>
      </c>
      <c r="D12">
        <v>21</v>
      </c>
      <c r="E12">
        <f t="shared" si="2"/>
        <v>0.23125326752065606</v>
      </c>
      <c r="F12">
        <f t="shared" si="0"/>
        <v>0.25</v>
      </c>
      <c r="G12">
        <v>0.61762917933130701</v>
      </c>
      <c r="H12" s="2">
        <v>6580</v>
      </c>
      <c r="M12">
        <f t="shared" si="3"/>
        <v>25</v>
      </c>
      <c r="N12">
        <f t="shared" si="4"/>
        <v>20</v>
      </c>
      <c r="O12">
        <f t="shared" si="5"/>
        <v>0.63545981772990889</v>
      </c>
      <c r="P12">
        <f t="shared" si="6"/>
        <v>0.22222222222222221</v>
      </c>
      <c r="S12">
        <v>0.50568710436508835</v>
      </c>
      <c r="T12">
        <f t="shared" si="7"/>
        <v>0.90726338668750195</v>
      </c>
      <c r="U12">
        <f t="shared" si="8"/>
        <v>16.000760993721009</v>
      </c>
      <c r="V12">
        <f t="shared" si="9"/>
        <v>4</v>
      </c>
      <c r="W12">
        <f t="array" ref="W12">_xlfn.STDEV.P(IF(S12=$E$2:$E$29,$G$2:$G$29))</f>
        <v>6.2494055160681621E-2</v>
      </c>
    </row>
    <row r="13" spans="1:23" x14ac:dyDescent="0.25">
      <c r="A13" t="s">
        <v>8</v>
      </c>
      <c r="B13">
        <f t="shared" si="1"/>
        <v>9</v>
      </c>
      <c r="C13">
        <v>34</v>
      </c>
      <c r="D13">
        <v>25</v>
      </c>
      <c r="E13">
        <f t="shared" si="2"/>
        <v>0.32605878406227268</v>
      </c>
      <c r="F13">
        <f t="shared" si="0"/>
        <v>0.30508474576271188</v>
      </c>
      <c r="G13">
        <v>0.77466105656848994</v>
      </c>
      <c r="H13" s="2">
        <v>6417</v>
      </c>
      <c r="M13">
        <f t="shared" si="3"/>
        <v>27</v>
      </c>
      <c r="N13">
        <f t="shared" si="4"/>
        <v>21</v>
      </c>
      <c r="O13">
        <f t="shared" si="5"/>
        <v>0.61762917933130701</v>
      </c>
      <c r="P13">
        <f t="shared" si="6"/>
        <v>0.25</v>
      </c>
      <c r="S13">
        <v>0.58943579182620764</v>
      </c>
      <c r="T13">
        <f t="shared" si="7"/>
        <v>0.87935450506466462</v>
      </c>
      <c r="U13">
        <f t="shared" si="8"/>
        <v>19.627621376647429</v>
      </c>
      <c r="V13">
        <f t="shared" si="9"/>
        <v>5</v>
      </c>
      <c r="W13">
        <f t="array" ref="W13">_xlfn.STDEV.P(IF(S13=$E$2:$E$29,$G$2:$G$29))</f>
        <v>6.4894018051930263E-2</v>
      </c>
    </row>
    <row r="14" spans="1:23" x14ac:dyDescent="0.25">
      <c r="A14" t="s">
        <v>8</v>
      </c>
      <c r="B14">
        <f t="shared" si="1"/>
        <v>15</v>
      </c>
      <c r="C14">
        <v>45</v>
      </c>
      <c r="D14">
        <v>30</v>
      </c>
      <c r="E14">
        <f t="shared" si="2"/>
        <v>0.50568710436508835</v>
      </c>
      <c r="F14">
        <f t="shared" si="0"/>
        <v>0.4</v>
      </c>
      <c r="G14">
        <v>0.87618459002884219</v>
      </c>
      <c r="H14" s="2">
        <v>4854</v>
      </c>
      <c r="M14">
        <f t="shared" si="3"/>
        <v>34</v>
      </c>
      <c r="N14">
        <f t="shared" si="4"/>
        <v>25</v>
      </c>
      <c r="O14">
        <f t="shared" si="5"/>
        <v>0.77466105656848994</v>
      </c>
      <c r="P14">
        <f t="shared" si="6"/>
        <v>0.30508474576271188</v>
      </c>
      <c r="S14">
        <v>0.72093086500867654</v>
      </c>
      <c r="T14">
        <f t="shared" si="7"/>
        <v>0.89816933638443941</v>
      </c>
      <c r="U14">
        <f t="shared" si="8"/>
        <v>0</v>
      </c>
      <c r="V14">
        <f t="shared" si="9"/>
        <v>1</v>
      </c>
      <c r="W14">
        <f t="array" ref="W14">_xlfn.STDEV.P(IF(S14=$E$2:$E$29,$G$2:$G$29))</f>
        <v>0</v>
      </c>
    </row>
    <row r="15" spans="1:23" x14ac:dyDescent="0.25">
      <c r="A15" t="s">
        <v>8</v>
      </c>
      <c r="B15">
        <f t="shared" si="1"/>
        <v>15</v>
      </c>
      <c r="C15">
        <v>30</v>
      </c>
      <c r="D15">
        <v>15</v>
      </c>
      <c r="E15">
        <f t="shared" si="2"/>
        <v>0.58943579182620764</v>
      </c>
      <c r="F15">
        <f t="shared" si="0"/>
        <v>0.66666666666666663</v>
      </c>
      <c r="G15">
        <v>0.81130014047135945</v>
      </c>
      <c r="H15" s="2">
        <v>6407</v>
      </c>
      <c r="M15">
        <f t="shared" si="3"/>
        <v>45</v>
      </c>
      <c r="N15">
        <f t="shared" si="4"/>
        <v>30</v>
      </c>
      <c r="O15">
        <f t="shared" si="5"/>
        <v>0.87618459002884219</v>
      </c>
      <c r="P15">
        <f t="shared" si="6"/>
        <v>0.4</v>
      </c>
    </row>
    <row r="16" spans="1:23" x14ac:dyDescent="0.25">
      <c r="A16" s="1" t="s">
        <v>9</v>
      </c>
      <c r="B16">
        <f t="shared" si="1"/>
        <v>5</v>
      </c>
      <c r="C16">
        <v>25</v>
      </c>
      <c r="D16">
        <v>20</v>
      </c>
      <c r="E16">
        <f t="shared" si="2"/>
        <v>0.19647859727540257</v>
      </c>
      <c r="F16">
        <f t="shared" si="0"/>
        <v>0.22222222222222221</v>
      </c>
      <c r="G16" s="1">
        <v>0.51790744466800809</v>
      </c>
      <c r="H16" s="2">
        <v>2485</v>
      </c>
      <c r="M16">
        <f t="shared" si="3"/>
        <v>30</v>
      </c>
      <c r="N16">
        <f t="shared" si="4"/>
        <v>15</v>
      </c>
      <c r="O16">
        <f t="shared" si="5"/>
        <v>0.81130014047135945</v>
      </c>
      <c r="P16">
        <f t="shared" si="6"/>
        <v>0.66666666666666663</v>
      </c>
    </row>
    <row r="17" spans="1:16" x14ac:dyDescent="0.25">
      <c r="A17" s="1" t="s">
        <v>9</v>
      </c>
      <c r="B17">
        <f t="shared" si="1"/>
        <v>6</v>
      </c>
      <c r="C17">
        <v>27</v>
      </c>
      <c r="D17">
        <v>21</v>
      </c>
      <c r="E17">
        <f t="shared" si="2"/>
        <v>0.23125326752065606</v>
      </c>
      <c r="F17">
        <f t="shared" si="0"/>
        <v>0.25</v>
      </c>
      <c r="G17" s="1">
        <v>0.7759175788795879</v>
      </c>
      <c r="H17" s="2">
        <v>1553</v>
      </c>
      <c r="M17">
        <f t="shared" si="3"/>
        <v>25</v>
      </c>
      <c r="N17">
        <f t="shared" si="4"/>
        <v>20</v>
      </c>
      <c r="O17">
        <f t="shared" si="5"/>
        <v>0.51790744466800809</v>
      </c>
      <c r="P17">
        <f t="shared" si="6"/>
        <v>0.22222222222222221</v>
      </c>
    </row>
    <row r="18" spans="1:16" x14ac:dyDescent="0.25">
      <c r="A18" s="1" t="s">
        <v>9</v>
      </c>
      <c r="B18">
        <f t="shared" si="1"/>
        <v>9</v>
      </c>
      <c r="C18">
        <v>34</v>
      </c>
      <c r="D18">
        <v>25</v>
      </c>
      <c r="E18">
        <f t="shared" si="2"/>
        <v>0.32605878406227268</v>
      </c>
      <c r="F18">
        <f t="shared" si="0"/>
        <v>0.30508474576271188</v>
      </c>
      <c r="G18" s="1">
        <v>0.94528043775649795</v>
      </c>
      <c r="H18" s="2">
        <v>1462</v>
      </c>
      <c r="M18">
        <f t="shared" si="3"/>
        <v>27</v>
      </c>
      <c r="N18">
        <f t="shared" si="4"/>
        <v>21</v>
      </c>
      <c r="O18">
        <f t="shared" si="5"/>
        <v>0.7759175788795879</v>
      </c>
      <c r="P18">
        <f t="shared" si="6"/>
        <v>0.25</v>
      </c>
    </row>
    <row r="19" spans="1:16" x14ac:dyDescent="0.25">
      <c r="A19" s="1" t="s">
        <v>9</v>
      </c>
      <c r="B19">
        <f t="shared" si="1"/>
        <v>15</v>
      </c>
      <c r="C19">
        <v>45</v>
      </c>
      <c r="D19">
        <v>30</v>
      </c>
      <c r="E19">
        <f t="shared" si="2"/>
        <v>0.50568710436508835</v>
      </c>
      <c r="F19">
        <f t="shared" si="0"/>
        <v>0.4</v>
      </c>
      <c r="G19" s="1">
        <v>0.98762376237623761</v>
      </c>
      <c r="H19" s="2">
        <v>404</v>
      </c>
      <c r="M19">
        <f t="shared" si="3"/>
        <v>34</v>
      </c>
      <c r="N19">
        <f t="shared" si="4"/>
        <v>25</v>
      </c>
      <c r="O19">
        <f t="shared" si="5"/>
        <v>0.94528043775649795</v>
      </c>
      <c r="P19">
        <f t="shared" si="6"/>
        <v>0.30508474576271188</v>
      </c>
    </row>
    <row r="20" spans="1:16" x14ac:dyDescent="0.25">
      <c r="A20" s="1" t="s">
        <v>9</v>
      </c>
      <c r="B20">
        <f t="shared" si="1"/>
        <v>15</v>
      </c>
      <c r="C20">
        <v>30</v>
      </c>
      <c r="D20">
        <v>15</v>
      </c>
      <c r="E20">
        <f t="shared" si="2"/>
        <v>0.58943579182620764</v>
      </c>
      <c r="F20">
        <f t="shared" si="0"/>
        <v>0.66666666666666663</v>
      </c>
      <c r="G20" s="1">
        <v>0.86185777475331748</v>
      </c>
      <c r="H20" s="2">
        <v>2939</v>
      </c>
      <c r="M20">
        <f t="shared" si="3"/>
        <v>45</v>
      </c>
      <c r="N20">
        <f t="shared" si="4"/>
        <v>30</v>
      </c>
      <c r="O20">
        <f t="shared" si="5"/>
        <v>0.98762376237623761</v>
      </c>
      <c r="P20">
        <f t="shared" si="6"/>
        <v>0.4</v>
      </c>
    </row>
    <row r="21" spans="1:16" x14ac:dyDescent="0.25">
      <c r="A21" s="1" t="s">
        <v>10</v>
      </c>
      <c r="B21">
        <f t="shared" si="1"/>
        <v>5</v>
      </c>
      <c r="C21">
        <v>25</v>
      </c>
      <c r="D21">
        <v>20</v>
      </c>
      <c r="E21">
        <f t="shared" si="2"/>
        <v>0.19647859727540257</v>
      </c>
      <c r="F21">
        <f t="shared" si="0"/>
        <v>0.22222222222222221</v>
      </c>
      <c r="G21" s="1">
        <v>0.66696349065004457</v>
      </c>
      <c r="H21" s="2">
        <v>2246</v>
      </c>
      <c r="M21">
        <f t="shared" si="3"/>
        <v>30</v>
      </c>
      <c r="N21">
        <f t="shared" si="4"/>
        <v>15</v>
      </c>
      <c r="O21">
        <f t="shared" si="5"/>
        <v>0.86185777475331748</v>
      </c>
      <c r="P21">
        <f t="shared" si="6"/>
        <v>0.66666666666666663</v>
      </c>
    </row>
    <row r="22" spans="1:16" x14ac:dyDescent="0.25">
      <c r="A22" s="1" t="s">
        <v>10</v>
      </c>
      <c r="B22">
        <f t="shared" si="1"/>
        <v>6</v>
      </c>
      <c r="C22">
        <v>27</v>
      </c>
      <c r="D22">
        <v>21</v>
      </c>
      <c r="E22">
        <f t="shared" si="2"/>
        <v>0.23125326752065606</v>
      </c>
      <c r="F22">
        <f t="shared" si="0"/>
        <v>0.25</v>
      </c>
      <c r="G22" s="1">
        <v>0.62046204620462042</v>
      </c>
      <c r="H22" s="2">
        <v>1212</v>
      </c>
      <c r="M22">
        <f t="shared" si="3"/>
        <v>25</v>
      </c>
      <c r="N22">
        <f t="shared" si="4"/>
        <v>20</v>
      </c>
      <c r="O22">
        <f t="shared" si="5"/>
        <v>0.66696349065004457</v>
      </c>
      <c r="P22">
        <f t="shared" si="6"/>
        <v>0.22222222222222221</v>
      </c>
    </row>
    <row r="23" spans="1:16" x14ac:dyDescent="0.25">
      <c r="A23" s="1" t="s">
        <v>10</v>
      </c>
      <c r="B23">
        <f t="shared" si="1"/>
        <v>9</v>
      </c>
      <c r="C23">
        <v>34</v>
      </c>
      <c r="D23">
        <v>25</v>
      </c>
      <c r="E23">
        <f t="shared" si="2"/>
        <v>0.32605878406227268</v>
      </c>
      <c r="F23">
        <f t="shared" si="0"/>
        <v>0.30508474576271188</v>
      </c>
      <c r="G23" s="1">
        <v>0.79433272394881171</v>
      </c>
      <c r="H23" s="2">
        <v>1094</v>
      </c>
      <c r="M23">
        <f t="shared" si="3"/>
        <v>27</v>
      </c>
      <c r="N23">
        <f t="shared" si="4"/>
        <v>21</v>
      </c>
      <c r="O23">
        <f t="shared" si="5"/>
        <v>0.62046204620462042</v>
      </c>
      <c r="P23">
        <f t="shared" si="6"/>
        <v>0.25</v>
      </c>
    </row>
    <row r="24" spans="1:16" x14ac:dyDescent="0.25">
      <c r="A24" s="1" t="s">
        <v>10</v>
      </c>
      <c r="B24">
        <f t="shared" si="1"/>
        <v>15</v>
      </c>
      <c r="C24">
        <v>45</v>
      </c>
      <c r="D24">
        <v>30</v>
      </c>
      <c r="E24">
        <f t="shared" si="2"/>
        <v>0.50568710436508835</v>
      </c>
      <c r="F24">
        <f t="shared" si="0"/>
        <v>0.4</v>
      </c>
      <c r="G24" s="1">
        <v>0.82352941176470584</v>
      </c>
      <c r="H24" s="2">
        <v>34</v>
      </c>
      <c r="M24">
        <f t="shared" si="3"/>
        <v>34</v>
      </c>
      <c r="N24">
        <f t="shared" si="4"/>
        <v>25</v>
      </c>
      <c r="O24">
        <f t="shared" si="5"/>
        <v>0.79433272394881171</v>
      </c>
      <c r="P24">
        <f t="shared" si="6"/>
        <v>0.30508474576271188</v>
      </c>
    </row>
    <row r="25" spans="1:16" x14ac:dyDescent="0.25">
      <c r="A25" s="1" t="s">
        <v>10</v>
      </c>
      <c r="B25">
        <f t="shared" si="1"/>
        <v>15</v>
      </c>
      <c r="C25">
        <v>30</v>
      </c>
      <c r="D25">
        <v>15</v>
      </c>
      <c r="E25">
        <f t="shared" si="2"/>
        <v>0.58943579182620764</v>
      </c>
      <c r="F25">
        <f t="shared" si="0"/>
        <v>0.66666666666666663</v>
      </c>
      <c r="G25" s="1">
        <v>0.8161266013564431</v>
      </c>
      <c r="H25" s="2">
        <v>2654</v>
      </c>
      <c r="M25">
        <f t="shared" si="3"/>
        <v>45</v>
      </c>
      <c r="N25">
        <f t="shared" si="4"/>
        <v>30</v>
      </c>
      <c r="O25">
        <f t="shared" si="5"/>
        <v>0.82352941176470584</v>
      </c>
      <c r="P25">
        <f t="shared" si="6"/>
        <v>0.4</v>
      </c>
    </row>
    <row r="26" spans="1:16" x14ac:dyDescent="0.25">
      <c r="A26" s="1" t="s">
        <v>11</v>
      </c>
      <c r="B26">
        <f t="shared" si="1"/>
        <v>5</v>
      </c>
      <c r="C26">
        <v>25</v>
      </c>
      <c r="D26">
        <v>20</v>
      </c>
      <c r="E26">
        <f t="shared" si="2"/>
        <v>0.19647859727540257</v>
      </c>
      <c r="F26">
        <f t="shared" si="0"/>
        <v>0.22222222222222221</v>
      </c>
      <c r="G26" s="1">
        <v>0.58974358974358976</v>
      </c>
      <c r="H26" s="2">
        <v>39</v>
      </c>
      <c r="M26">
        <f t="shared" si="3"/>
        <v>30</v>
      </c>
      <c r="N26">
        <f t="shared" si="4"/>
        <v>15</v>
      </c>
      <c r="O26">
        <f t="shared" si="5"/>
        <v>0.8161266013564431</v>
      </c>
      <c r="P26">
        <f t="shared" si="6"/>
        <v>0.66666666666666663</v>
      </c>
    </row>
    <row r="27" spans="1:16" x14ac:dyDescent="0.25">
      <c r="A27" s="1" t="s">
        <v>11</v>
      </c>
      <c r="B27">
        <f t="shared" si="1"/>
        <v>6</v>
      </c>
      <c r="C27">
        <v>27</v>
      </c>
      <c r="D27">
        <v>21</v>
      </c>
      <c r="E27">
        <f t="shared" si="2"/>
        <v>0.23125326752065606</v>
      </c>
      <c r="F27">
        <f t="shared" si="0"/>
        <v>0.25</v>
      </c>
      <c r="G27" s="1">
        <v>0.65374211000901716</v>
      </c>
      <c r="H27" s="2">
        <v>2218</v>
      </c>
      <c r="M27">
        <f t="shared" si="3"/>
        <v>25</v>
      </c>
      <c r="N27">
        <f t="shared" si="4"/>
        <v>20</v>
      </c>
      <c r="O27">
        <f t="shared" si="5"/>
        <v>0.58974358974358976</v>
      </c>
      <c r="P27">
        <f t="shared" si="6"/>
        <v>0.22222222222222221</v>
      </c>
    </row>
    <row r="28" spans="1:16" x14ac:dyDescent="0.25">
      <c r="A28" s="1" t="s">
        <v>11</v>
      </c>
      <c r="B28">
        <f t="shared" si="1"/>
        <v>9</v>
      </c>
      <c r="C28">
        <v>34</v>
      </c>
      <c r="D28">
        <v>25</v>
      </c>
      <c r="E28">
        <f t="shared" si="2"/>
        <v>0.32605878406227268</v>
      </c>
      <c r="F28">
        <f t="shared" si="0"/>
        <v>0.30508474576271188</v>
      </c>
      <c r="G28" s="1">
        <v>0.89375476009139376</v>
      </c>
      <c r="H28" s="2">
        <v>2626</v>
      </c>
      <c r="M28">
        <f t="shared" si="3"/>
        <v>27</v>
      </c>
      <c r="N28">
        <f t="shared" si="4"/>
        <v>21</v>
      </c>
      <c r="O28">
        <f t="shared" si="5"/>
        <v>0.65374211000901716</v>
      </c>
      <c r="P28">
        <f t="shared" si="6"/>
        <v>0.25</v>
      </c>
    </row>
    <row r="29" spans="1:16" x14ac:dyDescent="0.25">
      <c r="A29" s="1" t="s">
        <v>11</v>
      </c>
      <c r="B29">
        <f t="shared" si="1"/>
        <v>15</v>
      </c>
      <c r="C29">
        <v>30</v>
      </c>
      <c r="D29">
        <v>15</v>
      </c>
      <c r="E29">
        <f t="shared" si="2"/>
        <v>0.58943579182620764</v>
      </c>
      <c r="F29">
        <f t="shared" si="0"/>
        <v>0.66666666666666663</v>
      </c>
      <c r="G29" s="1">
        <v>0.93079544492422328</v>
      </c>
      <c r="H29" s="2">
        <v>3062</v>
      </c>
      <c r="M29">
        <f t="shared" si="3"/>
        <v>34</v>
      </c>
      <c r="N29">
        <f t="shared" si="4"/>
        <v>25</v>
      </c>
      <c r="O29">
        <f t="shared" si="5"/>
        <v>0.89375476009139376</v>
      </c>
      <c r="P29">
        <f t="shared" si="6"/>
        <v>0.30508474576271188</v>
      </c>
    </row>
    <row r="30" spans="1:16" x14ac:dyDescent="0.25">
      <c r="M30">
        <f t="shared" si="3"/>
        <v>30</v>
      </c>
      <c r="N30">
        <f t="shared" si="4"/>
        <v>15</v>
      </c>
      <c r="O30">
        <f t="shared" si="5"/>
        <v>0.93079544492422328</v>
      </c>
      <c r="P30">
        <f t="shared" si="6"/>
        <v>0.66666666666666663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9"/>
  <sheetViews>
    <sheetView workbookViewId="0">
      <selection activeCell="F1" sqref="F1"/>
    </sheetView>
  </sheetViews>
  <sheetFormatPr defaultColWidth="11.42578125" defaultRowHeight="15" x14ac:dyDescent="0.25"/>
  <cols>
    <col min="3" max="3" width="14" bestFit="1" customWidth="1"/>
    <col min="5" max="5" width="12.42578125" bestFit="1" customWidth="1"/>
    <col min="7" max="7" width="12.85546875" bestFit="1" customWidth="1"/>
    <col min="15" max="15" width="14" customWidth="1"/>
    <col min="18" max="18" width="18.28515625" bestFit="1" customWidth="1"/>
  </cols>
  <sheetData>
    <row r="1" spans="1:19" x14ac:dyDescent="0.25">
      <c r="A1" t="s">
        <v>14</v>
      </c>
      <c r="B1" t="s">
        <v>15</v>
      </c>
      <c r="C1" t="s">
        <v>27</v>
      </c>
      <c r="D1" t="s">
        <v>28</v>
      </c>
      <c r="E1" t="s">
        <v>16</v>
      </c>
      <c r="F1" t="s">
        <v>17</v>
      </c>
      <c r="G1" t="s">
        <v>18</v>
      </c>
      <c r="H1" t="s">
        <v>12</v>
      </c>
      <c r="I1" t="s">
        <v>13</v>
      </c>
      <c r="J1" t="s">
        <v>3</v>
      </c>
      <c r="K1" t="s">
        <v>60</v>
      </c>
      <c r="P1" t="s">
        <v>29</v>
      </c>
    </row>
    <row r="2" spans="1:19" x14ac:dyDescent="0.25">
      <c r="A2">
        <v>0.2</v>
      </c>
      <c r="B2">
        <v>0.05</v>
      </c>
      <c r="C2">
        <f t="shared" ref="C2:C23" si="0">A2*$R$10/10</f>
        <v>6.8468</v>
      </c>
      <c r="D2">
        <f t="shared" ref="D2:D23" si="1">B2*$R$10/10</f>
        <v>1.7117</v>
      </c>
      <c r="E2">
        <f t="shared" ref="E2:E9" si="2">G2-F2</f>
        <v>4.92</v>
      </c>
      <c r="F2">
        <f t="shared" ref="F2:F9" si="3">ROUND(D2^2*(-0.0027)+0.9797*D2+0.0755,2)</f>
        <v>1.74</v>
      </c>
      <c r="G2">
        <f t="shared" ref="G2:G9" si="4">ROUND(C2^2*(-0.0027)+0.9797*C2+0.0755,2)</f>
        <v>6.66</v>
      </c>
      <c r="H2">
        <f t="shared" ref="H2:H9" si="5">$S$7*(G2-E2)/AVERAGE(G2,E2)^$S$6</f>
        <v>0.5190295936356234</v>
      </c>
      <c r="I2">
        <f t="shared" ref="I2:I9" si="6">ABS(G2-E2)/AVERAGE(G2,E2)</f>
        <v>0.30051813471502592</v>
      </c>
      <c r="J2" s="4">
        <f t="shared" ref="J2:J9" si="7">AVERAGE(K2:O2)</f>
        <v>0.87</v>
      </c>
      <c r="K2" s="7">
        <v>0.87</v>
      </c>
      <c r="L2" s="7"/>
      <c r="M2" s="7"/>
      <c r="N2" s="7"/>
      <c r="O2" s="7"/>
      <c r="P2">
        <v>100</v>
      </c>
    </row>
    <row r="3" spans="1:19" x14ac:dyDescent="0.25">
      <c r="A3">
        <v>0.25</v>
      </c>
      <c r="B3">
        <v>0.05</v>
      </c>
      <c r="C3">
        <f t="shared" si="0"/>
        <v>8.5584999999999987</v>
      </c>
      <c r="D3">
        <f t="shared" si="1"/>
        <v>1.7117</v>
      </c>
      <c r="E3">
        <f t="shared" si="2"/>
        <v>6.52</v>
      </c>
      <c r="F3">
        <f t="shared" si="3"/>
        <v>1.74</v>
      </c>
      <c r="G3">
        <f t="shared" si="4"/>
        <v>8.26</v>
      </c>
      <c r="H3">
        <f t="shared" si="5"/>
        <v>0.31861071081317149</v>
      </c>
      <c r="I3">
        <f t="shared" si="6"/>
        <v>0.23545331529093375</v>
      </c>
      <c r="J3" s="4">
        <f t="shared" si="7"/>
        <v>0.8</v>
      </c>
      <c r="K3" s="7">
        <v>0.86</v>
      </c>
      <c r="L3" s="7">
        <v>0.74</v>
      </c>
      <c r="M3" s="7"/>
      <c r="N3" s="7"/>
      <c r="O3" s="7"/>
      <c r="P3">
        <v>100</v>
      </c>
    </row>
    <row r="4" spans="1:19" x14ac:dyDescent="0.25">
      <c r="A4">
        <v>0.3</v>
      </c>
      <c r="B4">
        <v>0.05</v>
      </c>
      <c r="C4">
        <f t="shared" si="0"/>
        <v>10.270199999999999</v>
      </c>
      <c r="D4">
        <f t="shared" si="1"/>
        <v>1.7117</v>
      </c>
      <c r="E4">
        <f t="shared" si="2"/>
        <v>8.11</v>
      </c>
      <c r="F4">
        <f t="shared" si="3"/>
        <v>1.74</v>
      </c>
      <c r="G4">
        <f t="shared" si="4"/>
        <v>9.85</v>
      </c>
      <c r="H4">
        <f t="shared" si="5"/>
        <v>0.21577273922252369</v>
      </c>
      <c r="I4">
        <f t="shared" si="6"/>
        <v>0.19376391982182631</v>
      </c>
      <c r="J4" s="4">
        <f t="shared" si="7"/>
        <v>0.89</v>
      </c>
      <c r="K4" s="7">
        <v>0.91</v>
      </c>
      <c r="L4" s="7">
        <v>0.87</v>
      </c>
      <c r="M4" s="7"/>
      <c r="N4" s="7"/>
      <c r="O4" s="7"/>
      <c r="P4">
        <v>100</v>
      </c>
    </row>
    <row r="5" spans="1:19" x14ac:dyDescent="0.25">
      <c r="A5">
        <v>0.35</v>
      </c>
      <c r="B5">
        <v>0.05</v>
      </c>
      <c r="C5">
        <f t="shared" si="0"/>
        <v>11.9819</v>
      </c>
      <c r="D5">
        <f t="shared" si="1"/>
        <v>1.7117</v>
      </c>
      <c r="E5">
        <f t="shared" si="2"/>
        <v>9.69</v>
      </c>
      <c r="F5">
        <f t="shared" si="3"/>
        <v>1.74</v>
      </c>
      <c r="G5">
        <f t="shared" si="4"/>
        <v>11.43</v>
      </c>
      <c r="H5">
        <f t="shared" si="5"/>
        <v>0.15603477961432513</v>
      </c>
      <c r="I5">
        <f t="shared" si="6"/>
        <v>0.16477272727272732</v>
      </c>
      <c r="J5" s="4">
        <f t="shared" si="7"/>
        <v>0.79249999999999998</v>
      </c>
      <c r="K5" s="7">
        <v>0.7</v>
      </c>
      <c r="L5" s="7">
        <v>0.74</v>
      </c>
      <c r="M5" s="7">
        <v>0.76</v>
      </c>
      <c r="N5" s="7">
        <v>0.97</v>
      </c>
      <c r="O5" s="7"/>
      <c r="P5">
        <v>100</v>
      </c>
    </row>
    <row r="6" spans="1:19" x14ac:dyDescent="0.25">
      <c r="A6">
        <v>0.4</v>
      </c>
      <c r="B6">
        <v>0.05</v>
      </c>
      <c r="C6">
        <f t="shared" si="0"/>
        <v>13.6936</v>
      </c>
      <c r="D6">
        <f t="shared" si="1"/>
        <v>1.7117</v>
      </c>
      <c r="E6">
        <f t="shared" si="2"/>
        <v>11.24</v>
      </c>
      <c r="F6">
        <f t="shared" si="3"/>
        <v>1.74</v>
      </c>
      <c r="G6">
        <f t="shared" si="4"/>
        <v>12.98</v>
      </c>
      <c r="H6">
        <f t="shared" si="5"/>
        <v>0.11864814755465489</v>
      </c>
      <c r="I6">
        <f t="shared" si="6"/>
        <v>0.14368290668868705</v>
      </c>
      <c r="J6" s="4">
        <f t="shared" si="7"/>
        <v>0.67666666666666664</v>
      </c>
      <c r="K6" s="7">
        <v>0.51</v>
      </c>
      <c r="L6" s="7">
        <v>0.69</v>
      </c>
      <c r="M6" s="7">
        <v>0.83</v>
      </c>
      <c r="N6" s="7"/>
      <c r="O6" s="7"/>
      <c r="P6">
        <v>100</v>
      </c>
      <c r="R6" t="s">
        <v>5</v>
      </c>
      <c r="S6">
        <v>2</v>
      </c>
    </row>
    <row r="7" spans="1:19" x14ac:dyDescent="0.25">
      <c r="A7">
        <v>0.45</v>
      </c>
      <c r="B7">
        <v>0.05</v>
      </c>
      <c r="C7">
        <f t="shared" si="0"/>
        <v>15.4053</v>
      </c>
      <c r="D7">
        <f t="shared" si="1"/>
        <v>1.7117</v>
      </c>
      <c r="E7">
        <f t="shared" si="2"/>
        <v>12.79</v>
      </c>
      <c r="F7">
        <f t="shared" si="3"/>
        <v>1.74</v>
      </c>
      <c r="G7">
        <f t="shared" si="4"/>
        <v>14.53</v>
      </c>
      <c r="H7">
        <f t="shared" si="5"/>
        <v>9.3249787240427984E-2</v>
      </c>
      <c r="I7">
        <f t="shared" si="6"/>
        <v>0.1273792093704246</v>
      </c>
      <c r="J7" s="4">
        <f t="shared" si="7"/>
        <v>0.67999999999999994</v>
      </c>
      <c r="K7" s="7">
        <v>0.88</v>
      </c>
      <c r="L7" s="7">
        <v>0.48</v>
      </c>
      <c r="M7" s="7"/>
      <c r="N7" s="7"/>
      <c r="O7" s="7"/>
      <c r="P7">
        <v>100</v>
      </c>
      <c r="R7" t="s">
        <v>4</v>
      </c>
      <c r="S7">
        <v>10</v>
      </c>
    </row>
    <row r="8" spans="1:19" x14ac:dyDescent="0.25">
      <c r="A8">
        <v>0.5</v>
      </c>
      <c r="B8">
        <v>0.05</v>
      </c>
      <c r="C8">
        <f t="shared" si="0"/>
        <v>17.116999999999997</v>
      </c>
      <c r="D8">
        <f t="shared" si="1"/>
        <v>1.7117</v>
      </c>
      <c r="E8">
        <f t="shared" si="2"/>
        <v>14.31</v>
      </c>
      <c r="F8">
        <f t="shared" si="3"/>
        <v>1.74</v>
      </c>
      <c r="G8">
        <f t="shared" si="4"/>
        <v>16.05</v>
      </c>
      <c r="H8">
        <f t="shared" si="5"/>
        <v>7.5510214709389831E-2</v>
      </c>
      <c r="I8">
        <f t="shared" si="6"/>
        <v>0.11462450592885377</v>
      </c>
      <c r="J8" s="4">
        <f t="shared" si="7"/>
        <v>0.58750000000000002</v>
      </c>
      <c r="K8" s="7">
        <v>0.45</v>
      </c>
      <c r="L8" s="7">
        <v>0.62</v>
      </c>
      <c r="M8" s="7">
        <v>0.63</v>
      </c>
      <c r="N8" s="7">
        <v>0.65</v>
      </c>
      <c r="O8" s="7"/>
      <c r="P8">
        <v>100</v>
      </c>
    </row>
    <row r="9" spans="1:19" x14ac:dyDescent="0.25">
      <c r="A9">
        <v>0.55000000000000004</v>
      </c>
      <c r="B9">
        <v>0.05</v>
      </c>
      <c r="C9">
        <f t="shared" si="0"/>
        <v>18.828700000000001</v>
      </c>
      <c r="D9">
        <f t="shared" si="1"/>
        <v>1.7117</v>
      </c>
      <c r="E9">
        <f t="shared" si="2"/>
        <v>15.819999999999999</v>
      </c>
      <c r="F9">
        <f t="shared" si="3"/>
        <v>1.74</v>
      </c>
      <c r="G9">
        <f t="shared" si="4"/>
        <v>17.559999999999999</v>
      </c>
      <c r="H9">
        <f t="shared" si="5"/>
        <v>6.246497563686456E-2</v>
      </c>
      <c r="I9">
        <f t="shared" si="6"/>
        <v>0.10425404433792693</v>
      </c>
      <c r="J9" s="4">
        <f t="shared" si="7"/>
        <v>0.43</v>
      </c>
      <c r="K9" s="7">
        <v>0.43</v>
      </c>
      <c r="L9" s="7"/>
      <c r="M9" s="7"/>
      <c r="N9" s="7"/>
      <c r="O9" s="7"/>
      <c r="P9">
        <v>100</v>
      </c>
      <c r="R9" t="s">
        <v>0</v>
      </c>
    </row>
    <row r="10" spans="1:19" x14ac:dyDescent="0.25">
      <c r="A10">
        <v>0.3</v>
      </c>
      <c r="B10">
        <v>0.1</v>
      </c>
      <c r="C10">
        <f t="shared" si="0"/>
        <v>10.270199999999999</v>
      </c>
      <c r="D10">
        <f t="shared" si="1"/>
        <v>3.4234</v>
      </c>
      <c r="E10">
        <f t="shared" ref="E10:E23" si="8">G10-F10</f>
        <v>6.4499999999999993</v>
      </c>
      <c r="F10">
        <f t="shared" ref="F10:F23" si="9">ROUND(D10^2*(-0.0027)+0.9797*D10+0.0755,2)</f>
        <v>3.4</v>
      </c>
      <c r="G10">
        <f t="shared" ref="G10:G23" si="10">ROUND(C10^2*(-0.0027)+0.9797*C10+0.0755,2)</f>
        <v>9.85</v>
      </c>
      <c r="H10">
        <f t="shared" ref="H10:H23" si="11">$S$7*(G10-E10)/AVERAGE(G10,E10)^$S$6</f>
        <v>0.51187474123979093</v>
      </c>
      <c r="I10">
        <f t="shared" ref="I10:I23" si="12">ABS(G10-E10)/AVERAGE(G10,E10)</f>
        <v>0.41717791411042954</v>
      </c>
      <c r="J10" s="4">
        <f t="shared" ref="J10:J23" si="13">AVERAGE(K10:O10)</f>
        <v>0.97</v>
      </c>
      <c r="K10" s="7">
        <v>0.97</v>
      </c>
      <c r="L10" s="7"/>
      <c r="M10" s="7"/>
      <c r="N10" s="7"/>
      <c r="O10" s="7"/>
      <c r="P10">
        <v>100</v>
      </c>
      <c r="R10">
        <v>342.34</v>
      </c>
      <c r="S10" t="s">
        <v>1</v>
      </c>
    </row>
    <row r="11" spans="1:19" x14ac:dyDescent="0.25">
      <c r="A11">
        <v>0.4</v>
      </c>
      <c r="B11">
        <v>0.1</v>
      </c>
      <c r="C11">
        <f t="shared" si="0"/>
        <v>13.6936</v>
      </c>
      <c r="D11">
        <f t="shared" si="1"/>
        <v>3.4234</v>
      </c>
      <c r="E11">
        <f t="shared" si="8"/>
        <v>9.58</v>
      </c>
      <c r="F11">
        <f t="shared" si="9"/>
        <v>3.4</v>
      </c>
      <c r="G11">
        <f t="shared" si="10"/>
        <v>12.98</v>
      </c>
      <c r="H11">
        <f t="shared" si="11"/>
        <v>0.26721492882651771</v>
      </c>
      <c r="I11">
        <f t="shared" si="12"/>
        <v>0.30141843971631205</v>
      </c>
      <c r="J11" s="4">
        <f t="shared" si="13"/>
        <v>0.84000000000000008</v>
      </c>
      <c r="K11" s="7">
        <v>0.63</v>
      </c>
      <c r="L11" s="7">
        <v>0.87</v>
      </c>
      <c r="M11" s="7">
        <v>0.88</v>
      </c>
      <c r="N11" s="7">
        <v>0.89</v>
      </c>
      <c r="O11" s="7">
        <v>0.93</v>
      </c>
      <c r="P11">
        <v>100</v>
      </c>
    </row>
    <row r="12" spans="1:19" x14ac:dyDescent="0.25">
      <c r="A12">
        <v>0.5</v>
      </c>
      <c r="B12">
        <v>0.1</v>
      </c>
      <c r="C12">
        <f t="shared" si="0"/>
        <v>17.116999999999997</v>
      </c>
      <c r="D12">
        <f t="shared" si="1"/>
        <v>3.4234</v>
      </c>
      <c r="E12">
        <f t="shared" si="8"/>
        <v>12.65</v>
      </c>
      <c r="F12">
        <f t="shared" si="9"/>
        <v>3.4</v>
      </c>
      <c r="G12">
        <f t="shared" si="10"/>
        <v>16.05</v>
      </c>
      <c r="H12">
        <f t="shared" si="11"/>
        <v>0.16511066056404711</v>
      </c>
      <c r="I12">
        <f t="shared" si="12"/>
        <v>0.23693379790940766</v>
      </c>
      <c r="J12" s="4">
        <f t="shared" si="13"/>
        <v>0.755</v>
      </c>
      <c r="K12" s="7">
        <v>0.5</v>
      </c>
      <c r="L12" s="7">
        <v>0.81</v>
      </c>
      <c r="M12" s="7">
        <v>0.84</v>
      </c>
      <c r="N12" s="7">
        <v>0.87</v>
      </c>
      <c r="O12" s="7"/>
      <c r="P12">
        <v>100</v>
      </c>
      <c r="R12" t="s">
        <v>64</v>
      </c>
    </row>
    <row r="13" spans="1:19" x14ac:dyDescent="0.25">
      <c r="A13">
        <v>0.6</v>
      </c>
      <c r="B13">
        <v>0.1</v>
      </c>
      <c r="C13">
        <f t="shared" si="0"/>
        <v>20.540399999999998</v>
      </c>
      <c r="D13">
        <f t="shared" si="1"/>
        <v>3.4234</v>
      </c>
      <c r="E13">
        <f t="shared" si="8"/>
        <v>15.659999999999998</v>
      </c>
      <c r="F13">
        <f t="shared" si="9"/>
        <v>3.4</v>
      </c>
      <c r="G13">
        <f t="shared" si="10"/>
        <v>19.059999999999999</v>
      </c>
      <c r="H13">
        <f t="shared" si="11"/>
        <v>0.11281828027777188</v>
      </c>
      <c r="I13">
        <f t="shared" si="12"/>
        <v>0.19585253456221202</v>
      </c>
      <c r="J13" s="4">
        <f t="shared" si="13"/>
        <v>0.67999999999999994</v>
      </c>
      <c r="K13" s="7">
        <v>0.54</v>
      </c>
      <c r="L13" s="7">
        <v>0.59</v>
      </c>
      <c r="M13" s="7">
        <v>0.71</v>
      </c>
      <c r="N13" s="7">
        <v>0.75</v>
      </c>
      <c r="O13" s="7">
        <v>0.81</v>
      </c>
      <c r="P13">
        <v>100</v>
      </c>
    </row>
    <row r="14" spans="1:19" x14ac:dyDescent="0.25">
      <c r="A14">
        <v>0.7</v>
      </c>
      <c r="B14">
        <v>0.1</v>
      </c>
      <c r="C14">
        <f t="shared" si="0"/>
        <v>23.963799999999999</v>
      </c>
      <c r="D14">
        <f t="shared" si="1"/>
        <v>3.4234</v>
      </c>
      <c r="E14">
        <f t="shared" si="8"/>
        <v>18.600000000000001</v>
      </c>
      <c r="F14">
        <f t="shared" si="9"/>
        <v>3.4</v>
      </c>
      <c r="G14">
        <f t="shared" si="10"/>
        <v>22</v>
      </c>
      <c r="H14">
        <f t="shared" si="11"/>
        <v>8.2506248635006871E-2</v>
      </c>
      <c r="I14">
        <f t="shared" si="12"/>
        <v>0.16748768472906397</v>
      </c>
      <c r="J14" s="4">
        <f t="shared" si="13"/>
        <v>0.56999999999999995</v>
      </c>
      <c r="K14" s="7">
        <v>0.5</v>
      </c>
      <c r="L14" s="7">
        <v>0.59</v>
      </c>
      <c r="M14" s="7">
        <v>0.62</v>
      </c>
      <c r="N14" s="7"/>
      <c r="O14" s="7"/>
      <c r="P14">
        <v>100</v>
      </c>
    </row>
    <row r="15" spans="1:19" x14ac:dyDescent="0.25">
      <c r="A15">
        <v>0.8</v>
      </c>
      <c r="B15">
        <v>0.1</v>
      </c>
      <c r="C15">
        <f t="shared" si="0"/>
        <v>27.3872</v>
      </c>
      <c r="D15">
        <f t="shared" si="1"/>
        <v>3.4234</v>
      </c>
      <c r="E15">
        <f t="shared" si="8"/>
        <v>21.48</v>
      </c>
      <c r="F15">
        <f t="shared" si="9"/>
        <v>3.4</v>
      </c>
      <c r="G15">
        <f t="shared" si="10"/>
        <v>24.88</v>
      </c>
      <c r="H15">
        <f t="shared" si="11"/>
        <v>6.3277899411962171E-2</v>
      </c>
      <c r="I15">
        <f t="shared" si="12"/>
        <v>0.14667817083692833</v>
      </c>
      <c r="J15" s="4">
        <f t="shared" si="13"/>
        <v>0.55999999999999994</v>
      </c>
      <c r="K15" s="7">
        <v>0.47</v>
      </c>
      <c r="L15" s="7">
        <v>0.51</v>
      </c>
      <c r="M15" s="7">
        <v>0.59</v>
      </c>
      <c r="N15" s="7">
        <v>0.67</v>
      </c>
      <c r="O15" s="7"/>
      <c r="P15">
        <v>100</v>
      </c>
    </row>
    <row r="16" spans="1:19" x14ac:dyDescent="0.25">
      <c r="A16">
        <v>0.9</v>
      </c>
      <c r="B16">
        <v>0.1</v>
      </c>
      <c r="C16">
        <f t="shared" si="0"/>
        <v>30.810600000000001</v>
      </c>
      <c r="D16">
        <f t="shared" si="1"/>
        <v>3.4234</v>
      </c>
      <c r="E16">
        <f t="shared" si="8"/>
        <v>24.3</v>
      </c>
      <c r="F16">
        <f t="shared" si="9"/>
        <v>3.4</v>
      </c>
      <c r="G16">
        <f t="shared" si="10"/>
        <v>27.7</v>
      </c>
      <c r="H16">
        <f t="shared" si="11"/>
        <v>5.029585798816566E-2</v>
      </c>
      <c r="I16">
        <f t="shared" si="12"/>
        <v>0.13076923076923072</v>
      </c>
      <c r="J16" s="4">
        <f t="shared" si="13"/>
        <v>0.57999999999999996</v>
      </c>
      <c r="K16" s="7">
        <v>0.57999999999999996</v>
      </c>
      <c r="L16" s="7"/>
      <c r="M16" s="7"/>
      <c r="N16" s="7"/>
      <c r="O16" s="7"/>
      <c r="P16">
        <v>100</v>
      </c>
    </row>
    <row r="17" spans="1:16" x14ac:dyDescent="0.25">
      <c r="A17">
        <v>0.5</v>
      </c>
      <c r="B17">
        <v>0.2</v>
      </c>
      <c r="C17">
        <f t="shared" si="0"/>
        <v>17.116999999999997</v>
      </c>
      <c r="D17">
        <f t="shared" si="1"/>
        <v>6.8468</v>
      </c>
      <c r="E17">
        <f t="shared" si="8"/>
        <v>9.39</v>
      </c>
      <c r="F17">
        <f t="shared" si="9"/>
        <v>6.66</v>
      </c>
      <c r="G17">
        <f t="shared" si="10"/>
        <v>16.05</v>
      </c>
      <c r="H17">
        <f t="shared" si="11"/>
        <v>0.41162335350658591</v>
      </c>
      <c r="I17">
        <f t="shared" si="12"/>
        <v>0.5235849056603773</v>
      </c>
      <c r="J17" s="8">
        <f t="shared" si="13"/>
        <v>0.93</v>
      </c>
      <c r="K17" s="7">
        <v>0.93</v>
      </c>
      <c r="L17" s="7"/>
      <c r="M17" s="7"/>
      <c r="N17" s="7"/>
      <c r="O17" s="7"/>
      <c r="P17">
        <v>100</v>
      </c>
    </row>
    <row r="18" spans="1:16" x14ac:dyDescent="0.25">
      <c r="A18">
        <v>0.6</v>
      </c>
      <c r="B18">
        <v>0.2</v>
      </c>
      <c r="C18">
        <f t="shared" si="0"/>
        <v>20.540399999999998</v>
      </c>
      <c r="D18">
        <f t="shared" si="1"/>
        <v>6.8468</v>
      </c>
      <c r="E18">
        <f t="shared" si="8"/>
        <v>12.399999999999999</v>
      </c>
      <c r="F18">
        <f t="shared" si="9"/>
        <v>6.66</v>
      </c>
      <c r="G18">
        <f t="shared" si="10"/>
        <v>19.059999999999999</v>
      </c>
      <c r="H18">
        <f t="shared" si="11"/>
        <v>0.26916388241014033</v>
      </c>
      <c r="I18">
        <f t="shared" si="12"/>
        <v>0.42339478703115069</v>
      </c>
      <c r="J18" s="9">
        <f t="shared" si="13"/>
        <v>0.78</v>
      </c>
      <c r="K18" s="7">
        <v>0.78</v>
      </c>
      <c r="L18" s="7"/>
      <c r="M18" s="7"/>
      <c r="N18" s="7"/>
      <c r="O18" s="7"/>
      <c r="P18">
        <v>100</v>
      </c>
    </row>
    <row r="19" spans="1:16" x14ac:dyDescent="0.25">
      <c r="A19">
        <v>0.7</v>
      </c>
      <c r="B19">
        <v>0.2</v>
      </c>
      <c r="C19">
        <f t="shared" si="0"/>
        <v>23.963799999999999</v>
      </c>
      <c r="D19">
        <f t="shared" si="1"/>
        <v>6.8468</v>
      </c>
      <c r="E19">
        <f t="shared" si="8"/>
        <v>15.34</v>
      </c>
      <c r="F19">
        <f t="shared" si="9"/>
        <v>6.66</v>
      </c>
      <c r="G19">
        <f t="shared" si="10"/>
        <v>22</v>
      </c>
      <c r="H19">
        <f t="shared" si="11"/>
        <v>0.19106695978901153</v>
      </c>
      <c r="I19">
        <f t="shared" si="12"/>
        <v>0.3567220139260846</v>
      </c>
      <c r="J19" s="8">
        <f t="shared" si="13"/>
        <v>0.77999999999999992</v>
      </c>
      <c r="K19" s="7">
        <v>0.69</v>
      </c>
      <c r="L19" s="7">
        <v>0.79</v>
      </c>
      <c r="M19" s="7">
        <v>0.86</v>
      </c>
      <c r="N19" s="7"/>
      <c r="O19" s="7"/>
      <c r="P19">
        <v>100</v>
      </c>
    </row>
    <row r="20" spans="1:16" x14ac:dyDescent="0.25">
      <c r="A20">
        <v>0.8</v>
      </c>
      <c r="B20">
        <v>0.2</v>
      </c>
      <c r="C20">
        <f t="shared" si="0"/>
        <v>27.3872</v>
      </c>
      <c r="D20">
        <f t="shared" si="1"/>
        <v>6.8468</v>
      </c>
      <c r="E20">
        <f t="shared" si="8"/>
        <v>18.22</v>
      </c>
      <c r="F20">
        <f t="shared" si="9"/>
        <v>6.66</v>
      </c>
      <c r="G20">
        <f t="shared" si="10"/>
        <v>24.88</v>
      </c>
      <c r="H20">
        <f t="shared" si="11"/>
        <v>0.14341008069508673</v>
      </c>
      <c r="I20">
        <f t="shared" si="12"/>
        <v>0.30904872389791188</v>
      </c>
      <c r="J20" s="8">
        <f t="shared" si="13"/>
        <v>0.77999999999999992</v>
      </c>
      <c r="K20" s="7">
        <v>0.75</v>
      </c>
      <c r="L20" s="7">
        <v>0.77</v>
      </c>
      <c r="M20" s="7">
        <v>0.82</v>
      </c>
      <c r="N20" s="7"/>
      <c r="O20" s="7"/>
      <c r="P20">
        <v>100</v>
      </c>
    </row>
    <row r="21" spans="1:16" x14ac:dyDescent="0.25">
      <c r="A21">
        <v>0.9</v>
      </c>
      <c r="B21">
        <v>0.2</v>
      </c>
      <c r="C21">
        <f t="shared" si="0"/>
        <v>30.810600000000001</v>
      </c>
      <c r="D21">
        <f t="shared" si="1"/>
        <v>6.8468</v>
      </c>
      <c r="E21">
        <f t="shared" si="8"/>
        <v>21.04</v>
      </c>
      <c r="F21">
        <f t="shared" si="9"/>
        <v>6.66</v>
      </c>
      <c r="G21">
        <f t="shared" si="10"/>
        <v>27.7</v>
      </c>
      <c r="H21">
        <f t="shared" si="11"/>
        <v>0.1121406762688945</v>
      </c>
      <c r="I21">
        <f t="shared" si="12"/>
        <v>0.27328682806729587</v>
      </c>
      <c r="J21" s="8">
        <f t="shared" si="13"/>
        <v>0.62250000000000005</v>
      </c>
      <c r="K21" s="7">
        <v>0.46</v>
      </c>
      <c r="L21" s="7">
        <v>0.62</v>
      </c>
      <c r="M21" s="7">
        <v>0.69</v>
      </c>
      <c r="N21" s="7">
        <v>0.72</v>
      </c>
      <c r="O21" s="7"/>
      <c r="P21">
        <v>100</v>
      </c>
    </row>
    <row r="22" spans="1:16" x14ac:dyDescent="0.25">
      <c r="A22">
        <v>1</v>
      </c>
      <c r="B22">
        <v>0.2</v>
      </c>
      <c r="C22">
        <f t="shared" si="0"/>
        <v>34.233999999999995</v>
      </c>
      <c r="D22">
        <f t="shared" si="1"/>
        <v>6.8468</v>
      </c>
      <c r="E22">
        <f t="shared" si="8"/>
        <v>23.79</v>
      </c>
      <c r="F22">
        <f t="shared" si="9"/>
        <v>6.66</v>
      </c>
      <c r="G22">
        <f t="shared" si="10"/>
        <v>30.45</v>
      </c>
      <c r="H22">
        <f t="shared" si="11"/>
        <v>9.0551335265095165E-2</v>
      </c>
      <c r="I22">
        <f t="shared" si="12"/>
        <v>0.24557522123893807</v>
      </c>
      <c r="J22" s="8">
        <f t="shared" si="13"/>
        <v>0.66500000000000004</v>
      </c>
      <c r="K22" s="7">
        <v>0.52</v>
      </c>
      <c r="L22" s="7">
        <v>0.64</v>
      </c>
      <c r="M22" s="7">
        <v>0.73</v>
      </c>
      <c r="N22" s="7">
        <v>0.77</v>
      </c>
      <c r="O22" s="7"/>
      <c r="P22">
        <v>100</v>
      </c>
    </row>
    <row r="23" spans="1:16" x14ac:dyDescent="0.25">
      <c r="A23">
        <v>1.1000000000000001</v>
      </c>
      <c r="B23">
        <v>0.2</v>
      </c>
      <c r="C23">
        <f t="shared" si="0"/>
        <v>37.657400000000003</v>
      </c>
      <c r="D23">
        <f t="shared" si="1"/>
        <v>6.8468</v>
      </c>
      <c r="E23">
        <f t="shared" si="8"/>
        <v>26.48</v>
      </c>
      <c r="F23">
        <f t="shared" si="9"/>
        <v>6.66</v>
      </c>
      <c r="G23">
        <f t="shared" si="10"/>
        <v>33.14</v>
      </c>
      <c r="H23">
        <f t="shared" si="11"/>
        <v>7.4946313794814298E-2</v>
      </c>
      <c r="I23">
        <f t="shared" si="12"/>
        <v>0.22341496142234149</v>
      </c>
      <c r="J23" s="8">
        <f t="shared" si="13"/>
        <v>0.59333333333333327</v>
      </c>
      <c r="K23" s="7">
        <v>0.54</v>
      </c>
      <c r="L23" s="7">
        <v>0.61</v>
      </c>
      <c r="M23" s="7">
        <v>0.63</v>
      </c>
      <c r="N23" s="7"/>
      <c r="O23" s="7"/>
      <c r="P23">
        <v>100</v>
      </c>
    </row>
    <row r="26" spans="1:16" x14ac:dyDescent="0.25">
      <c r="F26" s="6" t="s">
        <v>72</v>
      </c>
    </row>
    <row r="27" spans="1:16" x14ac:dyDescent="0.25">
      <c r="F27" t="s">
        <v>68</v>
      </c>
      <c r="G27" t="s">
        <v>69</v>
      </c>
      <c r="H27" t="s">
        <v>3</v>
      </c>
      <c r="I27" t="s">
        <v>66</v>
      </c>
    </row>
    <row r="28" spans="1:16" x14ac:dyDescent="0.25">
      <c r="F28">
        <f t="shared" ref="F28:F49" si="14">G2</f>
        <v>6.66</v>
      </c>
      <c r="G28">
        <f t="shared" ref="G28:G33" si="15">E2</f>
        <v>4.92</v>
      </c>
      <c r="H28" s="7">
        <f t="shared" ref="H28:H49" si="16">J2</f>
        <v>0.87</v>
      </c>
      <c r="I28">
        <f t="shared" ref="I28:I49" si="17">H2</f>
        <v>0.5190295936356234</v>
      </c>
    </row>
    <row r="29" spans="1:16" x14ac:dyDescent="0.25">
      <c r="F29">
        <f t="shared" si="14"/>
        <v>8.26</v>
      </c>
      <c r="G29">
        <f t="shared" si="15"/>
        <v>6.52</v>
      </c>
      <c r="H29" s="7">
        <f t="shared" si="16"/>
        <v>0.8</v>
      </c>
      <c r="I29">
        <f t="shared" si="17"/>
        <v>0.31861071081317149</v>
      </c>
    </row>
    <row r="30" spans="1:16" x14ac:dyDescent="0.25">
      <c r="F30">
        <f t="shared" si="14"/>
        <v>9.85</v>
      </c>
      <c r="G30">
        <f t="shared" si="15"/>
        <v>8.11</v>
      </c>
      <c r="H30" s="7">
        <f t="shared" si="16"/>
        <v>0.89</v>
      </c>
      <c r="I30">
        <f t="shared" si="17"/>
        <v>0.21577273922252369</v>
      </c>
    </row>
    <row r="31" spans="1:16" x14ac:dyDescent="0.25">
      <c r="F31">
        <f t="shared" si="14"/>
        <v>11.43</v>
      </c>
      <c r="G31">
        <f t="shared" si="15"/>
        <v>9.69</v>
      </c>
      <c r="H31" s="7">
        <f t="shared" si="16"/>
        <v>0.79249999999999998</v>
      </c>
      <c r="I31">
        <f t="shared" si="17"/>
        <v>0.15603477961432513</v>
      </c>
    </row>
    <row r="32" spans="1:16" x14ac:dyDescent="0.25">
      <c r="F32">
        <f t="shared" si="14"/>
        <v>12.98</v>
      </c>
      <c r="G32">
        <f t="shared" si="15"/>
        <v>11.24</v>
      </c>
      <c r="H32" s="7">
        <f t="shared" si="16"/>
        <v>0.67666666666666664</v>
      </c>
      <c r="I32">
        <f t="shared" si="17"/>
        <v>0.11864814755465489</v>
      </c>
    </row>
    <row r="33" spans="6:9" x14ac:dyDescent="0.25">
      <c r="F33">
        <f t="shared" si="14"/>
        <v>14.53</v>
      </c>
      <c r="G33">
        <f t="shared" si="15"/>
        <v>12.79</v>
      </c>
      <c r="H33" s="7">
        <f t="shared" si="16"/>
        <v>0.67999999999999994</v>
      </c>
      <c r="I33">
        <f t="shared" si="17"/>
        <v>9.3249787240427984E-2</v>
      </c>
    </row>
    <row r="34" spans="6:9" x14ac:dyDescent="0.25">
      <c r="F34">
        <f t="shared" si="14"/>
        <v>16.05</v>
      </c>
      <c r="G34">
        <f t="shared" ref="G34:G49" si="18">E8</f>
        <v>14.31</v>
      </c>
      <c r="H34" s="7">
        <f t="shared" si="16"/>
        <v>0.58750000000000002</v>
      </c>
      <c r="I34">
        <f t="shared" si="17"/>
        <v>7.5510214709389831E-2</v>
      </c>
    </row>
    <row r="35" spans="6:9" x14ac:dyDescent="0.25">
      <c r="F35">
        <f t="shared" si="14"/>
        <v>17.559999999999999</v>
      </c>
      <c r="G35">
        <f t="shared" si="18"/>
        <v>15.819999999999999</v>
      </c>
      <c r="H35" s="7">
        <f t="shared" si="16"/>
        <v>0.43</v>
      </c>
      <c r="I35">
        <f t="shared" si="17"/>
        <v>6.246497563686456E-2</v>
      </c>
    </row>
    <row r="36" spans="6:9" x14ac:dyDescent="0.25">
      <c r="F36">
        <f t="shared" si="14"/>
        <v>9.85</v>
      </c>
      <c r="G36">
        <f t="shared" si="18"/>
        <v>6.4499999999999993</v>
      </c>
      <c r="H36" s="7">
        <f t="shared" si="16"/>
        <v>0.97</v>
      </c>
      <c r="I36">
        <f t="shared" si="17"/>
        <v>0.51187474123979093</v>
      </c>
    </row>
    <row r="37" spans="6:9" x14ac:dyDescent="0.25">
      <c r="F37">
        <f t="shared" si="14"/>
        <v>12.98</v>
      </c>
      <c r="G37">
        <f t="shared" si="18"/>
        <v>9.58</v>
      </c>
      <c r="H37" s="7">
        <f t="shared" si="16"/>
        <v>0.84000000000000008</v>
      </c>
      <c r="I37">
        <f t="shared" si="17"/>
        <v>0.26721492882651771</v>
      </c>
    </row>
    <row r="38" spans="6:9" x14ac:dyDescent="0.25">
      <c r="F38">
        <f t="shared" si="14"/>
        <v>16.05</v>
      </c>
      <c r="G38">
        <f t="shared" si="18"/>
        <v>12.65</v>
      </c>
      <c r="H38" s="7">
        <f t="shared" si="16"/>
        <v>0.755</v>
      </c>
      <c r="I38">
        <f t="shared" si="17"/>
        <v>0.16511066056404711</v>
      </c>
    </row>
    <row r="39" spans="6:9" x14ac:dyDescent="0.25">
      <c r="F39">
        <f t="shared" si="14"/>
        <v>19.059999999999999</v>
      </c>
      <c r="G39">
        <f t="shared" si="18"/>
        <v>15.659999999999998</v>
      </c>
      <c r="H39" s="7">
        <f t="shared" si="16"/>
        <v>0.67999999999999994</v>
      </c>
      <c r="I39">
        <f t="shared" si="17"/>
        <v>0.11281828027777188</v>
      </c>
    </row>
    <row r="40" spans="6:9" x14ac:dyDescent="0.25">
      <c r="F40">
        <f t="shared" si="14"/>
        <v>22</v>
      </c>
      <c r="G40">
        <f t="shared" si="18"/>
        <v>18.600000000000001</v>
      </c>
      <c r="H40" s="7">
        <f t="shared" si="16"/>
        <v>0.56999999999999995</v>
      </c>
      <c r="I40">
        <f t="shared" si="17"/>
        <v>8.2506248635006871E-2</v>
      </c>
    </row>
    <row r="41" spans="6:9" x14ac:dyDescent="0.25">
      <c r="F41">
        <f t="shared" si="14"/>
        <v>24.88</v>
      </c>
      <c r="G41">
        <f t="shared" si="18"/>
        <v>21.48</v>
      </c>
      <c r="H41" s="7">
        <f t="shared" si="16"/>
        <v>0.55999999999999994</v>
      </c>
      <c r="I41">
        <f t="shared" si="17"/>
        <v>6.3277899411962171E-2</v>
      </c>
    </row>
    <row r="42" spans="6:9" x14ac:dyDescent="0.25">
      <c r="F42">
        <f t="shared" si="14"/>
        <v>27.7</v>
      </c>
      <c r="G42">
        <f t="shared" si="18"/>
        <v>24.3</v>
      </c>
      <c r="H42" s="7">
        <f t="shared" si="16"/>
        <v>0.57999999999999996</v>
      </c>
      <c r="I42">
        <f t="shared" si="17"/>
        <v>5.029585798816566E-2</v>
      </c>
    </row>
    <row r="43" spans="6:9" x14ac:dyDescent="0.25">
      <c r="F43">
        <f t="shared" si="14"/>
        <v>16.05</v>
      </c>
      <c r="G43">
        <f t="shared" si="18"/>
        <v>9.39</v>
      </c>
      <c r="H43" s="7">
        <f t="shared" si="16"/>
        <v>0.93</v>
      </c>
      <c r="I43">
        <f t="shared" si="17"/>
        <v>0.41162335350658591</v>
      </c>
    </row>
    <row r="44" spans="6:9" x14ac:dyDescent="0.25">
      <c r="F44">
        <f t="shared" si="14"/>
        <v>19.059999999999999</v>
      </c>
      <c r="G44">
        <f t="shared" si="18"/>
        <v>12.399999999999999</v>
      </c>
      <c r="H44" s="7">
        <f t="shared" si="16"/>
        <v>0.78</v>
      </c>
      <c r="I44">
        <f t="shared" si="17"/>
        <v>0.26916388241014033</v>
      </c>
    </row>
    <row r="45" spans="6:9" x14ac:dyDescent="0.25">
      <c r="F45">
        <f t="shared" si="14"/>
        <v>22</v>
      </c>
      <c r="G45">
        <f t="shared" si="18"/>
        <v>15.34</v>
      </c>
      <c r="H45" s="7">
        <f t="shared" si="16"/>
        <v>0.77999999999999992</v>
      </c>
      <c r="I45">
        <f t="shared" si="17"/>
        <v>0.19106695978901153</v>
      </c>
    </row>
    <row r="46" spans="6:9" x14ac:dyDescent="0.25">
      <c r="F46">
        <f t="shared" si="14"/>
        <v>24.88</v>
      </c>
      <c r="G46">
        <f t="shared" si="18"/>
        <v>18.22</v>
      </c>
      <c r="H46" s="7">
        <f t="shared" si="16"/>
        <v>0.77999999999999992</v>
      </c>
      <c r="I46">
        <f t="shared" si="17"/>
        <v>0.14341008069508673</v>
      </c>
    </row>
    <row r="47" spans="6:9" x14ac:dyDescent="0.25">
      <c r="F47">
        <f t="shared" si="14"/>
        <v>27.7</v>
      </c>
      <c r="G47">
        <f t="shared" si="18"/>
        <v>21.04</v>
      </c>
      <c r="H47" s="7">
        <f t="shared" si="16"/>
        <v>0.62250000000000005</v>
      </c>
      <c r="I47">
        <f t="shared" si="17"/>
        <v>0.1121406762688945</v>
      </c>
    </row>
    <row r="48" spans="6:9" x14ac:dyDescent="0.25">
      <c r="F48">
        <f t="shared" si="14"/>
        <v>30.45</v>
      </c>
      <c r="G48">
        <f t="shared" si="18"/>
        <v>23.79</v>
      </c>
      <c r="H48" s="7">
        <f t="shared" si="16"/>
        <v>0.66500000000000004</v>
      </c>
      <c r="I48">
        <f t="shared" si="17"/>
        <v>9.0551335265095165E-2</v>
      </c>
    </row>
    <row r="49" spans="6:9" x14ac:dyDescent="0.25">
      <c r="F49">
        <f t="shared" si="14"/>
        <v>33.14</v>
      </c>
      <c r="G49">
        <f t="shared" si="18"/>
        <v>26.48</v>
      </c>
      <c r="H49" s="7">
        <f t="shared" si="16"/>
        <v>0.59333333333333327</v>
      </c>
      <c r="I49">
        <f t="shared" si="17"/>
        <v>7.4946313794814298E-2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9"/>
  <sheetViews>
    <sheetView zoomScaleNormal="100" workbookViewId="0">
      <selection activeCell="B17" sqref="B17"/>
    </sheetView>
  </sheetViews>
  <sheetFormatPr defaultColWidth="11.42578125" defaultRowHeight="15" x14ac:dyDescent="0.25"/>
  <cols>
    <col min="1" max="1" width="8.140625" bestFit="1" customWidth="1"/>
    <col min="2" max="2" width="9.5703125" bestFit="1" customWidth="1"/>
    <col min="3" max="3" width="8.5703125" bestFit="1" customWidth="1"/>
    <col min="4" max="4" width="13.5703125" bestFit="1" customWidth="1"/>
    <col min="5" max="5" width="16.7109375" bestFit="1" customWidth="1"/>
    <col min="6" max="6" width="14" bestFit="1" customWidth="1"/>
    <col min="7" max="7" width="9.7109375" bestFit="1" customWidth="1"/>
    <col min="9" max="9" width="15" bestFit="1" customWidth="1"/>
    <col min="10" max="11" width="12.42578125" bestFit="1" customWidth="1"/>
    <col min="12" max="12" width="12" bestFit="1" customWidth="1"/>
    <col min="13" max="13" width="9.5703125" bestFit="1" customWidth="1"/>
    <col min="14" max="14" width="61.28515625" bestFit="1" customWidth="1"/>
    <col min="17" max="17" width="18.28515625" bestFit="1" customWidth="1"/>
    <col min="18" max="18" width="12.7109375" bestFit="1" customWidth="1"/>
    <col min="19" max="38" width="10.7109375" customWidth="1"/>
  </cols>
  <sheetData>
    <row r="1" spans="1:18" x14ac:dyDescent="0.25">
      <c r="A1" t="s">
        <v>19</v>
      </c>
      <c r="B1" t="s">
        <v>20</v>
      </c>
      <c r="C1" t="s">
        <v>14</v>
      </c>
      <c r="D1" t="s">
        <v>25</v>
      </c>
      <c r="E1" t="s">
        <v>26</v>
      </c>
      <c r="F1" t="s">
        <v>27</v>
      </c>
      <c r="G1" t="s">
        <v>21</v>
      </c>
      <c r="H1" t="s">
        <v>22</v>
      </c>
      <c r="I1" t="s">
        <v>23</v>
      </c>
      <c r="J1" t="s">
        <v>24</v>
      </c>
      <c r="K1" t="s">
        <v>12</v>
      </c>
      <c r="L1" t="s">
        <v>13</v>
      </c>
      <c r="M1" t="s">
        <v>3</v>
      </c>
      <c r="N1" t="s">
        <v>7</v>
      </c>
      <c r="O1" t="s">
        <v>6</v>
      </c>
    </row>
    <row r="2" spans="1:18" x14ac:dyDescent="0.25">
      <c r="A2">
        <f>B2</f>
        <v>0.25</v>
      </c>
      <c r="B2">
        <v>0.25</v>
      </c>
      <c r="C2">
        <f>B2</f>
        <v>0.25</v>
      </c>
      <c r="D2">
        <f t="shared" ref="D2:D28" si="0">$Q$10*A2/10</f>
        <v>8.5584999999999987</v>
      </c>
      <c r="E2">
        <f t="shared" ref="E2:E28" si="1">$Q$10*B2/10</f>
        <v>8.5584999999999987</v>
      </c>
      <c r="F2">
        <f t="shared" ref="F2:F28" si="2">$Q$10*C2/10</f>
        <v>8.5584999999999987</v>
      </c>
      <c r="G2">
        <f>J2-H2</f>
        <v>0</v>
      </c>
      <c r="H2">
        <f t="shared" ref="H2:H28" si="3">ROUND(D2^2*(-0.0027)+0.9797*D2+0.0755,2)</f>
        <v>8.26</v>
      </c>
      <c r="I2">
        <f t="shared" ref="I2:I28" si="4">ROUND(E2^2*(-0.0027)+0.9797*E2+0.0755,2)</f>
        <v>8.26</v>
      </c>
      <c r="J2">
        <f t="shared" ref="J2:J28" si="5">ROUND(F2^2*(-0.0027)+0.9797*F2+0.0755,2)</f>
        <v>8.26</v>
      </c>
      <c r="K2">
        <f>IF(G2&gt;0,$R$7*(J2-H2)/AVERAGE(J2,H2)^$R$6,0.000001)</f>
        <v>9.9999999999999995E-7</v>
      </c>
      <c r="L2">
        <f>IF(G2&gt;0,ABS(J2-H2)/AVERAGE(J2,H2),0.000001)</f>
        <v>9.9999999999999995E-7</v>
      </c>
      <c r="M2">
        <f>(1+N2)/2</f>
        <v>0.52500000000000002</v>
      </c>
      <c r="N2">
        <v>0.05</v>
      </c>
      <c r="O2">
        <v>120</v>
      </c>
    </row>
    <row r="3" spans="1:18" x14ac:dyDescent="0.25">
      <c r="A3">
        <f>A2-0.1</f>
        <v>0.15</v>
      </c>
      <c r="B3">
        <v>0.25</v>
      </c>
      <c r="C3">
        <f>C2+0.1</f>
        <v>0.35</v>
      </c>
      <c r="D3">
        <f t="shared" si="0"/>
        <v>5.1350999999999996</v>
      </c>
      <c r="E3">
        <f t="shared" si="1"/>
        <v>8.5584999999999987</v>
      </c>
      <c r="F3">
        <f t="shared" si="2"/>
        <v>11.9819</v>
      </c>
      <c r="G3">
        <f t="shared" ref="G3:G28" si="6">J3-H3</f>
        <v>6.39</v>
      </c>
      <c r="H3">
        <f t="shared" si="3"/>
        <v>5.04</v>
      </c>
      <c r="I3">
        <f t="shared" si="4"/>
        <v>8.26</v>
      </c>
      <c r="J3">
        <f t="shared" si="5"/>
        <v>11.43</v>
      </c>
      <c r="K3">
        <f t="shared" ref="K3:K28" si="7">IF(G3&gt;0,$R$7*(J3-H3)/AVERAGE(J3,H3)^$R$6,0.000001)</f>
        <v>0.33947029446908339</v>
      </c>
      <c r="L3">
        <f t="shared" ref="L3:L28" si="8">IF(G3&gt;0,ABS(J3-H3)/AVERAGE(J3,H3),0.000001)</f>
        <v>0.77595628415300544</v>
      </c>
      <c r="M3">
        <f t="shared" ref="M3:M28" si="9">(1+N3)/2</f>
        <v>0.81499999999999995</v>
      </c>
      <c r="N3">
        <v>0.63</v>
      </c>
      <c r="O3">
        <v>120</v>
      </c>
    </row>
    <row r="4" spans="1:18" x14ac:dyDescent="0.25">
      <c r="A4">
        <f>A3-0.1</f>
        <v>4.9999999999999989E-2</v>
      </c>
      <c r="B4">
        <v>0.25</v>
      </c>
      <c r="C4">
        <f>C3+0.1</f>
        <v>0.44999999999999996</v>
      </c>
      <c r="D4">
        <f t="shared" si="0"/>
        <v>1.7116999999999993</v>
      </c>
      <c r="E4">
        <f t="shared" si="1"/>
        <v>8.5584999999999987</v>
      </c>
      <c r="F4">
        <f t="shared" si="2"/>
        <v>15.405299999999997</v>
      </c>
      <c r="G4">
        <f t="shared" si="6"/>
        <v>12.79</v>
      </c>
      <c r="H4">
        <f t="shared" si="3"/>
        <v>1.74</v>
      </c>
      <c r="I4">
        <f t="shared" si="4"/>
        <v>8.26</v>
      </c>
      <c r="J4">
        <f t="shared" si="5"/>
        <v>14.53</v>
      </c>
      <c r="K4">
        <f t="shared" si="7"/>
        <v>0.68196687029094449</v>
      </c>
      <c r="L4">
        <f t="shared" si="8"/>
        <v>1.572218807621389</v>
      </c>
      <c r="M4">
        <f t="shared" si="9"/>
        <v>0.95</v>
      </c>
      <c r="N4">
        <v>0.9</v>
      </c>
      <c r="O4">
        <v>120</v>
      </c>
    </row>
    <row r="5" spans="1:18" x14ac:dyDescent="0.25">
      <c r="A5">
        <f>B5</f>
        <v>0.5</v>
      </c>
      <c r="B5">
        <v>0.5</v>
      </c>
      <c r="C5">
        <f>B5</f>
        <v>0.5</v>
      </c>
      <c r="D5">
        <f t="shared" si="0"/>
        <v>17.116999999999997</v>
      </c>
      <c r="E5">
        <f t="shared" si="1"/>
        <v>17.116999999999997</v>
      </c>
      <c r="F5">
        <f t="shared" si="2"/>
        <v>17.116999999999997</v>
      </c>
      <c r="G5">
        <f t="shared" si="6"/>
        <v>0</v>
      </c>
      <c r="H5">
        <f t="shared" si="3"/>
        <v>16.05</v>
      </c>
      <c r="I5">
        <f t="shared" si="4"/>
        <v>16.05</v>
      </c>
      <c r="J5">
        <f t="shared" si="5"/>
        <v>16.05</v>
      </c>
      <c r="K5">
        <f t="shared" si="7"/>
        <v>9.9999999999999995E-7</v>
      </c>
      <c r="L5">
        <f t="shared" si="8"/>
        <v>9.9999999999999995E-7</v>
      </c>
      <c r="M5">
        <f t="shared" si="9"/>
        <v>0.49</v>
      </c>
      <c r="N5">
        <v>-0.02</v>
      </c>
      <c r="O5">
        <v>120</v>
      </c>
    </row>
    <row r="6" spans="1:18" x14ac:dyDescent="0.25">
      <c r="A6">
        <f>A5-0.1</f>
        <v>0.4</v>
      </c>
      <c r="B6">
        <v>0.5</v>
      </c>
      <c r="C6">
        <f>C5+0.1</f>
        <v>0.6</v>
      </c>
      <c r="D6">
        <f t="shared" si="0"/>
        <v>13.6936</v>
      </c>
      <c r="E6">
        <f t="shared" si="1"/>
        <v>17.116999999999997</v>
      </c>
      <c r="F6">
        <f t="shared" si="2"/>
        <v>20.540399999999998</v>
      </c>
      <c r="G6">
        <f t="shared" si="6"/>
        <v>6.0799999999999983</v>
      </c>
      <c r="H6">
        <f t="shared" si="3"/>
        <v>12.98</v>
      </c>
      <c r="I6">
        <f t="shared" si="4"/>
        <v>16.05</v>
      </c>
      <c r="J6">
        <f t="shared" si="5"/>
        <v>19.059999999999999</v>
      </c>
      <c r="K6">
        <f t="shared" si="7"/>
        <v>0.26454820903535653</v>
      </c>
      <c r="L6">
        <f t="shared" si="8"/>
        <v>0.379525593008739</v>
      </c>
      <c r="M6">
        <f t="shared" si="9"/>
        <v>0.59</v>
      </c>
      <c r="N6">
        <v>0.18</v>
      </c>
      <c r="O6">
        <v>120</v>
      </c>
      <c r="Q6" t="s">
        <v>5</v>
      </c>
      <c r="R6">
        <v>0.3</v>
      </c>
    </row>
    <row r="7" spans="1:18" x14ac:dyDescent="0.25">
      <c r="A7">
        <f>A6-0.1</f>
        <v>0.30000000000000004</v>
      </c>
      <c r="B7">
        <v>0.5</v>
      </c>
      <c r="C7">
        <f>C6+0.1</f>
        <v>0.7</v>
      </c>
      <c r="D7">
        <f t="shared" si="0"/>
        <v>10.270200000000001</v>
      </c>
      <c r="E7">
        <f t="shared" si="1"/>
        <v>17.116999999999997</v>
      </c>
      <c r="F7">
        <f t="shared" si="2"/>
        <v>23.963799999999999</v>
      </c>
      <c r="G7">
        <f t="shared" si="6"/>
        <v>12.15</v>
      </c>
      <c r="H7">
        <f t="shared" si="3"/>
        <v>9.85</v>
      </c>
      <c r="I7">
        <f t="shared" si="4"/>
        <v>16.05</v>
      </c>
      <c r="J7">
        <f t="shared" si="5"/>
        <v>22</v>
      </c>
      <c r="K7">
        <f t="shared" si="7"/>
        <v>0.52960544999037895</v>
      </c>
      <c r="L7">
        <f t="shared" si="8"/>
        <v>0.76295133437990581</v>
      </c>
      <c r="M7">
        <f t="shared" si="9"/>
        <v>0.80499999999999994</v>
      </c>
      <c r="N7">
        <v>0.61</v>
      </c>
      <c r="O7">
        <v>120</v>
      </c>
      <c r="Q7" t="s">
        <v>4</v>
      </c>
      <c r="R7">
        <v>0.1</v>
      </c>
    </row>
    <row r="8" spans="1:18" x14ac:dyDescent="0.25">
      <c r="A8">
        <f>A7-0.1</f>
        <v>0.20000000000000004</v>
      </c>
      <c r="B8">
        <v>0.5</v>
      </c>
      <c r="C8">
        <f>C7+0.1</f>
        <v>0.79999999999999993</v>
      </c>
      <c r="D8">
        <f t="shared" si="0"/>
        <v>6.8468</v>
      </c>
      <c r="E8">
        <f t="shared" si="1"/>
        <v>17.116999999999997</v>
      </c>
      <c r="F8">
        <f t="shared" si="2"/>
        <v>27.387199999999996</v>
      </c>
      <c r="G8">
        <f t="shared" si="6"/>
        <v>18.22</v>
      </c>
      <c r="H8">
        <f t="shared" si="3"/>
        <v>6.66</v>
      </c>
      <c r="I8">
        <f t="shared" si="4"/>
        <v>16.05</v>
      </c>
      <c r="J8">
        <f t="shared" si="5"/>
        <v>24.88</v>
      </c>
      <c r="K8">
        <f t="shared" si="7"/>
        <v>0.79652399745473035</v>
      </c>
      <c r="L8">
        <f t="shared" si="8"/>
        <v>1.1553582752060874</v>
      </c>
      <c r="M8">
        <f t="shared" si="9"/>
        <v>0.95500000000000007</v>
      </c>
      <c r="N8">
        <v>0.91</v>
      </c>
      <c r="O8">
        <v>120</v>
      </c>
    </row>
    <row r="9" spans="1:18" x14ac:dyDescent="0.25">
      <c r="A9">
        <f>B9</f>
        <v>0.75</v>
      </c>
      <c r="B9">
        <v>0.75</v>
      </c>
      <c r="C9">
        <f>B9</f>
        <v>0.75</v>
      </c>
      <c r="D9">
        <f t="shared" si="0"/>
        <v>25.6755</v>
      </c>
      <c r="E9">
        <f t="shared" si="1"/>
        <v>25.6755</v>
      </c>
      <c r="F9">
        <f t="shared" si="2"/>
        <v>25.6755</v>
      </c>
      <c r="G9">
        <f t="shared" si="6"/>
        <v>0</v>
      </c>
      <c r="H9">
        <f t="shared" si="3"/>
        <v>23.45</v>
      </c>
      <c r="I9">
        <f t="shared" si="4"/>
        <v>23.45</v>
      </c>
      <c r="J9">
        <f t="shared" si="5"/>
        <v>23.45</v>
      </c>
      <c r="K9">
        <f t="shared" si="7"/>
        <v>9.9999999999999995E-7</v>
      </c>
      <c r="L9">
        <f t="shared" si="8"/>
        <v>9.9999999999999995E-7</v>
      </c>
      <c r="M9">
        <f t="shared" si="9"/>
        <v>0.51500000000000001</v>
      </c>
      <c r="N9">
        <v>0.03</v>
      </c>
      <c r="O9">
        <v>120</v>
      </c>
      <c r="Q9" t="s">
        <v>0</v>
      </c>
    </row>
    <row r="10" spans="1:18" x14ac:dyDescent="0.25">
      <c r="A10">
        <f>A9-0.1</f>
        <v>0.65</v>
      </c>
      <c r="B10">
        <v>0.75</v>
      </c>
      <c r="C10">
        <f>C9+0.1</f>
        <v>0.85</v>
      </c>
      <c r="D10">
        <f t="shared" si="0"/>
        <v>22.252099999999999</v>
      </c>
      <c r="E10">
        <f t="shared" si="1"/>
        <v>25.6755</v>
      </c>
      <c r="F10">
        <f t="shared" si="2"/>
        <v>29.098899999999997</v>
      </c>
      <c r="G10">
        <f t="shared" si="6"/>
        <v>5.7600000000000016</v>
      </c>
      <c r="H10">
        <f t="shared" si="3"/>
        <v>20.54</v>
      </c>
      <c r="I10">
        <f t="shared" si="4"/>
        <v>23.45</v>
      </c>
      <c r="J10">
        <f t="shared" si="5"/>
        <v>26.3</v>
      </c>
      <c r="K10">
        <f t="shared" si="7"/>
        <v>0.22363842045561988</v>
      </c>
      <c r="L10">
        <f t="shared" si="8"/>
        <v>0.24594363791631088</v>
      </c>
      <c r="M10">
        <f t="shared" si="9"/>
        <v>0.6</v>
      </c>
      <c r="N10">
        <v>0.2</v>
      </c>
      <c r="O10">
        <v>120</v>
      </c>
      <c r="Q10">
        <v>342.34</v>
      </c>
      <c r="R10" t="s">
        <v>1</v>
      </c>
    </row>
    <row r="11" spans="1:18" x14ac:dyDescent="0.25">
      <c r="A11">
        <f>A10-0.1</f>
        <v>0.55000000000000004</v>
      </c>
      <c r="B11">
        <v>0.75</v>
      </c>
      <c r="C11">
        <f>C10+0.1</f>
        <v>0.95</v>
      </c>
      <c r="D11">
        <f t="shared" si="0"/>
        <v>18.828700000000001</v>
      </c>
      <c r="E11">
        <f t="shared" si="1"/>
        <v>25.6755</v>
      </c>
      <c r="F11">
        <f t="shared" si="2"/>
        <v>32.522299999999994</v>
      </c>
      <c r="G11">
        <f t="shared" si="6"/>
        <v>11.52</v>
      </c>
      <c r="H11">
        <f t="shared" si="3"/>
        <v>17.559999999999999</v>
      </c>
      <c r="I11">
        <f t="shared" si="4"/>
        <v>23.45</v>
      </c>
      <c r="J11">
        <f t="shared" si="5"/>
        <v>29.08</v>
      </c>
      <c r="K11">
        <f t="shared" si="7"/>
        <v>0.44785137843513312</v>
      </c>
      <c r="L11">
        <f t="shared" si="8"/>
        <v>0.49399656946826753</v>
      </c>
      <c r="M11">
        <f t="shared" si="9"/>
        <v>0.755</v>
      </c>
      <c r="N11">
        <v>0.51</v>
      </c>
      <c r="O11">
        <v>120</v>
      </c>
    </row>
    <row r="12" spans="1:18" x14ac:dyDescent="0.25">
      <c r="A12">
        <f>A11-0.1</f>
        <v>0.45000000000000007</v>
      </c>
      <c r="B12">
        <v>0.75</v>
      </c>
      <c r="C12">
        <f>C11+0.1</f>
        <v>1.05</v>
      </c>
      <c r="D12">
        <f t="shared" si="0"/>
        <v>15.405300000000002</v>
      </c>
      <c r="E12">
        <f t="shared" si="1"/>
        <v>25.6755</v>
      </c>
      <c r="F12">
        <f t="shared" si="2"/>
        <v>35.945700000000002</v>
      </c>
      <c r="G12">
        <f t="shared" si="6"/>
        <v>17.270000000000003</v>
      </c>
      <c r="H12">
        <f t="shared" si="3"/>
        <v>14.53</v>
      </c>
      <c r="I12">
        <f t="shared" si="4"/>
        <v>23.45</v>
      </c>
      <c r="J12">
        <f t="shared" si="5"/>
        <v>31.8</v>
      </c>
      <c r="K12">
        <f t="shared" si="7"/>
        <v>0.67273286721256342</v>
      </c>
      <c r="L12">
        <f t="shared" si="8"/>
        <v>0.74552126052233991</v>
      </c>
      <c r="M12">
        <f t="shared" si="9"/>
        <v>0.91500000000000004</v>
      </c>
      <c r="N12">
        <v>0.83</v>
      </c>
      <c r="O12">
        <v>120</v>
      </c>
      <c r="Q12" t="s">
        <v>65</v>
      </c>
    </row>
    <row r="13" spans="1:18" x14ac:dyDescent="0.25">
      <c r="A13">
        <f>B13</f>
        <v>1</v>
      </c>
      <c r="B13">
        <v>1</v>
      </c>
      <c r="C13">
        <f>B13</f>
        <v>1</v>
      </c>
      <c r="D13">
        <f t="shared" si="0"/>
        <v>34.233999999999995</v>
      </c>
      <c r="E13">
        <f t="shared" si="1"/>
        <v>34.233999999999995</v>
      </c>
      <c r="F13">
        <f t="shared" si="2"/>
        <v>34.233999999999995</v>
      </c>
      <c r="G13">
        <f t="shared" si="6"/>
        <v>0</v>
      </c>
      <c r="H13">
        <f t="shared" si="3"/>
        <v>30.45</v>
      </c>
      <c r="I13">
        <f t="shared" si="4"/>
        <v>30.45</v>
      </c>
      <c r="J13">
        <f t="shared" si="5"/>
        <v>30.45</v>
      </c>
      <c r="K13">
        <f t="shared" si="7"/>
        <v>9.9999999999999995E-7</v>
      </c>
      <c r="L13">
        <f t="shared" si="8"/>
        <v>9.9999999999999995E-7</v>
      </c>
      <c r="M13">
        <f t="shared" si="9"/>
        <v>0.5</v>
      </c>
      <c r="N13">
        <v>0</v>
      </c>
      <c r="O13">
        <v>120</v>
      </c>
    </row>
    <row r="14" spans="1:18" x14ac:dyDescent="0.25">
      <c r="A14">
        <f>A13-0.1</f>
        <v>0.9</v>
      </c>
      <c r="B14">
        <v>1</v>
      </c>
      <c r="C14">
        <f>C13+0.1</f>
        <v>1.1000000000000001</v>
      </c>
      <c r="D14">
        <f t="shared" si="0"/>
        <v>30.810600000000001</v>
      </c>
      <c r="E14">
        <f t="shared" si="1"/>
        <v>34.233999999999995</v>
      </c>
      <c r="F14">
        <f t="shared" si="2"/>
        <v>37.657400000000003</v>
      </c>
      <c r="G14">
        <f t="shared" si="6"/>
        <v>5.4400000000000013</v>
      </c>
      <c r="H14">
        <f t="shared" si="3"/>
        <v>27.7</v>
      </c>
      <c r="I14">
        <f t="shared" si="4"/>
        <v>30.45</v>
      </c>
      <c r="J14">
        <f t="shared" si="5"/>
        <v>33.14</v>
      </c>
      <c r="K14">
        <f t="shared" si="7"/>
        <v>0.19527701901924432</v>
      </c>
      <c r="L14">
        <f t="shared" si="8"/>
        <v>0.1788297172912558</v>
      </c>
      <c r="M14">
        <f t="shared" si="9"/>
        <v>0.6</v>
      </c>
      <c r="N14">
        <v>0.2</v>
      </c>
      <c r="O14">
        <v>120</v>
      </c>
    </row>
    <row r="15" spans="1:18" x14ac:dyDescent="0.25">
      <c r="A15">
        <f>A14-0.1</f>
        <v>0.8</v>
      </c>
      <c r="B15">
        <v>1</v>
      </c>
      <c r="C15">
        <f>C14+0.1</f>
        <v>1.2000000000000002</v>
      </c>
      <c r="D15">
        <f t="shared" si="0"/>
        <v>27.3872</v>
      </c>
      <c r="E15">
        <f t="shared" si="1"/>
        <v>34.233999999999995</v>
      </c>
      <c r="F15">
        <f t="shared" si="2"/>
        <v>41.080800000000004</v>
      </c>
      <c r="G15">
        <f t="shared" si="6"/>
        <v>10.890000000000004</v>
      </c>
      <c r="H15">
        <f t="shared" si="3"/>
        <v>24.88</v>
      </c>
      <c r="I15">
        <f t="shared" si="4"/>
        <v>30.45</v>
      </c>
      <c r="J15">
        <f t="shared" si="5"/>
        <v>35.770000000000003</v>
      </c>
      <c r="K15">
        <f t="shared" si="7"/>
        <v>0.39127998836052552</v>
      </c>
      <c r="L15">
        <f t="shared" si="8"/>
        <v>0.35910964550700752</v>
      </c>
      <c r="M15">
        <f t="shared" si="9"/>
        <v>0.70499999999999996</v>
      </c>
      <c r="N15">
        <v>0.41</v>
      </c>
      <c r="O15">
        <v>120</v>
      </c>
    </row>
    <row r="16" spans="1:18" x14ac:dyDescent="0.25">
      <c r="A16">
        <f>A15-0.1</f>
        <v>0.70000000000000007</v>
      </c>
      <c r="B16">
        <v>1</v>
      </c>
      <c r="C16">
        <f>C15+0.1</f>
        <v>1.3000000000000003</v>
      </c>
      <c r="D16">
        <f t="shared" si="0"/>
        <v>23.963799999999999</v>
      </c>
      <c r="E16">
        <f t="shared" si="1"/>
        <v>34.233999999999995</v>
      </c>
      <c r="F16">
        <f t="shared" si="2"/>
        <v>44.504200000000012</v>
      </c>
      <c r="G16">
        <f t="shared" si="6"/>
        <v>16.329999999999998</v>
      </c>
      <c r="H16">
        <f t="shared" si="3"/>
        <v>22</v>
      </c>
      <c r="I16">
        <f t="shared" si="4"/>
        <v>30.45</v>
      </c>
      <c r="J16">
        <f t="shared" si="5"/>
        <v>38.33</v>
      </c>
      <c r="K16">
        <f t="shared" si="7"/>
        <v>0.58767225286031688</v>
      </c>
      <c r="L16">
        <f t="shared" si="8"/>
        <v>0.54135587601524937</v>
      </c>
      <c r="M16">
        <f t="shared" si="9"/>
        <v>0.88500000000000001</v>
      </c>
      <c r="N16">
        <v>0.77</v>
      </c>
      <c r="O16">
        <v>120</v>
      </c>
    </row>
    <row r="17" spans="1:15" x14ac:dyDescent="0.25">
      <c r="A17">
        <f>B17</f>
        <v>1.25</v>
      </c>
      <c r="B17">
        <v>1.25</v>
      </c>
      <c r="C17">
        <f>B17</f>
        <v>1.25</v>
      </c>
      <c r="D17">
        <f t="shared" si="0"/>
        <v>42.792499999999997</v>
      </c>
      <c r="E17">
        <f t="shared" si="1"/>
        <v>42.792499999999997</v>
      </c>
      <c r="F17">
        <f t="shared" si="2"/>
        <v>42.792499999999997</v>
      </c>
      <c r="G17">
        <f t="shared" si="6"/>
        <v>0</v>
      </c>
      <c r="H17">
        <f t="shared" si="3"/>
        <v>37.06</v>
      </c>
      <c r="I17">
        <f t="shared" si="4"/>
        <v>37.06</v>
      </c>
      <c r="J17">
        <f t="shared" si="5"/>
        <v>37.06</v>
      </c>
      <c r="K17">
        <f t="shared" si="7"/>
        <v>9.9999999999999995E-7</v>
      </c>
      <c r="L17">
        <f t="shared" si="8"/>
        <v>9.9999999999999995E-7</v>
      </c>
      <c r="M17">
        <f t="shared" si="9"/>
        <v>0.5</v>
      </c>
      <c r="N17">
        <v>0</v>
      </c>
      <c r="O17">
        <v>120</v>
      </c>
    </row>
    <row r="18" spans="1:15" x14ac:dyDescent="0.25">
      <c r="A18">
        <f>A17-0.1</f>
        <v>1.1499999999999999</v>
      </c>
      <c r="B18">
        <v>1.25</v>
      </c>
      <c r="C18">
        <f>C17+0.1</f>
        <v>1.35</v>
      </c>
      <c r="D18">
        <f t="shared" si="0"/>
        <v>39.369099999999989</v>
      </c>
      <c r="E18">
        <f t="shared" si="1"/>
        <v>42.792499999999997</v>
      </c>
      <c r="F18">
        <f t="shared" si="2"/>
        <v>46.215899999999998</v>
      </c>
      <c r="G18">
        <f t="shared" si="6"/>
        <v>5.1300000000000026</v>
      </c>
      <c r="H18">
        <f t="shared" si="3"/>
        <v>34.46</v>
      </c>
      <c r="I18">
        <f t="shared" si="4"/>
        <v>37.06</v>
      </c>
      <c r="J18">
        <f t="shared" si="5"/>
        <v>39.590000000000003</v>
      </c>
      <c r="K18">
        <f t="shared" si="7"/>
        <v>0.1736076446266695</v>
      </c>
      <c r="L18">
        <f t="shared" si="8"/>
        <v>0.13855503038487513</v>
      </c>
      <c r="M18">
        <f t="shared" si="9"/>
        <v>0.59499999999999997</v>
      </c>
      <c r="N18">
        <v>0.19</v>
      </c>
      <c r="O18">
        <v>120</v>
      </c>
    </row>
    <row r="19" spans="1:15" x14ac:dyDescent="0.25">
      <c r="A19">
        <f>A18-0.1</f>
        <v>1.0499999999999998</v>
      </c>
      <c r="B19">
        <v>1.25</v>
      </c>
      <c r="C19">
        <f>C18+0.1</f>
        <v>1.4500000000000002</v>
      </c>
      <c r="D19">
        <f t="shared" si="0"/>
        <v>35.945699999999995</v>
      </c>
      <c r="E19">
        <f t="shared" si="1"/>
        <v>42.792499999999997</v>
      </c>
      <c r="F19">
        <f t="shared" si="2"/>
        <v>49.639300000000006</v>
      </c>
      <c r="G19">
        <f t="shared" si="6"/>
        <v>10.249999999999996</v>
      </c>
      <c r="H19">
        <f t="shared" si="3"/>
        <v>31.8</v>
      </c>
      <c r="I19">
        <f t="shared" si="4"/>
        <v>37.06</v>
      </c>
      <c r="J19">
        <f t="shared" si="5"/>
        <v>42.05</v>
      </c>
      <c r="K19">
        <f t="shared" si="7"/>
        <v>0.34715842885155596</v>
      </c>
      <c r="L19">
        <f t="shared" si="8"/>
        <v>0.27758970886932965</v>
      </c>
      <c r="M19">
        <f t="shared" si="9"/>
        <v>0.75</v>
      </c>
      <c r="N19">
        <v>0.5</v>
      </c>
      <c r="O19">
        <v>120</v>
      </c>
    </row>
    <row r="20" spans="1:15" x14ac:dyDescent="0.25">
      <c r="A20">
        <f>A19-0.1</f>
        <v>0.94999999999999984</v>
      </c>
      <c r="B20">
        <v>1.25</v>
      </c>
      <c r="C20">
        <f>C19+0.1</f>
        <v>1.5500000000000003</v>
      </c>
      <c r="D20">
        <f t="shared" si="0"/>
        <v>32.522299999999987</v>
      </c>
      <c r="E20">
        <f t="shared" si="1"/>
        <v>42.792499999999997</v>
      </c>
      <c r="F20">
        <f t="shared" si="2"/>
        <v>53.062700000000007</v>
      </c>
      <c r="G20">
        <f t="shared" si="6"/>
        <v>15.380000000000003</v>
      </c>
      <c r="H20">
        <f t="shared" si="3"/>
        <v>29.08</v>
      </c>
      <c r="I20">
        <f t="shared" si="4"/>
        <v>37.06</v>
      </c>
      <c r="J20">
        <f t="shared" si="5"/>
        <v>44.46</v>
      </c>
      <c r="K20">
        <f t="shared" si="7"/>
        <v>0.52156476755812864</v>
      </c>
      <c r="L20">
        <f t="shared" si="8"/>
        <v>0.41827576828936647</v>
      </c>
      <c r="M20">
        <f t="shared" si="9"/>
        <v>0.875</v>
      </c>
      <c r="N20">
        <v>0.75</v>
      </c>
      <c r="O20">
        <v>120</v>
      </c>
    </row>
    <row r="21" spans="1:15" x14ac:dyDescent="0.25">
      <c r="A21">
        <f>B21</f>
        <v>1.5</v>
      </c>
      <c r="B21">
        <v>1.5</v>
      </c>
      <c r="C21">
        <f>B21</f>
        <v>1.5</v>
      </c>
      <c r="D21">
        <f t="shared" si="0"/>
        <v>51.350999999999999</v>
      </c>
      <c r="E21">
        <f t="shared" si="1"/>
        <v>51.350999999999999</v>
      </c>
      <c r="F21">
        <f t="shared" si="2"/>
        <v>51.350999999999999</v>
      </c>
      <c r="G21">
        <f t="shared" si="6"/>
        <v>0</v>
      </c>
      <c r="H21">
        <f t="shared" si="3"/>
        <v>43.26</v>
      </c>
      <c r="I21">
        <f t="shared" si="4"/>
        <v>43.26</v>
      </c>
      <c r="J21">
        <f t="shared" si="5"/>
        <v>43.26</v>
      </c>
      <c r="K21">
        <f t="shared" si="7"/>
        <v>9.9999999999999995E-7</v>
      </c>
      <c r="L21">
        <f t="shared" si="8"/>
        <v>9.9999999999999995E-7</v>
      </c>
      <c r="M21">
        <f t="shared" si="9"/>
        <v>0.49</v>
      </c>
      <c r="N21">
        <v>-0.02</v>
      </c>
      <c r="O21">
        <v>120</v>
      </c>
    </row>
    <row r="22" spans="1:15" x14ac:dyDescent="0.25">
      <c r="A22">
        <f>A21-0.1</f>
        <v>1.4</v>
      </c>
      <c r="B22">
        <v>1.5</v>
      </c>
      <c r="C22">
        <f>C21+0.1</f>
        <v>1.6</v>
      </c>
      <c r="D22">
        <f t="shared" si="0"/>
        <v>47.927599999999998</v>
      </c>
      <c r="E22">
        <f t="shared" si="1"/>
        <v>51.350999999999999</v>
      </c>
      <c r="F22">
        <f t="shared" si="2"/>
        <v>54.7744</v>
      </c>
      <c r="G22">
        <f t="shared" si="6"/>
        <v>4.8100000000000023</v>
      </c>
      <c r="H22">
        <f t="shared" si="3"/>
        <v>40.83</v>
      </c>
      <c r="I22">
        <f t="shared" si="4"/>
        <v>43.26</v>
      </c>
      <c r="J22">
        <f t="shared" si="5"/>
        <v>45.64</v>
      </c>
      <c r="K22">
        <f t="shared" si="7"/>
        <v>0.15537975680870125</v>
      </c>
      <c r="L22">
        <f t="shared" si="8"/>
        <v>0.11125245749971094</v>
      </c>
      <c r="M22">
        <f t="shared" si="9"/>
        <v>0.58499999999999996</v>
      </c>
      <c r="N22">
        <v>0.17</v>
      </c>
      <c r="O22">
        <v>120</v>
      </c>
    </row>
    <row r="23" spans="1:15" x14ac:dyDescent="0.25">
      <c r="A23">
        <f>A22-0.1</f>
        <v>1.2999999999999998</v>
      </c>
      <c r="B23">
        <v>1.5</v>
      </c>
      <c r="C23">
        <f>C22+0.1</f>
        <v>1.7000000000000002</v>
      </c>
      <c r="D23">
        <f t="shared" si="0"/>
        <v>44.50419999999999</v>
      </c>
      <c r="E23">
        <f t="shared" si="1"/>
        <v>51.350999999999999</v>
      </c>
      <c r="F23">
        <f t="shared" si="2"/>
        <v>58.197800000000008</v>
      </c>
      <c r="G23">
        <f t="shared" si="6"/>
        <v>9.6200000000000045</v>
      </c>
      <c r="H23">
        <f t="shared" si="3"/>
        <v>38.33</v>
      </c>
      <c r="I23">
        <f t="shared" si="4"/>
        <v>43.26</v>
      </c>
      <c r="J23">
        <f t="shared" si="5"/>
        <v>47.95</v>
      </c>
      <c r="K23">
        <f t="shared" si="7"/>
        <v>0.31096465567617726</v>
      </c>
      <c r="L23">
        <f t="shared" si="8"/>
        <v>0.2229949003245249</v>
      </c>
      <c r="M23">
        <f t="shared" si="9"/>
        <v>0.71499999999999997</v>
      </c>
      <c r="N23">
        <v>0.43</v>
      </c>
      <c r="O23">
        <v>120</v>
      </c>
    </row>
    <row r="24" spans="1:15" x14ac:dyDescent="0.25">
      <c r="A24">
        <f>A23-0.1</f>
        <v>1.1999999999999997</v>
      </c>
      <c r="B24">
        <v>1.5</v>
      </c>
      <c r="C24">
        <f>C23+0.1</f>
        <v>1.8000000000000003</v>
      </c>
      <c r="D24">
        <f t="shared" si="0"/>
        <v>41.080799999999989</v>
      </c>
      <c r="E24">
        <f t="shared" si="1"/>
        <v>51.350999999999999</v>
      </c>
      <c r="F24">
        <f t="shared" si="2"/>
        <v>61.621200000000009</v>
      </c>
      <c r="G24">
        <f t="shared" si="6"/>
        <v>14.419999999999995</v>
      </c>
      <c r="H24">
        <f t="shared" si="3"/>
        <v>35.770000000000003</v>
      </c>
      <c r="I24">
        <f t="shared" si="4"/>
        <v>43.26</v>
      </c>
      <c r="J24">
        <f t="shared" si="5"/>
        <v>50.19</v>
      </c>
      <c r="K24">
        <f t="shared" si="7"/>
        <v>0.46664362489002609</v>
      </c>
      <c r="L24">
        <f t="shared" si="8"/>
        <v>0.33550488599348516</v>
      </c>
      <c r="M24">
        <f t="shared" si="9"/>
        <v>0.85</v>
      </c>
      <c r="N24">
        <v>0.7</v>
      </c>
      <c r="O24">
        <v>120</v>
      </c>
    </row>
    <row r="25" spans="1:15" x14ac:dyDescent="0.25">
      <c r="A25">
        <f>B25</f>
        <v>1.75</v>
      </c>
      <c r="B25">
        <v>1.75</v>
      </c>
      <c r="C25">
        <f>B25</f>
        <v>1.75</v>
      </c>
      <c r="D25">
        <f t="shared" si="0"/>
        <v>59.909499999999994</v>
      </c>
      <c r="E25">
        <f t="shared" si="1"/>
        <v>59.909499999999994</v>
      </c>
      <c r="F25">
        <f t="shared" si="2"/>
        <v>59.909499999999994</v>
      </c>
      <c r="G25">
        <f t="shared" si="6"/>
        <v>0</v>
      </c>
      <c r="H25">
        <f t="shared" si="3"/>
        <v>49.08</v>
      </c>
      <c r="I25">
        <f t="shared" si="4"/>
        <v>49.08</v>
      </c>
      <c r="J25">
        <f t="shared" si="5"/>
        <v>49.08</v>
      </c>
      <c r="K25">
        <f t="shared" si="7"/>
        <v>9.9999999999999995E-7</v>
      </c>
      <c r="L25">
        <f t="shared" si="8"/>
        <v>9.9999999999999995E-7</v>
      </c>
      <c r="M25">
        <f t="shared" si="9"/>
        <v>0.51500000000000001</v>
      </c>
      <c r="N25">
        <v>0.03</v>
      </c>
      <c r="O25">
        <v>120</v>
      </c>
    </row>
    <row r="26" spans="1:15" x14ac:dyDescent="0.25">
      <c r="A26">
        <f>A25-0.1</f>
        <v>1.65</v>
      </c>
      <c r="B26">
        <v>1.75</v>
      </c>
      <c r="C26">
        <f>C25+0.1</f>
        <v>1.85</v>
      </c>
      <c r="D26">
        <f t="shared" si="0"/>
        <v>56.486099999999986</v>
      </c>
      <c r="E26">
        <f t="shared" si="1"/>
        <v>59.909499999999994</v>
      </c>
      <c r="F26">
        <f t="shared" si="2"/>
        <v>63.332899999999995</v>
      </c>
      <c r="G26">
        <f t="shared" si="6"/>
        <v>4.490000000000002</v>
      </c>
      <c r="H26">
        <f t="shared" si="3"/>
        <v>46.8</v>
      </c>
      <c r="I26">
        <f t="shared" si="4"/>
        <v>49.08</v>
      </c>
      <c r="J26">
        <f t="shared" si="5"/>
        <v>51.29</v>
      </c>
      <c r="K26">
        <f t="shared" si="7"/>
        <v>0.13965867562718629</v>
      </c>
      <c r="L26">
        <f t="shared" si="8"/>
        <v>9.1548577836680634E-2</v>
      </c>
      <c r="M26">
        <f t="shared" si="9"/>
        <v>0.57999999999999996</v>
      </c>
      <c r="N26">
        <v>0.16</v>
      </c>
      <c r="O26">
        <v>120</v>
      </c>
    </row>
    <row r="27" spans="1:15" x14ac:dyDescent="0.25">
      <c r="A27">
        <f>A26-0.1</f>
        <v>1.5499999999999998</v>
      </c>
      <c r="B27">
        <v>1.75</v>
      </c>
      <c r="C27">
        <f>C26+0.1</f>
        <v>1.9500000000000002</v>
      </c>
      <c r="D27">
        <f t="shared" si="0"/>
        <v>53.062699999999992</v>
      </c>
      <c r="E27">
        <f t="shared" si="1"/>
        <v>59.909499999999994</v>
      </c>
      <c r="F27">
        <f t="shared" si="2"/>
        <v>66.756299999999996</v>
      </c>
      <c r="G27">
        <f t="shared" si="6"/>
        <v>8.9799999999999969</v>
      </c>
      <c r="H27">
        <f t="shared" si="3"/>
        <v>44.46</v>
      </c>
      <c r="I27">
        <f t="shared" si="4"/>
        <v>49.08</v>
      </c>
      <c r="J27">
        <f t="shared" si="5"/>
        <v>53.44</v>
      </c>
      <c r="K27">
        <f t="shared" si="7"/>
        <v>0.27947986694658883</v>
      </c>
      <c r="L27">
        <f t="shared" si="8"/>
        <v>0.18345250255362608</v>
      </c>
      <c r="M27">
        <f t="shared" si="9"/>
        <v>0.67999999999999994</v>
      </c>
      <c r="N27">
        <v>0.36</v>
      </c>
      <c r="O27">
        <v>120</v>
      </c>
    </row>
    <row r="28" spans="1:15" x14ac:dyDescent="0.25">
      <c r="A28">
        <f>A27-0.1</f>
        <v>1.4499999999999997</v>
      </c>
      <c r="B28">
        <v>1.75</v>
      </c>
      <c r="C28">
        <f>C27+0.1</f>
        <v>2.0500000000000003</v>
      </c>
      <c r="D28">
        <f t="shared" si="0"/>
        <v>49.639299999999984</v>
      </c>
      <c r="E28">
        <f t="shared" si="1"/>
        <v>59.909499999999994</v>
      </c>
      <c r="F28">
        <f t="shared" si="2"/>
        <v>70.179699999999997</v>
      </c>
      <c r="G28">
        <f t="shared" si="6"/>
        <v>13.480000000000004</v>
      </c>
      <c r="H28">
        <f t="shared" si="3"/>
        <v>42.05</v>
      </c>
      <c r="I28">
        <f t="shared" si="4"/>
        <v>49.08</v>
      </c>
      <c r="J28">
        <f t="shared" si="5"/>
        <v>55.53</v>
      </c>
      <c r="K28">
        <f t="shared" si="7"/>
        <v>0.41994329040842593</v>
      </c>
      <c r="L28">
        <f t="shared" si="8"/>
        <v>0.27628612420577997</v>
      </c>
      <c r="M28">
        <f t="shared" si="9"/>
        <v>0.84499999999999997</v>
      </c>
      <c r="N28">
        <v>0.69</v>
      </c>
      <c r="O28">
        <v>120</v>
      </c>
    </row>
    <row r="31" spans="1:15" x14ac:dyDescent="0.25">
      <c r="K31" s="6" t="s">
        <v>76</v>
      </c>
    </row>
    <row r="32" spans="1:15" x14ac:dyDescent="0.25">
      <c r="K32" t="s">
        <v>68</v>
      </c>
      <c r="L32" t="s">
        <v>69</v>
      </c>
      <c r="M32" t="s">
        <v>70</v>
      </c>
      <c r="N32" t="s">
        <v>67</v>
      </c>
    </row>
    <row r="33" spans="11:14" x14ac:dyDescent="0.25">
      <c r="K33">
        <f>J2</f>
        <v>8.26</v>
      </c>
      <c r="L33">
        <f>I2</f>
        <v>8.26</v>
      </c>
      <c r="M33">
        <f>M2</f>
        <v>0.52500000000000002</v>
      </c>
      <c r="N33">
        <f>K2</f>
        <v>9.9999999999999995E-7</v>
      </c>
    </row>
    <row r="34" spans="11:14" x14ac:dyDescent="0.25">
      <c r="K34">
        <f t="shared" ref="K34:K55" si="10">J3</f>
        <v>11.43</v>
      </c>
      <c r="L34">
        <f t="shared" ref="L34:L53" si="11">I3</f>
        <v>8.26</v>
      </c>
      <c r="M34">
        <f t="shared" ref="M34:M55" si="12">M3</f>
        <v>0.81499999999999995</v>
      </c>
      <c r="N34">
        <f t="shared" ref="N34:N53" si="13">K3</f>
        <v>0.33947029446908339</v>
      </c>
    </row>
    <row r="35" spans="11:14" x14ac:dyDescent="0.25">
      <c r="K35">
        <f t="shared" si="10"/>
        <v>14.53</v>
      </c>
      <c r="L35">
        <f t="shared" si="11"/>
        <v>8.26</v>
      </c>
      <c r="M35">
        <f t="shared" si="12"/>
        <v>0.95</v>
      </c>
      <c r="N35">
        <f t="shared" si="13"/>
        <v>0.68196687029094449</v>
      </c>
    </row>
    <row r="36" spans="11:14" x14ac:dyDescent="0.25">
      <c r="K36">
        <f t="shared" si="10"/>
        <v>16.05</v>
      </c>
      <c r="L36">
        <f t="shared" si="11"/>
        <v>16.05</v>
      </c>
      <c r="M36">
        <f t="shared" si="12"/>
        <v>0.49</v>
      </c>
      <c r="N36">
        <f t="shared" si="13"/>
        <v>9.9999999999999995E-7</v>
      </c>
    </row>
    <row r="37" spans="11:14" x14ac:dyDescent="0.25">
      <c r="K37">
        <f t="shared" si="10"/>
        <v>19.059999999999999</v>
      </c>
      <c r="L37">
        <f t="shared" si="11"/>
        <v>16.05</v>
      </c>
      <c r="M37">
        <f t="shared" si="12"/>
        <v>0.59</v>
      </c>
      <c r="N37">
        <f t="shared" si="13"/>
        <v>0.26454820903535653</v>
      </c>
    </row>
    <row r="38" spans="11:14" x14ac:dyDescent="0.25">
      <c r="K38">
        <f t="shared" si="10"/>
        <v>22</v>
      </c>
      <c r="L38">
        <f t="shared" si="11"/>
        <v>16.05</v>
      </c>
      <c r="M38">
        <f t="shared" si="12"/>
        <v>0.80499999999999994</v>
      </c>
      <c r="N38">
        <f t="shared" si="13"/>
        <v>0.52960544999037895</v>
      </c>
    </row>
    <row r="39" spans="11:14" x14ac:dyDescent="0.25">
      <c r="K39">
        <f t="shared" si="10"/>
        <v>24.88</v>
      </c>
      <c r="L39">
        <f t="shared" si="11"/>
        <v>16.05</v>
      </c>
      <c r="M39">
        <f t="shared" si="12"/>
        <v>0.95500000000000007</v>
      </c>
      <c r="N39">
        <f t="shared" si="13"/>
        <v>0.79652399745473035</v>
      </c>
    </row>
    <row r="40" spans="11:14" x14ac:dyDescent="0.25">
      <c r="K40">
        <f t="shared" si="10"/>
        <v>23.45</v>
      </c>
      <c r="L40">
        <f t="shared" si="11"/>
        <v>23.45</v>
      </c>
      <c r="M40">
        <f t="shared" si="12"/>
        <v>0.51500000000000001</v>
      </c>
      <c r="N40">
        <f t="shared" si="13"/>
        <v>9.9999999999999995E-7</v>
      </c>
    </row>
    <row r="41" spans="11:14" x14ac:dyDescent="0.25">
      <c r="K41">
        <f t="shared" si="10"/>
        <v>26.3</v>
      </c>
      <c r="L41">
        <f t="shared" si="11"/>
        <v>23.45</v>
      </c>
      <c r="M41">
        <f t="shared" si="12"/>
        <v>0.6</v>
      </c>
      <c r="N41">
        <f t="shared" si="13"/>
        <v>0.22363842045561988</v>
      </c>
    </row>
    <row r="42" spans="11:14" x14ac:dyDescent="0.25">
      <c r="K42">
        <f t="shared" si="10"/>
        <v>29.08</v>
      </c>
      <c r="L42">
        <f t="shared" si="11"/>
        <v>23.45</v>
      </c>
      <c r="M42">
        <f t="shared" si="12"/>
        <v>0.755</v>
      </c>
      <c r="N42">
        <f t="shared" si="13"/>
        <v>0.44785137843513312</v>
      </c>
    </row>
    <row r="43" spans="11:14" x14ac:dyDescent="0.25">
      <c r="K43">
        <f t="shared" si="10"/>
        <v>31.8</v>
      </c>
      <c r="L43">
        <f t="shared" si="11"/>
        <v>23.45</v>
      </c>
      <c r="M43">
        <f t="shared" si="12"/>
        <v>0.91500000000000004</v>
      </c>
      <c r="N43">
        <f t="shared" si="13"/>
        <v>0.67273286721256342</v>
      </c>
    </row>
    <row r="44" spans="11:14" x14ac:dyDescent="0.25">
      <c r="K44">
        <f t="shared" si="10"/>
        <v>30.45</v>
      </c>
      <c r="L44">
        <f t="shared" si="11"/>
        <v>30.45</v>
      </c>
      <c r="M44">
        <f t="shared" si="12"/>
        <v>0.5</v>
      </c>
      <c r="N44">
        <f t="shared" si="13"/>
        <v>9.9999999999999995E-7</v>
      </c>
    </row>
    <row r="45" spans="11:14" x14ac:dyDescent="0.25">
      <c r="K45">
        <f t="shared" si="10"/>
        <v>33.14</v>
      </c>
      <c r="L45">
        <f t="shared" si="11"/>
        <v>30.45</v>
      </c>
      <c r="M45">
        <f t="shared" si="12"/>
        <v>0.6</v>
      </c>
      <c r="N45">
        <f t="shared" si="13"/>
        <v>0.19527701901924432</v>
      </c>
    </row>
    <row r="46" spans="11:14" x14ac:dyDescent="0.25">
      <c r="K46">
        <f t="shared" si="10"/>
        <v>35.770000000000003</v>
      </c>
      <c r="L46">
        <f t="shared" si="11"/>
        <v>30.45</v>
      </c>
      <c r="M46">
        <f t="shared" si="12"/>
        <v>0.70499999999999996</v>
      </c>
      <c r="N46">
        <f t="shared" si="13"/>
        <v>0.39127998836052552</v>
      </c>
    </row>
    <row r="47" spans="11:14" x14ac:dyDescent="0.25">
      <c r="K47">
        <f t="shared" si="10"/>
        <v>38.33</v>
      </c>
      <c r="L47">
        <f t="shared" si="11"/>
        <v>30.45</v>
      </c>
      <c r="M47">
        <f t="shared" si="12"/>
        <v>0.88500000000000001</v>
      </c>
      <c r="N47">
        <f t="shared" si="13"/>
        <v>0.58767225286031688</v>
      </c>
    </row>
    <row r="48" spans="11:14" x14ac:dyDescent="0.25">
      <c r="K48">
        <f t="shared" si="10"/>
        <v>37.06</v>
      </c>
      <c r="L48">
        <f t="shared" si="11"/>
        <v>37.06</v>
      </c>
      <c r="M48">
        <f t="shared" si="12"/>
        <v>0.5</v>
      </c>
      <c r="N48">
        <f t="shared" si="13"/>
        <v>9.9999999999999995E-7</v>
      </c>
    </row>
    <row r="49" spans="11:14" x14ac:dyDescent="0.25">
      <c r="K49">
        <f t="shared" si="10"/>
        <v>39.590000000000003</v>
      </c>
      <c r="L49">
        <f t="shared" si="11"/>
        <v>37.06</v>
      </c>
      <c r="M49">
        <f t="shared" si="12"/>
        <v>0.59499999999999997</v>
      </c>
      <c r="N49">
        <f t="shared" si="13"/>
        <v>0.1736076446266695</v>
      </c>
    </row>
    <row r="50" spans="11:14" x14ac:dyDescent="0.25">
      <c r="K50">
        <f t="shared" si="10"/>
        <v>42.05</v>
      </c>
      <c r="L50">
        <f t="shared" si="11"/>
        <v>37.06</v>
      </c>
      <c r="M50">
        <f t="shared" si="12"/>
        <v>0.75</v>
      </c>
      <c r="N50">
        <f t="shared" si="13"/>
        <v>0.34715842885155596</v>
      </c>
    </row>
    <row r="51" spans="11:14" x14ac:dyDescent="0.25">
      <c r="K51">
        <f t="shared" si="10"/>
        <v>44.46</v>
      </c>
      <c r="L51">
        <f t="shared" si="11"/>
        <v>37.06</v>
      </c>
      <c r="M51">
        <f t="shared" si="12"/>
        <v>0.875</v>
      </c>
      <c r="N51">
        <f t="shared" si="13"/>
        <v>0.52156476755812864</v>
      </c>
    </row>
    <row r="52" spans="11:14" x14ac:dyDescent="0.25">
      <c r="K52">
        <f t="shared" si="10"/>
        <v>43.26</v>
      </c>
      <c r="L52">
        <f t="shared" si="11"/>
        <v>43.26</v>
      </c>
      <c r="M52">
        <f t="shared" si="12"/>
        <v>0.49</v>
      </c>
      <c r="N52">
        <f t="shared" si="13"/>
        <v>9.9999999999999995E-7</v>
      </c>
    </row>
    <row r="53" spans="11:14" x14ac:dyDescent="0.25">
      <c r="K53">
        <f t="shared" si="10"/>
        <v>45.64</v>
      </c>
      <c r="L53">
        <f t="shared" si="11"/>
        <v>43.26</v>
      </c>
      <c r="M53">
        <f t="shared" si="12"/>
        <v>0.58499999999999996</v>
      </c>
      <c r="N53">
        <f t="shared" si="13"/>
        <v>0.15537975680870125</v>
      </c>
    </row>
    <row r="54" spans="11:14" x14ac:dyDescent="0.25">
      <c r="K54">
        <f>J23</f>
        <v>47.95</v>
      </c>
      <c r="L54">
        <f>I23</f>
        <v>43.26</v>
      </c>
      <c r="M54">
        <f>M23</f>
        <v>0.71499999999999997</v>
      </c>
      <c r="N54">
        <f>K23</f>
        <v>0.31096465567617726</v>
      </c>
    </row>
    <row r="55" spans="11:14" x14ac:dyDescent="0.25">
      <c r="K55">
        <f t="shared" si="10"/>
        <v>50.19</v>
      </c>
      <c r="L55">
        <f t="shared" ref="L55" si="14">I24</f>
        <v>43.26</v>
      </c>
      <c r="M55">
        <f t="shared" si="12"/>
        <v>0.85</v>
      </c>
      <c r="N55">
        <f t="shared" ref="N55" si="15">K24</f>
        <v>0.46664362489002609</v>
      </c>
    </row>
    <row r="56" spans="11:14" x14ac:dyDescent="0.25">
      <c r="K56">
        <f>J25</f>
        <v>49.08</v>
      </c>
      <c r="L56">
        <f>I25</f>
        <v>49.08</v>
      </c>
      <c r="M56">
        <f>M25</f>
        <v>0.51500000000000001</v>
      </c>
      <c r="N56">
        <f>K25</f>
        <v>9.9999999999999995E-7</v>
      </c>
    </row>
    <row r="57" spans="11:14" x14ac:dyDescent="0.25">
      <c r="K57">
        <f>J26</f>
        <v>51.29</v>
      </c>
      <c r="L57">
        <f>I26</f>
        <v>49.08</v>
      </c>
      <c r="M57">
        <f>M26</f>
        <v>0.57999999999999996</v>
      </c>
      <c r="N57">
        <f>K26</f>
        <v>0.13965867562718629</v>
      </c>
    </row>
    <row r="58" spans="11:14" x14ac:dyDescent="0.25">
      <c r="K58">
        <f t="shared" ref="K58" si="16">J27</f>
        <v>53.44</v>
      </c>
      <c r="L58">
        <f t="shared" ref="L58" si="17">I27</f>
        <v>49.08</v>
      </c>
      <c r="M58">
        <f t="shared" ref="M58" si="18">M27</f>
        <v>0.67999999999999994</v>
      </c>
      <c r="N58">
        <f t="shared" ref="N58" si="19">K27</f>
        <v>0.27947986694658883</v>
      </c>
    </row>
    <row r="59" spans="11:14" x14ac:dyDescent="0.25">
      <c r="K59">
        <f>J28</f>
        <v>55.53</v>
      </c>
      <c r="L59">
        <f>I28</f>
        <v>49.08</v>
      </c>
      <c r="M59">
        <f>M28</f>
        <v>0.84499999999999997</v>
      </c>
      <c r="N59">
        <f>K28</f>
        <v>0.41994329040842593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Bats</vt:lpstr>
      <vt:lpstr>BatsCR</vt:lpstr>
      <vt:lpstr>Bumblebees</vt:lpstr>
      <vt:lpstr>Hummingbirds</vt:lpstr>
      <vt:lpstr>Honeybees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vnachev</dc:creator>
  <cp:lastModifiedBy>Vladi</cp:lastModifiedBy>
  <dcterms:created xsi:type="dcterms:W3CDTF">2013-01-28T12:35:28Z</dcterms:created>
  <dcterms:modified xsi:type="dcterms:W3CDTF">2022-08-25T17:23:43Z</dcterms:modified>
</cp:coreProperties>
</file>