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6" i="1" l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8" i="1" l="1"/>
  <c r="S8" i="1"/>
  <c r="M8" i="1"/>
  <c r="A3" i="1" l="1"/>
  <c r="A2" i="1"/>
</calcChain>
</file>

<file path=xl/sharedStrings.xml><?xml version="1.0" encoding="utf-8"?>
<sst xmlns="http://schemas.openxmlformats.org/spreadsheetml/2006/main" count="86" uniqueCount="65">
  <si>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</si>
  <si>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</si>
  <si>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</si>
  <si>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</si>
  <si>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</si>
  <si>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</si>
  <si>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</si>
  <si>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</si>
  <si>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</si>
  <si>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</si>
  <si>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N-GLCD</t>
  </si>
  <si>
    <t>07/12/2016</t>
  </si>
  <si>
    <t>11:31:35</t>
  </si>
  <si>
    <t>10</t>
  </si>
  <si>
    <t>Designator</t>
  </si>
  <si>
    <t>C1, C2, C3, C4</t>
  </si>
  <si>
    <t>LCD1</t>
  </si>
  <si>
    <t>R1</t>
  </si>
  <si>
    <t>U1</t>
  </si>
  <si>
    <t>B2</t>
  </si>
  <si>
    <t>Comment</t>
  </si>
  <si>
    <t>100nF</t>
  </si>
  <si>
    <t>S401M16KR</t>
  </si>
  <si>
    <t>10K</t>
  </si>
  <si>
    <t>PCA8561AHN</t>
  </si>
  <si>
    <t>N-GMS-DISP</t>
  </si>
  <si>
    <t>Footprint</t>
  </si>
  <si>
    <t>0603_cap</t>
  </si>
  <si>
    <t>LCD-S401M16KR</t>
  </si>
  <si>
    <t>0603_res</t>
  </si>
  <si>
    <t>QFN32-HVQFN32_0.5mm_LONG</t>
  </si>
  <si>
    <t>S.Footprint</t>
  </si>
  <si>
    <t>0603 (1608 metric)</t>
  </si>
  <si>
    <t/>
  </si>
  <si>
    <t>Description</t>
  </si>
  <si>
    <t>CAPACITOR</t>
  </si>
  <si>
    <t>RESISTOR</t>
  </si>
  <si>
    <t>S.Description</t>
  </si>
  <si>
    <t>Multilayer Ceramic Capacitors MLCC - SMD/SMT 0.1uF 50volts 10% X7R AUTO</t>
  </si>
  <si>
    <t>LCD Numeric Display Modules 4 Digit 0.17" 7 Seg Reflective</t>
  </si>
  <si>
    <t>Thick Film Resistors - SMD 1/10watt 10Kohms 1%</t>
  </si>
  <si>
    <t>LCD Drivers Automotive 18 X 4 LCD segment driver</t>
  </si>
  <si>
    <t>Manufacturer 1</t>
  </si>
  <si>
    <t>Kemet</t>
  </si>
  <si>
    <t>Lumex</t>
  </si>
  <si>
    <t>Vishay</t>
  </si>
  <si>
    <t>NXP Semiconductors</t>
  </si>
  <si>
    <t>Manufacturer Part Number 1</t>
  </si>
  <si>
    <t>C0603C104K5RACAUTO</t>
  </si>
  <si>
    <t>CRCW060310K0FKEA</t>
  </si>
  <si>
    <t>PCA8561AHN/AY</t>
  </si>
  <si>
    <t>Supplier 1</t>
  </si>
  <si>
    <t>Mouser</t>
  </si>
  <si>
    <t>Supplier Currency 1</t>
  </si>
  <si>
    <t>EUR</t>
  </si>
  <si>
    <t>Supplier Stock 1</t>
  </si>
  <si>
    <t>Supplier Part Number 1</t>
  </si>
  <si>
    <t>80-C0603C104K5RAUTO</t>
  </si>
  <si>
    <t>696-LCD-S401M16KR</t>
  </si>
  <si>
    <t>71-CRCW0603-10K-E3</t>
  </si>
  <si>
    <t>771-PCA8561AHN/AY</t>
  </si>
  <si>
    <t>#Column Name Error:Divider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</si>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</sst>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5" borderId="1" xfId="0" quotePrefix="1" applyFont="1" applyFill="1" applyBorder="1" applyAlignment="1">
      <alignment vertical="center" wrapText="1"/>
    </xf>
    <xf numFmtId="0" fontId="12" fillId="6" borderId="1" xfId="0" quotePrefix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16.8554687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4" customWidth="1"/>
    <col min="11" max="11" width="7.5703125" customWidth="1"/>
    <col min="12" max="12" width="8.140625" customWidth="1"/>
    <col min="13" max="13" width="28" style="26" customWidth="1"/>
    <col min="14" max="14" width="4.28515625" style="26" customWidth="1"/>
    <col min="15" max="15" width="5.42578125" style="1" customWidth="1"/>
    <col min="16" max="17" width="6.42578125" style="29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20</v>
      </c>
      <c r="D1" s="3" t="s">
        <v>26</v>
      </c>
      <c r="E1" s="54" t="s">
        <v>31</v>
      </c>
      <c r="F1" s="7" t="s">
        <v>34</v>
      </c>
      <c r="G1" s="54" t="s">
        <v>37</v>
      </c>
      <c r="H1" s="4" t="s">
        <v>42</v>
      </c>
      <c r="I1" s="4" t="s">
        <v>47</v>
      </c>
      <c r="J1" s="4" t="s">
        <v>51</v>
      </c>
      <c r="K1" s="5" t="s">
        <v>53</v>
      </c>
      <c r="L1" s="4" t="s">
        <v>55</v>
      </c>
      <c r="M1" s="4" t="s">
        <v>56</v>
      </c>
      <c r="N1" s="4" t="s">
        <v>61</v>
      </c>
      <c r="O1" s="5" t="s">
        <v>62</v>
      </c>
      <c r="P1" s="5" t="s">
        <v>63</v>
      </c>
      <c r="Q1" s="5" t="s">
        <v>7</v>
      </c>
      <c r="R1" s="5" t="s">
        <v>64</v>
      </c>
      <c r="S1" s="5" t="s">
        <v>8</v>
      </c>
      <c r="T1" s="47" t="s">
        <v>0</v>
      </c>
    </row>
    <row r="2" spans="1:20" ht="24.75" customHeight="1" x14ac:dyDescent="0.25">
      <c r="A2" s="8">
        <f>ROW(A2) - ROW($A$1)</f>
        <v>1</v>
      </c>
      <c r="B2" s="33" t="s">
        <v>15</v>
      </c>
      <c r="C2" s="32" t="s">
        <v>21</v>
      </c>
      <c r="D2" s="32" t="s">
        <v>27</v>
      </c>
      <c r="E2" s="32" t="s">
        <v>32</v>
      </c>
      <c r="F2" s="9" t="s">
        <v>35</v>
      </c>
      <c r="G2" s="34" t="s">
        <v>38</v>
      </c>
      <c r="H2" s="9" t="s">
        <v>43</v>
      </c>
      <c r="I2" s="9" t="s">
        <v>48</v>
      </c>
      <c r="J2" s="48" t="s">
        <v>52</v>
      </c>
      <c r="K2" s="9" t="s">
        <v>54</v>
      </c>
      <c r="L2" s="10">
        <v>388678</v>
      </c>
      <c r="M2" s="49" t="s">
        <v>57</v>
      </c>
      <c r="N2" s="43">
        <v>1</v>
      </c>
      <c r="O2" s="10">
        <v>4</v>
      </c>
      <c r="P2" s="46">
        <v>40</v>
      </c>
      <c r="Q2" s="50">
        <f>ROUNDUP(P2*N2,0)</f>
        <v>40</v>
      </c>
      <c r="R2" s="30">
        <v>3.3000000000000002E-2</v>
      </c>
      <c r="S2" s="30">
        <f>R2*Q2</f>
        <v>1.32</v>
      </c>
      <c r="T2" s="51">
        <f>ROW(T2) - ROW($A$1)</f>
        <v>1</v>
      </c>
    </row>
    <row r="3" spans="1:20" ht="24.75" customHeight="1" x14ac:dyDescent="0.25">
      <c r="A3" s="8">
        <f t="shared" ref="A3:A6" si="0">ROW(A3) - ROW($A$1)</f>
        <v>2</v>
      </c>
      <c r="B3" s="33" t="s">
        <v>16</v>
      </c>
      <c r="C3" s="32" t="s">
        <v>22</v>
      </c>
      <c r="D3" s="32" t="s">
        <v>28</v>
      </c>
      <c r="E3" s="32" t="s">
        <v>33</v>
      </c>
      <c r="F3" s="9" t="s">
        <v>33</v>
      </c>
      <c r="G3" s="34" t="s">
        <v>39</v>
      </c>
      <c r="H3" s="9" t="s">
        <v>44</v>
      </c>
      <c r="I3" s="9" t="s">
        <v>28</v>
      </c>
      <c r="J3" s="48" t="s">
        <v>52</v>
      </c>
      <c r="K3" s="9" t="s">
        <v>54</v>
      </c>
      <c r="L3" s="10">
        <v>4067</v>
      </c>
      <c r="M3" s="49" t="s">
        <v>58</v>
      </c>
      <c r="N3" s="43">
        <v>1</v>
      </c>
      <c r="O3" s="10">
        <v>1</v>
      </c>
      <c r="P3" s="46">
        <v>10</v>
      </c>
      <c r="Q3" s="50">
        <f t="shared" ref="Q3:Q6" si="1">ROUNDUP(P3*N3,0)</f>
        <v>10</v>
      </c>
      <c r="R3" s="30">
        <v>1.3</v>
      </c>
      <c r="S3" s="30">
        <f t="shared" ref="S3:S6" si="2">R3*Q3</f>
        <v>13</v>
      </c>
      <c r="T3" s="51">
        <f t="shared" ref="T3:T6" si="3">ROW(T3) - ROW($A$1)</f>
        <v>2</v>
      </c>
    </row>
    <row r="4" spans="1:20" ht="24.75" customHeight="1" x14ac:dyDescent="0.25">
      <c r="A4" s="8">
        <f>ROW(A4) - ROW($A$1)</f>
        <v>3</v>
      </c>
      <c r="B4" s="33" t="s">
        <v>17</v>
      </c>
      <c r="C4" s="32" t="s">
        <v>23</v>
      </c>
      <c r="D4" s="32" t="s">
        <v>29</v>
      </c>
      <c r="E4" s="32" t="s">
        <v>32</v>
      </c>
      <c r="F4" s="9" t="s">
        <v>36</v>
      </c>
      <c r="G4" s="34" t="s">
        <v>40</v>
      </c>
      <c r="H4" s="9" t="s">
        <v>45</v>
      </c>
      <c r="I4" s="9" t="s">
        <v>49</v>
      </c>
      <c r="J4" s="48" t="s">
        <v>52</v>
      </c>
      <c r="K4" s="9" t="s">
        <v>54</v>
      </c>
      <c r="L4" s="10">
        <v>1319395</v>
      </c>
      <c r="M4" s="49" t="s">
        <v>59</v>
      </c>
      <c r="N4" s="43">
        <v>1</v>
      </c>
      <c r="O4" s="10">
        <v>1</v>
      </c>
      <c r="P4" s="46">
        <v>10</v>
      </c>
      <c r="Q4" s="50">
        <f>ROUNDUP(P4*N4,0)</f>
        <v>10</v>
      </c>
      <c r="R4" s="30">
        <v>4.1000000000000002E-2</v>
      </c>
      <c r="S4" s="30">
        <f>R4*Q4</f>
        <v>0.41000000000000003</v>
      </c>
      <c r="T4" s="51">
        <f>ROW(T4) - ROW($A$1)</f>
        <v>3</v>
      </c>
    </row>
    <row r="5" spans="1:20" ht="24.75" customHeight="1" x14ac:dyDescent="0.25">
      <c r="A5" s="8">
        <f t="shared" si="0"/>
        <v>4</v>
      </c>
      <c r="B5" s="33" t="s">
        <v>18</v>
      </c>
      <c r="C5" s="32" t="s">
        <v>24</v>
      </c>
      <c r="D5" s="32" t="s">
        <v>30</v>
      </c>
      <c r="E5" s="32" t="s">
        <v>33</v>
      </c>
      <c r="F5" s="9" t="s">
        <v>33</v>
      </c>
      <c r="G5" s="34" t="s">
        <v>41</v>
      </c>
      <c r="H5" s="9" t="s">
        <v>46</v>
      </c>
      <c r="I5" s="9" t="s">
        <v>50</v>
      </c>
      <c r="J5" s="48" t="s">
        <v>52</v>
      </c>
      <c r="K5" s="9" t="s">
        <v>54</v>
      </c>
      <c r="L5" s="10">
        <v>5228</v>
      </c>
      <c r="M5" s="49" t="s">
        <v>60</v>
      </c>
      <c r="N5" s="43">
        <v>1</v>
      </c>
      <c r="O5" s="10">
        <v>1</v>
      </c>
      <c r="P5" s="46">
        <v>10</v>
      </c>
      <c r="Q5" s="50">
        <f t="shared" ref="Q5" si="4">ROUNDUP(P5*N5,0)</f>
        <v>10</v>
      </c>
      <c r="R5" s="30">
        <v>1.17</v>
      </c>
      <c r="S5" s="30">
        <f t="shared" ref="S5" si="5">R5*Q5</f>
        <v>11.7</v>
      </c>
      <c r="T5" s="51">
        <f t="shared" si="3"/>
        <v>4</v>
      </c>
    </row>
    <row r="6" spans="1:20" ht="24.75" customHeight="1" x14ac:dyDescent="0.25">
      <c r="A6" s="8">
        <f>ROW(A6) - ROW($A$1)</f>
        <v>5</v>
      </c>
      <c r="B6" s="33" t="s">
        <v>19</v>
      </c>
      <c r="C6" s="32" t="s">
        <v>25</v>
      </c>
      <c r="D6" s="32" t="s">
        <v>25</v>
      </c>
      <c r="E6" s="32" t="s">
        <v>33</v>
      </c>
      <c r="F6" s="9" t="s">
        <v>33</v>
      </c>
      <c r="G6" s="34" t="s">
        <v>33</v>
      </c>
      <c r="H6" s="9" t="s">
        <v>33</v>
      </c>
      <c r="I6" s="9" t="s">
        <v>33</v>
      </c>
      <c r="J6" s="48" t="s">
        <v>33</v>
      </c>
      <c r="K6" s="9" t="s">
        <v>33</v>
      </c>
      <c r="L6" s="10"/>
      <c r="M6" s="49" t="s">
        <v>33</v>
      </c>
      <c r="N6" s="43">
        <v>1</v>
      </c>
      <c r="O6" s="10">
        <v>1</v>
      </c>
      <c r="P6" s="46"/>
      <c r="Q6" s="50">
        <f>ROUNDUP(P6*N6,0)</f>
        <v>0</v>
      </c>
      <c r="R6" s="30"/>
      <c r="S6" s="30">
        <f>R6*Q6</f>
        <v>0</v>
      </c>
      <c r="T6" s="51">
        <f>ROW(T6) - ROW($A$1)</f>
        <v>5</v>
      </c>
    </row>
    <row r="7" spans="1:20" ht="6.75" customHeight="1" thickBot="1" x14ac:dyDescent="0.3">
      <c r="A7" s="17"/>
      <c r="B7" s="18"/>
      <c r="C7" s="19"/>
      <c r="D7" s="19"/>
      <c r="E7" s="18"/>
      <c r="F7" s="19"/>
      <c r="G7" s="18"/>
      <c r="H7" s="19"/>
      <c r="I7" s="19"/>
      <c r="J7" s="23"/>
      <c r="K7" s="19"/>
      <c r="L7" s="20"/>
      <c r="M7" s="25"/>
      <c r="N7" s="25"/>
      <c r="O7" s="21"/>
      <c r="P7" s="27"/>
      <c r="Q7" s="27"/>
      <c r="R7" s="20"/>
      <c r="S7" s="20"/>
    </row>
    <row r="8" spans="1:20" ht="21.75" customHeight="1" thickTop="1" thickBot="1" x14ac:dyDescent="0.3">
      <c r="A8" s="11" t="s">
        <v>2</v>
      </c>
      <c r="B8" s="12"/>
      <c r="C8" s="55" t="s">
        <v>10</v>
      </c>
      <c r="E8" s="53"/>
      <c r="F8" s="22" t="s">
        <v>3</v>
      </c>
      <c r="G8" s="56" t="s">
        <v>11</v>
      </c>
      <c r="H8" s="55" t="s">
        <v>12</v>
      </c>
      <c r="I8" s="16"/>
      <c r="K8" s="13" t="s">
        <v>1</v>
      </c>
      <c r="L8" s="14"/>
      <c r="M8" s="35">
        <f ca="1">NOW()</f>
        <v>42711.480288541665</v>
      </c>
      <c r="N8" s="41"/>
      <c r="O8" s="15"/>
      <c r="P8" s="28"/>
      <c r="Q8" s="28"/>
      <c r="R8" s="36" t="s">
        <v>5</v>
      </c>
      <c r="S8" s="37">
        <f>SUM(S2:S6)</f>
        <v>26.43</v>
      </c>
      <c r="T8" s="45">
        <f>(SUM(S2:S6))/P9</f>
        <v>2.6429999999999998</v>
      </c>
    </row>
    <row r="9" spans="1:20" ht="16.5" customHeight="1" thickTop="1" thickBot="1" x14ac:dyDescent="0.35">
      <c r="M9" s="22" t="s">
        <v>4</v>
      </c>
      <c r="N9" s="42"/>
      <c r="O9" s="31"/>
      <c r="P9" s="57" t="s">
        <v>13</v>
      </c>
      <c r="Q9" s="40"/>
      <c r="R9" s="38"/>
      <c r="S9" s="39" t="s">
        <v>6</v>
      </c>
      <c r="T9" s="44" t="s">
        <v>9</v>
      </c>
    </row>
    <row r="10" spans="1:20" ht="19.5" thickTop="1" x14ac:dyDescent="0.3">
      <c r="P10" s="52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2016-12-07T11:31:36Z</dcterms:modified>
</cp:coreProperties>
</file>