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 D'Souza\Documents\Engineering\uni-git\FINANCE 261\"/>
    </mc:Choice>
  </mc:AlternateContent>
  <xr:revisionPtr revIDLastSave="0" documentId="13_ncr:1_{B58A60B9-35CC-4E97-989F-593FB6EED290}" xr6:coauthVersionLast="36" xr6:coauthVersionMax="36" xr10:uidLastSave="{00000000-0000-0000-0000-000000000000}"/>
  <bookViews>
    <workbookView xWindow="0" yWindow="0" windowWidth="21570" windowHeight="7980" xr2:uid="{8DAE9AA4-B94E-43DF-B443-B51A9F977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F34" i="1"/>
  <c r="G34" i="1"/>
  <c r="I34" i="1"/>
  <c r="K34" i="1"/>
  <c r="F22" i="1"/>
  <c r="H22" i="1"/>
  <c r="G22" i="1"/>
  <c r="J18" i="1"/>
  <c r="G26" i="1"/>
  <c r="F26" i="1"/>
  <c r="K18" i="1"/>
  <c r="I18" i="1"/>
  <c r="H18" i="1"/>
  <c r="G18" i="1"/>
  <c r="F18" i="1"/>
  <c r="G7" i="1"/>
  <c r="H7" i="1"/>
  <c r="I7" i="1"/>
  <c r="J7" i="1"/>
  <c r="K7" i="1"/>
  <c r="H6" i="1"/>
  <c r="I6" i="1"/>
  <c r="J6" i="1"/>
  <c r="K6" i="1"/>
  <c r="G6" i="1"/>
  <c r="L6" i="1"/>
  <c r="I29" i="1" l="1"/>
  <c r="G35" i="1" s="1"/>
  <c r="I30" i="1"/>
  <c r="I35" i="1" s="1"/>
  <c r="L35" i="1" s="1"/>
  <c r="G10" i="1"/>
  <c r="J10" i="1"/>
  <c r="G12" i="1"/>
  <c r="K9" i="1"/>
  <c r="H12" i="1"/>
  <c r="I9" i="1"/>
  <c r="I10" i="1"/>
  <c r="K12" i="1"/>
  <c r="K10" i="1"/>
  <c r="J9" i="1"/>
  <c r="L7" i="1"/>
  <c r="J12" i="1" s="1"/>
  <c r="G9" i="1"/>
  <c r="H9" i="1"/>
  <c r="H10" i="1"/>
  <c r="J34" i="1" l="1"/>
  <c r="K35" i="1" s="1"/>
  <c r="L9" i="1"/>
  <c r="O9" i="1" s="1"/>
  <c r="L10" i="1"/>
  <c r="O10" i="1" s="1"/>
  <c r="I12" i="1"/>
  <c r="L12" i="1" s="1"/>
  <c r="G14" i="1" s="1"/>
</calcChain>
</file>

<file path=xl/sharedStrings.xml><?xml version="1.0" encoding="utf-8"?>
<sst xmlns="http://schemas.openxmlformats.org/spreadsheetml/2006/main" count="56" uniqueCount="41">
  <si>
    <t>Info</t>
  </si>
  <si>
    <t>State of Economy</t>
  </si>
  <si>
    <t>Pr</t>
  </si>
  <si>
    <t>A</t>
  </si>
  <si>
    <t>B</t>
  </si>
  <si>
    <t>Deep recession</t>
  </si>
  <si>
    <t>Mild recession</t>
  </si>
  <si>
    <t>Average</t>
  </si>
  <si>
    <t>QA,i</t>
  </si>
  <si>
    <t>Var(A)</t>
  </si>
  <si>
    <t>E(A)</t>
  </si>
  <si>
    <t>E(B)</t>
  </si>
  <si>
    <t>Deep R</t>
  </si>
  <si>
    <t>Mild R</t>
  </si>
  <si>
    <t>Avg</t>
  </si>
  <si>
    <t>Mild B</t>
  </si>
  <si>
    <t>Strong B</t>
  </si>
  <si>
    <t>Var(B)</t>
  </si>
  <si>
    <t>SD(A)</t>
  </si>
  <si>
    <t>SD(B)</t>
  </si>
  <si>
    <t>-&gt;</t>
  </si>
  <si>
    <t>QA,ii</t>
  </si>
  <si>
    <t>Cov(A,B)</t>
  </si>
  <si>
    <t>QA,iii</t>
  </si>
  <si>
    <t>Corr(A,B)</t>
  </si>
  <si>
    <t>QC</t>
  </si>
  <si>
    <t>w_A^2</t>
  </si>
  <si>
    <t>w_A</t>
  </si>
  <si>
    <t>^2</t>
  </si>
  <si>
    <t>^1</t>
  </si>
  <si>
    <t>^0</t>
  </si>
  <si>
    <t>const</t>
  </si>
  <si>
    <t>Combine likes</t>
  </si>
  <si>
    <t>Differentiate</t>
  </si>
  <si>
    <t>=</t>
  </si>
  <si>
    <t>Solve</t>
  </si>
  <si>
    <t>w_B</t>
  </si>
  <si>
    <t>Finding Variance</t>
  </si>
  <si>
    <t>w_B_2</t>
  </si>
  <si>
    <t>2w_aw_b</t>
  </si>
  <si>
    <t>cov(A,B)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</si>
</sst>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FCE3-31FB-4A59-A74B-749AFD150DDC}">
  <dimension ref="A1:O35"/>
  <sheetViews>
    <sheetView tabSelected="1" topLeftCell="A2" workbookViewId="0">
      <selection activeCell="L35" sqref="L35"/>
    </sheetView>
  </sheetViews>
  <sheetFormatPr defaultRowHeight="15" x14ac:dyDescent="0.25"/>
  <cols>
    <col min="2" max="2" width="16.7109375" hidden="1" customWidth="1"/>
    <col min="3" max="5" width="0" hidden="1" customWidth="1"/>
    <col min="13" max="13" width="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5" x14ac:dyDescent="0.25">
      <c r="B2" t="s">
        <v>5</v>
      </c>
      <c r="C2">
        <v>0.05</v>
      </c>
      <c r="D2">
        <v>-0.2</v>
      </c>
      <c r="E2">
        <v>-0.4</v>
      </c>
      <c r="F2" t="s">
        <v>2</v>
      </c>
      <c r="G2">
        <v>0.05</v>
      </c>
      <c r="H2">
        <v>0.25</v>
      </c>
      <c r="I2">
        <v>0.35</v>
      </c>
      <c r="J2">
        <v>0.2</v>
      </c>
      <c r="K2">
        <v>0.15</v>
      </c>
    </row>
    <row r="3" spans="1:15" x14ac:dyDescent="0.25">
      <c r="B3" t="s">
        <v>6</v>
      </c>
      <c r="C3">
        <v>0.25</v>
      </c>
      <c r="D3">
        <v>0</v>
      </c>
      <c r="E3">
        <v>0.1</v>
      </c>
      <c r="F3" t="s">
        <v>3</v>
      </c>
      <c r="G3">
        <v>-0.2</v>
      </c>
      <c r="H3">
        <v>0</v>
      </c>
      <c r="I3">
        <v>0.1</v>
      </c>
      <c r="J3">
        <v>0.15</v>
      </c>
      <c r="K3">
        <v>0.3</v>
      </c>
    </row>
    <row r="4" spans="1:15" x14ac:dyDescent="0.25">
      <c r="B4" t="s">
        <v>7</v>
      </c>
      <c r="C4">
        <v>0.35</v>
      </c>
      <c r="D4">
        <v>0.1</v>
      </c>
      <c r="E4">
        <v>0</v>
      </c>
      <c r="F4" t="s">
        <v>4</v>
      </c>
      <c r="G4">
        <v>-0.4</v>
      </c>
      <c r="H4">
        <v>0.1</v>
      </c>
      <c r="I4">
        <v>0</v>
      </c>
      <c r="J4">
        <v>0.25</v>
      </c>
      <c r="K4">
        <v>0.3</v>
      </c>
    </row>
    <row r="6" spans="1:15" x14ac:dyDescent="0.25">
      <c r="A6" t="s">
        <v>8</v>
      </c>
      <c r="F6" s="1" t="s">
        <v>10</v>
      </c>
      <c r="G6">
        <f>G$2*G3</f>
        <v>-1.0000000000000002E-2</v>
      </c>
      <c r="H6">
        <f t="shared" ref="H6:K7" si="0">H$2*H3</f>
        <v>0</v>
      </c>
      <c r="I6">
        <f t="shared" si="0"/>
        <v>3.4999999999999996E-2</v>
      </c>
      <c r="J6">
        <f t="shared" si="0"/>
        <v>0.03</v>
      </c>
      <c r="K6">
        <f t="shared" si="0"/>
        <v>4.4999999999999998E-2</v>
      </c>
      <c r="L6" s="1">
        <f>SUM(G6:K6)</f>
        <v>9.9999999999999992E-2</v>
      </c>
    </row>
    <row r="7" spans="1:15" x14ac:dyDescent="0.25">
      <c r="F7" s="1" t="s">
        <v>11</v>
      </c>
      <c r="G7">
        <f>G$2*G4</f>
        <v>-2.0000000000000004E-2</v>
      </c>
      <c r="H7">
        <f t="shared" si="0"/>
        <v>2.5000000000000001E-2</v>
      </c>
      <c r="I7">
        <f t="shared" si="0"/>
        <v>0</v>
      </c>
      <c r="J7">
        <f t="shared" si="0"/>
        <v>0.05</v>
      </c>
      <c r="K7">
        <f t="shared" si="0"/>
        <v>4.4999999999999998E-2</v>
      </c>
      <c r="L7" s="1">
        <f>SUM(G7:K7)</f>
        <v>0.1</v>
      </c>
    </row>
    <row r="9" spans="1:15" x14ac:dyDescent="0.25">
      <c r="F9" s="1" t="s">
        <v>9</v>
      </c>
      <c r="G9">
        <f>G$2*(G3-$L$6)^2</f>
        <v>4.4999999999999997E-3</v>
      </c>
      <c r="H9">
        <f>H$2*(H3-$L$6)^2</f>
        <v>2.4999999999999996E-3</v>
      </c>
      <c r="I9">
        <f>I$2*(I3-$L$6)^2</f>
        <v>6.7407548053553251E-35</v>
      </c>
      <c r="J9">
        <f>J$2*(J3-$L$6)^2</f>
        <v>5.0000000000000012E-4</v>
      </c>
      <c r="K9">
        <f>K$2*(K3-$L$6)^2</f>
        <v>6.000000000000001E-3</v>
      </c>
      <c r="L9" s="1">
        <f>SUM(G9:K9)</f>
        <v>1.3500000000000002E-2</v>
      </c>
      <c r="M9" s="2" t="s">
        <v>20</v>
      </c>
      <c r="N9" s="1" t="s">
        <v>18</v>
      </c>
      <c r="O9" s="1">
        <f>SQRT(L9)</f>
        <v>0.11618950038622251</v>
      </c>
    </row>
    <row r="10" spans="1:15" x14ac:dyDescent="0.25">
      <c r="F10" s="1" t="s">
        <v>17</v>
      </c>
      <c r="G10">
        <f>G$2*(G4-$L$6)^2</f>
        <v>1.2500000000000001E-2</v>
      </c>
      <c r="H10">
        <f>H$2*(H4-$L$6)^2</f>
        <v>4.8148248609680896E-35</v>
      </c>
      <c r="I10">
        <f>I$2*(I4-$L$6)^2</f>
        <v>3.4999999999999992E-3</v>
      </c>
      <c r="J10">
        <f>J$2*(J4-$L$6)^2</f>
        <v>4.5000000000000014E-3</v>
      </c>
      <c r="K10">
        <f>K$2*(K4-$L$6)^2</f>
        <v>6.000000000000001E-3</v>
      </c>
      <c r="L10" s="1">
        <f>SUM(G10:K10)</f>
        <v>2.6500000000000003E-2</v>
      </c>
      <c r="M10" s="2" t="s">
        <v>20</v>
      </c>
      <c r="N10" s="1" t="s">
        <v>19</v>
      </c>
      <c r="O10" s="1">
        <f>SQRT(L10)</f>
        <v>0.16278820596099708</v>
      </c>
    </row>
    <row r="12" spans="1:15" x14ac:dyDescent="0.25">
      <c r="A12" t="s">
        <v>21</v>
      </c>
      <c r="F12" s="1" t="s">
        <v>22</v>
      </c>
      <c r="G12">
        <f>G$2*(G3-$L$6)*(G4-$L$7)</f>
        <v>7.4999999999999997E-3</v>
      </c>
      <c r="H12">
        <f>H$2*(H3-$L$6)*(H4-$L$7)</f>
        <v>0</v>
      </c>
      <c r="I12">
        <f>I$2*(I3-$L$6)*(I4-$L$7)</f>
        <v>-4.8572257327350594E-19</v>
      </c>
      <c r="J12">
        <f>J$2*(J3-$L$6)*(J4-$L$7)</f>
        <v>1.5000000000000002E-3</v>
      </c>
      <c r="K12">
        <f>K$2*(K3-$L$6)*(K4-$L$7)</f>
        <v>5.9999999999999993E-3</v>
      </c>
      <c r="L12" s="1">
        <f>SUM(G12:K12)</f>
        <v>1.4999999999999999E-2</v>
      </c>
    </row>
    <row r="13" spans="1:15" x14ac:dyDescent="0.25">
      <c r="F13" s="1"/>
    </row>
    <row r="14" spans="1:15" x14ac:dyDescent="0.25">
      <c r="A14" t="s">
        <v>23</v>
      </c>
      <c r="F14" s="1" t="s">
        <v>24</v>
      </c>
      <c r="G14">
        <f>L12/(O9*O10)</f>
        <v>0.79305158571814394</v>
      </c>
    </row>
    <row r="16" spans="1:15" x14ac:dyDescent="0.25">
      <c r="A16" t="s">
        <v>25</v>
      </c>
      <c r="F16" t="s">
        <v>26</v>
      </c>
      <c r="G16" t="s">
        <v>30</v>
      </c>
      <c r="H16" t="s">
        <v>29</v>
      </c>
      <c r="I16" t="s">
        <v>28</v>
      </c>
      <c r="J16" t="s">
        <v>29</v>
      </c>
      <c r="K16" t="s">
        <v>28</v>
      </c>
    </row>
    <row r="17" spans="6:12" x14ac:dyDescent="0.25">
      <c r="G17">
        <v>1</v>
      </c>
      <c r="H17" s="2">
        <v>-2</v>
      </c>
      <c r="I17">
        <v>1</v>
      </c>
      <c r="J17">
        <v>2</v>
      </c>
      <c r="K17">
        <v>-2</v>
      </c>
    </row>
    <row r="18" spans="6:12" x14ac:dyDescent="0.25">
      <c r="F18">
        <f>L9</f>
        <v>1.3500000000000002E-2</v>
      </c>
      <c r="G18">
        <f>G17*L10</f>
        <v>2.6500000000000003E-2</v>
      </c>
      <c r="H18">
        <f>H17*L10</f>
        <v>-5.3000000000000005E-2</v>
      </c>
      <c r="I18">
        <f>+I17*L10</f>
        <v>2.6500000000000003E-2</v>
      </c>
      <c r="J18">
        <f>J17*L12</f>
        <v>0.03</v>
      </c>
      <c r="K18">
        <f>K17*L12</f>
        <v>-0.03</v>
      </c>
    </row>
    <row r="20" spans="6:12" x14ac:dyDescent="0.25">
      <c r="F20" s="3" t="s">
        <v>32</v>
      </c>
      <c r="G20" s="3"/>
      <c r="H20" s="3"/>
      <c r="I20" s="3"/>
    </row>
    <row r="21" spans="6:12" x14ac:dyDescent="0.25">
      <c r="F21" s="1" t="s">
        <v>26</v>
      </c>
      <c r="G21" s="1" t="s">
        <v>27</v>
      </c>
      <c r="H21" s="1" t="s">
        <v>31</v>
      </c>
    </row>
    <row r="22" spans="6:12" x14ac:dyDescent="0.25">
      <c r="F22">
        <f>K18+F18+I18</f>
        <v>1.0000000000000005E-2</v>
      </c>
      <c r="G22">
        <f>H18+J18</f>
        <v>-2.3000000000000007E-2</v>
      </c>
      <c r="H22">
        <f>G18</f>
        <v>2.6500000000000003E-2</v>
      </c>
    </row>
    <row r="24" spans="6:12" x14ac:dyDescent="0.25">
      <c r="F24" s="3" t="s">
        <v>33</v>
      </c>
      <c r="G24" s="3"/>
      <c r="H24" s="3"/>
      <c r="I24" s="3"/>
    </row>
    <row r="25" spans="6:12" x14ac:dyDescent="0.25">
      <c r="F25" s="1" t="s">
        <v>27</v>
      </c>
      <c r="G25" s="1" t="s">
        <v>31</v>
      </c>
    </row>
    <row r="26" spans="6:12" x14ac:dyDescent="0.25">
      <c r="F26">
        <f>F22*2</f>
        <v>2.0000000000000011E-2</v>
      </c>
      <c r="G26">
        <f>G22</f>
        <v>-2.3000000000000007E-2</v>
      </c>
      <c r="H26" s="4" t="s">
        <v>34</v>
      </c>
      <c r="I26">
        <v>0</v>
      </c>
    </row>
    <row r="28" spans="6:12" x14ac:dyDescent="0.25">
      <c r="F28" s="3" t="s">
        <v>35</v>
      </c>
      <c r="G28" s="3"/>
      <c r="H28" s="3"/>
      <c r="I28" s="3"/>
    </row>
    <row r="29" spans="6:12" x14ac:dyDescent="0.25">
      <c r="G29" s="1" t="s">
        <v>27</v>
      </c>
      <c r="H29" s="4" t="s">
        <v>34</v>
      </c>
      <c r="I29">
        <f>-G26/F26</f>
        <v>1.1499999999999997</v>
      </c>
    </row>
    <row r="30" spans="6:12" x14ac:dyDescent="0.25">
      <c r="G30" s="1" t="s">
        <v>36</v>
      </c>
      <c r="H30" s="4" t="s">
        <v>34</v>
      </c>
      <c r="I30">
        <f>1-I29</f>
        <v>-0.14999999999999969</v>
      </c>
    </row>
    <row r="32" spans="6:12" x14ac:dyDescent="0.25">
      <c r="F32" s="3" t="s">
        <v>37</v>
      </c>
      <c r="G32" s="3"/>
      <c r="H32" s="3"/>
      <c r="I32" s="3"/>
      <c r="J32" s="3"/>
      <c r="K32" s="3"/>
      <c r="L32" s="3"/>
    </row>
    <row r="33" spans="6:12" x14ac:dyDescent="0.25">
      <c r="F33" t="s">
        <v>26</v>
      </c>
      <c r="G33" t="s">
        <v>9</v>
      </c>
      <c r="H33" t="s">
        <v>38</v>
      </c>
      <c r="I33" t="s">
        <v>17</v>
      </c>
      <c r="J33" t="s">
        <v>39</v>
      </c>
      <c r="K33" t="s">
        <v>40</v>
      </c>
    </row>
    <row r="34" spans="6:12" x14ac:dyDescent="0.25">
      <c r="F34">
        <f>I29^2</f>
        <v>1.3224999999999993</v>
      </c>
      <c r="G34">
        <f>L9</f>
        <v>1.3500000000000002E-2</v>
      </c>
      <c r="H34">
        <f>I30^2</f>
        <v>2.2499999999999905E-2</v>
      </c>
      <c r="I34">
        <f>L10</f>
        <v>2.6500000000000003E-2</v>
      </c>
      <c r="J34">
        <f>2*I29*I30</f>
        <v>-0.3449999999999992</v>
      </c>
      <c r="K34">
        <f>L12</f>
        <v>1.4999999999999999E-2</v>
      </c>
    </row>
    <row r="35" spans="6:12" x14ac:dyDescent="0.25">
      <c r="G35">
        <f>F34*G34</f>
        <v>1.7853749999999995E-2</v>
      </c>
      <c r="I35">
        <f>H34*I34</f>
        <v>5.9624999999999761E-4</v>
      </c>
      <c r="K35">
        <f>J34*K34</f>
        <v>-5.1749999999999878E-3</v>
      </c>
      <c r="L35">
        <f>SUM(G35,I35,K35)</f>
        <v>1.3275000000000002E-2</v>
      </c>
    </row>
  </sheetData>
  <mergeCells count="4">
    <mergeCell ref="F24:I24"/>
    <mergeCell ref="F28:I28"/>
    <mergeCell ref="F20:I20"/>
    <mergeCell ref="F32:L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D'Souza</dc:creator>
  <cp:lastModifiedBy>Noel D'Souza</cp:lastModifiedBy>
  <dcterms:created xsi:type="dcterms:W3CDTF">2019-04-06T12:00:09Z</dcterms:created>
  <dcterms:modified xsi:type="dcterms:W3CDTF">2019-04-06T15:00:42Z</dcterms:modified>
</cp:coreProperties>
</file>