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Attack_Vector\_attack_vector2\deploy\"/>
    </mc:Choice>
  </mc:AlternateContent>
  <xr:revisionPtr revIDLastSave="0" documentId="13_ncr:1_{44685DFD-F3A5-40DD-A22A-8F839560C37D}" xr6:coauthVersionLast="47" xr6:coauthVersionMax="47" xr10:uidLastSave="{00000000-0000-0000-0000-000000000000}"/>
  <bookViews>
    <workbookView xWindow="25395" yWindow="3075" windowWidth="21210" windowHeight="11475" activeTab="2" xr2:uid="{00000000-000D-0000-FFFF-FFFF00000000}"/>
  </bookViews>
  <sheets>
    <sheet name="Application stats" sheetId="1" r:id="rId1"/>
    <sheet name="MongoDB Atlas" sheetId="3" r:id="rId2"/>
    <sheet name="App runne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/>
  <c r="B25" i="2"/>
  <c r="F9" i="3"/>
  <c r="B20" i="2"/>
  <c r="B19" i="2"/>
  <c r="B18" i="2"/>
  <c r="B17" i="2"/>
  <c r="B16" i="2"/>
  <c r="B15" i="2"/>
  <c r="B14" i="2"/>
  <c r="B13" i="2"/>
  <c r="B9" i="2"/>
  <c r="B8" i="2"/>
  <c r="B7" i="2"/>
  <c r="B6" i="2"/>
  <c r="B5" i="2"/>
  <c r="B6" i="1"/>
</calcChain>
</file>

<file path=xl/sharedStrings.xml><?xml version="1.0" encoding="utf-8"?>
<sst xmlns="http://schemas.openxmlformats.org/spreadsheetml/2006/main" count="72" uniqueCount="39">
  <si>
    <t>Apprunner</t>
  </si>
  <si>
    <t>Application jar</t>
  </si>
  <si>
    <t>MB</t>
  </si>
  <si>
    <t>Application jar projection</t>
  </si>
  <si>
    <t>Memory needed for application</t>
  </si>
  <si>
    <t>No idea really, this seems like more than enough</t>
  </si>
  <si>
    <t>CPU needed for application</t>
  </si>
  <si>
    <t>VCPU</t>
  </si>
  <si>
    <t>per day</t>
  </si>
  <si>
    <t>Active container instance</t>
  </si>
  <si>
    <t>Container projection</t>
  </si>
  <si>
    <t>Provisioned container instance</t>
  </si>
  <si>
    <t>$ / GB Hour</t>
  </si>
  <si>
    <t>Container size</t>
  </si>
  <si>
    <t>GB</t>
  </si>
  <si>
    <t>Provisioning costs</t>
  </si>
  <si>
    <t>$ / hour</t>
  </si>
  <si>
    <t>$</t>
  </si>
  <si>
    <t>$ / vCPU Hour</t>
  </si>
  <si>
    <t>vCPU needed</t>
  </si>
  <si>
    <t>Memory needed</t>
  </si>
  <si>
    <t>Active cost vCPU</t>
  </si>
  <si>
    <t>Active cost memory</t>
  </si>
  <si>
    <t>Active cost total</t>
  </si>
  <si>
    <t>Serverless</t>
  </si>
  <si>
    <t>Reads</t>
  </si>
  <si>
    <t>expected cost</t>
  </si>
  <si>
    <t>Writes</t>
  </si>
  <si>
    <t>$ / million</t>
  </si>
  <si>
    <t>Storage</t>
  </si>
  <si>
    <t>$ / GB month</t>
  </si>
  <si>
    <t>backup</t>
  </si>
  <si>
    <t>data transfer</t>
  </si>
  <si>
    <t>$ / GB</t>
  </si>
  <si>
    <t>Total</t>
  </si>
  <si>
    <t>$ / month</t>
  </si>
  <si>
    <t>Total costs</t>
  </si>
  <si>
    <t>per event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</si>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</sst>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1" fillId="2" borderId="0" xfId="1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7"/>
  <sheetViews>
    <sheetView workbookViewId="0">
      <selection activeCell="A18" sqref="A18"/>
    </sheetView>
  </sheetViews>
  <sheetFormatPr defaultRowHeight="15" x14ac:dyDescent="0.25"/>
  <cols>
    <col min="1" max="1" width="29.7109375" bestFit="1" customWidth="1"/>
  </cols>
  <sheetData>
    <row r="3" spans="1:4" x14ac:dyDescent="0.25">
      <c r="A3" t="s">
        <v>1</v>
      </c>
      <c r="B3">
        <v>34</v>
      </c>
      <c r="C3" t="s">
        <v>2</v>
      </c>
    </row>
    <row r="4" spans="1:4" x14ac:dyDescent="0.25">
      <c r="A4" t="s">
        <v>3</v>
      </c>
      <c r="B4">
        <v>50</v>
      </c>
      <c r="C4" t="s">
        <v>2</v>
      </c>
    </row>
    <row r="5" spans="1:4" x14ac:dyDescent="0.25">
      <c r="A5" t="s">
        <v>10</v>
      </c>
      <c r="B5">
        <v>300</v>
      </c>
      <c r="C5" t="s">
        <v>2</v>
      </c>
    </row>
    <row r="6" spans="1:4" x14ac:dyDescent="0.25">
      <c r="A6" t="s">
        <v>10</v>
      </c>
      <c r="B6">
        <f>B5/1000</f>
        <v>0.3</v>
      </c>
      <c r="C6" t="s">
        <v>14</v>
      </c>
    </row>
    <row r="8" spans="1:4" x14ac:dyDescent="0.25">
      <c r="A8" t="s">
        <v>4</v>
      </c>
      <c r="B8">
        <v>1</v>
      </c>
      <c r="C8" t="s">
        <v>14</v>
      </c>
      <c r="D8" t="s">
        <v>5</v>
      </c>
    </row>
    <row r="10" spans="1:4" x14ac:dyDescent="0.25">
      <c r="A10" t="s">
        <v>6</v>
      </c>
      <c r="B10">
        <v>0.5</v>
      </c>
      <c r="C10" t="s">
        <v>7</v>
      </c>
      <c r="D10" t="s">
        <v>5</v>
      </c>
    </row>
    <row r="17" spans="1:3" x14ac:dyDescent="0.25">
      <c r="A17" t="s">
        <v>0</v>
      </c>
      <c r="C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033-6C7B-4A3C-8D2E-A563792E74C8}">
  <dimension ref="A1:G9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24</v>
      </c>
    </row>
    <row r="3" spans="1:7" x14ac:dyDescent="0.25">
      <c r="A3" t="s">
        <v>25</v>
      </c>
      <c r="B3">
        <v>0.1</v>
      </c>
      <c r="C3" t="s">
        <v>28</v>
      </c>
      <c r="E3" t="s">
        <v>26</v>
      </c>
      <c r="F3">
        <v>0.1</v>
      </c>
      <c r="G3" t="s">
        <v>17</v>
      </c>
    </row>
    <row r="4" spans="1:7" x14ac:dyDescent="0.25">
      <c r="A4" t="s">
        <v>27</v>
      </c>
      <c r="B4">
        <v>1</v>
      </c>
      <c r="C4" t="s">
        <v>28</v>
      </c>
      <c r="E4" t="s">
        <v>26</v>
      </c>
      <c r="F4">
        <v>1</v>
      </c>
      <c r="G4" t="s">
        <v>17</v>
      </c>
    </row>
    <row r="5" spans="1:7" x14ac:dyDescent="0.25">
      <c r="A5" t="s">
        <v>29</v>
      </c>
      <c r="B5">
        <v>0.25</v>
      </c>
      <c r="C5" t="s">
        <v>30</v>
      </c>
      <c r="E5" t="s">
        <v>26</v>
      </c>
      <c r="F5">
        <v>0.25</v>
      </c>
      <c r="G5" t="s">
        <v>17</v>
      </c>
    </row>
    <row r="6" spans="1:7" x14ac:dyDescent="0.25">
      <c r="A6" t="s">
        <v>31</v>
      </c>
      <c r="B6">
        <v>0.2</v>
      </c>
      <c r="C6" t="s">
        <v>30</v>
      </c>
      <c r="E6" t="s">
        <v>26</v>
      </c>
      <c r="F6">
        <v>0.2</v>
      </c>
    </row>
    <row r="7" spans="1:7" x14ac:dyDescent="0.25">
      <c r="A7" t="s">
        <v>32</v>
      </c>
      <c r="B7">
        <v>0.1</v>
      </c>
      <c r="C7" t="s">
        <v>33</v>
      </c>
      <c r="E7" t="s">
        <v>26</v>
      </c>
      <c r="F7">
        <v>0.1</v>
      </c>
      <c r="G7" t="s">
        <v>17</v>
      </c>
    </row>
    <row r="9" spans="1:7" x14ac:dyDescent="0.25">
      <c r="E9" t="s">
        <v>34</v>
      </c>
      <c r="F9">
        <f>SUM(F3:F7)</f>
        <v>1.6500000000000001</v>
      </c>
      <c r="G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056-7D27-4DE8-9E70-1BF0ACCE2D58}">
  <dimension ref="A2:C27"/>
  <sheetViews>
    <sheetView tabSelected="1" workbookViewId="0">
      <selection activeCell="H12" sqref="H12"/>
    </sheetView>
  </sheetViews>
  <sheetFormatPr defaultRowHeight="15" x14ac:dyDescent="0.25"/>
  <cols>
    <col min="1" max="1" width="28.85546875" bestFit="1" customWidth="1"/>
  </cols>
  <sheetData>
    <row r="2" spans="1:3" x14ac:dyDescent="0.25">
      <c r="A2" t="s">
        <v>9</v>
      </c>
    </row>
    <row r="4" spans="1:3" x14ac:dyDescent="0.25">
      <c r="A4" s="3" t="s">
        <v>11</v>
      </c>
      <c r="B4" s="3">
        <v>7.0000000000000001E-3</v>
      </c>
      <c r="C4" s="3" t="s">
        <v>12</v>
      </c>
    </row>
    <row r="5" spans="1:3" x14ac:dyDescent="0.25">
      <c r="A5" s="4" t="s">
        <v>13</v>
      </c>
      <c r="B5" s="4">
        <f>'Application stats'!B6</f>
        <v>0.3</v>
      </c>
      <c r="C5" s="4"/>
    </row>
    <row r="6" spans="1:3" x14ac:dyDescent="0.25">
      <c r="A6" s="4" t="s">
        <v>15</v>
      </c>
      <c r="B6" s="4">
        <f>B5*B4</f>
        <v>2.0999999999999999E-3</v>
      </c>
      <c r="C6" s="4" t="s">
        <v>16</v>
      </c>
    </row>
    <row r="7" spans="1:3" x14ac:dyDescent="0.25">
      <c r="A7" t="s">
        <v>8</v>
      </c>
      <c r="B7" s="1">
        <f>B6*24</f>
        <v>5.04E-2</v>
      </c>
      <c r="C7" t="s">
        <v>17</v>
      </c>
    </row>
    <row r="8" spans="1:3" x14ac:dyDescent="0.25">
      <c r="A8" t="s">
        <v>37</v>
      </c>
      <c r="B8" s="2">
        <f>B7*3</f>
        <v>0.1512</v>
      </c>
      <c r="C8" t="s">
        <v>17</v>
      </c>
    </row>
    <row r="9" spans="1:3" x14ac:dyDescent="0.25">
      <c r="A9" t="s">
        <v>38</v>
      </c>
      <c r="B9" s="1">
        <f>B7*365</f>
        <v>18.396000000000001</v>
      </c>
      <c r="C9" t="s">
        <v>17</v>
      </c>
    </row>
    <row r="11" spans="1:3" x14ac:dyDescent="0.25">
      <c r="A11" t="s">
        <v>9</v>
      </c>
      <c r="B11">
        <v>6.4000000000000001E-2</v>
      </c>
      <c r="C11" t="s">
        <v>18</v>
      </c>
    </row>
    <row r="12" spans="1:3" x14ac:dyDescent="0.25">
      <c r="A12" s="3" t="s">
        <v>9</v>
      </c>
      <c r="B12" s="3">
        <v>7.0000000000000001E-3</v>
      </c>
      <c r="C12" s="3" t="s">
        <v>12</v>
      </c>
    </row>
    <row r="13" spans="1:3" x14ac:dyDescent="0.25">
      <c r="A13" s="5" t="s">
        <v>19</v>
      </c>
      <c r="B13">
        <f>'Application stats'!B10</f>
        <v>0.5</v>
      </c>
    </row>
    <row r="14" spans="1:3" x14ac:dyDescent="0.25">
      <c r="A14" s="6" t="s">
        <v>20</v>
      </c>
      <c r="B14" s="3">
        <f>'Application stats'!B8</f>
        <v>1</v>
      </c>
    </row>
    <row r="15" spans="1:3" x14ac:dyDescent="0.25">
      <c r="A15" s="5" t="s">
        <v>21</v>
      </c>
      <c r="B15">
        <f>B13*B11</f>
        <v>3.2000000000000001E-2</v>
      </c>
      <c r="C15" t="s">
        <v>16</v>
      </c>
    </row>
    <row r="16" spans="1:3" x14ac:dyDescent="0.25">
      <c r="A16" s="5" t="s">
        <v>22</v>
      </c>
      <c r="B16">
        <f>B14*B12</f>
        <v>7.0000000000000001E-3</v>
      </c>
      <c r="C16" t="s">
        <v>16</v>
      </c>
    </row>
    <row r="17" spans="1:3" x14ac:dyDescent="0.25">
      <c r="A17" s="6" t="s">
        <v>23</v>
      </c>
      <c r="B17" s="3">
        <f>B16+B15</f>
        <v>3.9E-2</v>
      </c>
      <c r="C17" s="3" t="s">
        <v>16</v>
      </c>
    </row>
    <row r="18" spans="1:3" x14ac:dyDescent="0.25">
      <c r="A18" t="s">
        <v>8</v>
      </c>
      <c r="B18" s="1">
        <f>B17*24</f>
        <v>0.93599999999999994</v>
      </c>
      <c r="C18" t="s">
        <v>17</v>
      </c>
    </row>
    <row r="19" spans="1:3" x14ac:dyDescent="0.25">
      <c r="A19" t="s">
        <v>37</v>
      </c>
      <c r="B19" s="2">
        <f>B18*3</f>
        <v>2.8079999999999998</v>
      </c>
      <c r="C19" t="s">
        <v>17</v>
      </c>
    </row>
    <row r="20" spans="1:3" x14ac:dyDescent="0.25">
      <c r="A20" t="s">
        <v>38</v>
      </c>
      <c r="B20" s="1">
        <f>B18*365</f>
        <v>341.64</v>
      </c>
      <c r="C20" t="s">
        <v>17</v>
      </c>
    </row>
    <row r="24" spans="1:3" x14ac:dyDescent="0.25">
      <c r="A24" t="s">
        <v>36</v>
      </c>
    </row>
    <row r="25" spans="1:3" x14ac:dyDescent="0.25">
      <c r="A25" t="s">
        <v>8</v>
      </c>
      <c r="B25" s="1">
        <f>B18+B7</f>
        <v>0.98639999999999994</v>
      </c>
    </row>
    <row r="26" spans="1:3" x14ac:dyDescent="0.25">
      <c r="A26" t="s">
        <v>37</v>
      </c>
      <c r="B26" s="2">
        <f>B19+B8</f>
        <v>2.9592000000000001</v>
      </c>
    </row>
    <row r="27" spans="1:3" x14ac:dyDescent="0.25">
      <c r="A27" t="s">
        <v>38</v>
      </c>
      <c r="B27" s="1">
        <f>B20+B9</f>
        <v>360.036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stats</vt:lpstr>
      <vt:lpstr>MongoDB Atlas</vt:lpstr>
      <vt:lpstr>App 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Carcosa</dc:creator>
  <cp:lastModifiedBy>Carcosa</cp:lastModifiedBy>
  <dcterms:created xsi:type="dcterms:W3CDTF">2015-06-05T18:17:20Z</dcterms:created>
  <dcterms:modified xsi:type="dcterms:W3CDTF">2023-05-21T09:44:58Z</dcterms:modified>
</cp:coreProperties>
</file>