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malley/Desktop/Final Report/Data/"/>
    </mc:Choice>
  </mc:AlternateContent>
  <xr:revisionPtr revIDLastSave="0" documentId="13_ncr:1_{4477C1B8-0D4A-4340-99E3-445EF07751E4}" xr6:coauthVersionLast="47" xr6:coauthVersionMax="47" xr10:uidLastSave="{00000000-0000-0000-0000-000000000000}"/>
  <bookViews>
    <workbookView xWindow="0" yWindow="760" windowWidth="30240" windowHeight="17260" activeTab="1" xr2:uid="{EA2552CA-97F9-B740-B0DD-D4AAA2B01FCE}"/>
  </bookViews>
  <sheets>
    <sheet name="Data" sheetId="1" r:id="rId1"/>
    <sheet name="Dat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3" l="1"/>
  <c r="U3" i="3"/>
  <c r="T4" i="3"/>
  <c r="U4" i="3"/>
  <c r="T5" i="3"/>
  <c r="U5" i="3"/>
  <c r="V5" i="3"/>
  <c r="W5" i="3"/>
  <c r="S6" i="3"/>
  <c r="T6" i="3"/>
  <c r="U6" i="3"/>
  <c r="T7" i="3"/>
  <c r="U7" i="3"/>
  <c r="V7" i="3"/>
  <c r="T8" i="3"/>
  <c r="U8" i="3"/>
  <c r="W8" i="3"/>
  <c r="S9" i="3"/>
  <c r="T9" i="3"/>
  <c r="U9" i="3"/>
  <c r="T10" i="3"/>
  <c r="U10" i="3"/>
  <c r="V10" i="3"/>
  <c r="W10" i="3"/>
  <c r="T11" i="3"/>
  <c r="U11" i="3"/>
  <c r="T12" i="3"/>
  <c r="U12" i="3"/>
  <c r="T13" i="3"/>
  <c r="U13" i="3"/>
  <c r="W13" i="3"/>
  <c r="S14" i="3"/>
  <c r="T14" i="3"/>
  <c r="U14" i="3"/>
  <c r="T15" i="3"/>
  <c r="U15" i="3"/>
  <c r="T16" i="3"/>
  <c r="U16" i="3"/>
  <c r="W16" i="3"/>
  <c r="S17" i="3"/>
  <c r="T17" i="3"/>
  <c r="U17" i="3"/>
  <c r="T18" i="3"/>
  <c r="U18" i="3"/>
  <c r="V18" i="3"/>
  <c r="W18" i="3"/>
  <c r="T19" i="3"/>
  <c r="U19" i="3"/>
  <c r="T20" i="3"/>
  <c r="U20" i="3"/>
  <c r="T21" i="3"/>
  <c r="S22" i="3"/>
  <c r="T22" i="3"/>
  <c r="U22" i="3"/>
  <c r="T23" i="3"/>
  <c r="U23" i="3"/>
  <c r="W23" i="3"/>
  <c r="T24" i="3"/>
  <c r="U24" i="3"/>
  <c r="S25" i="3"/>
  <c r="T25" i="3"/>
  <c r="U25" i="3"/>
  <c r="V3" i="3"/>
  <c r="T3" i="3"/>
  <c r="R4" i="3"/>
  <c r="K7" i="3"/>
  <c r="J2" i="3"/>
  <c r="J3" i="3"/>
  <c r="S3" i="3" s="1"/>
  <c r="K3" i="3"/>
  <c r="V4" i="3" s="1"/>
  <c r="J4" i="3"/>
  <c r="S4" i="3" s="1"/>
  <c r="K4" i="3"/>
  <c r="J5" i="3"/>
  <c r="S5" i="3" s="1"/>
  <c r="K5" i="3"/>
  <c r="J6" i="3"/>
  <c r="K6" i="3"/>
  <c r="V6" i="3" s="1"/>
  <c r="J7" i="3"/>
  <c r="S7" i="3" s="1"/>
  <c r="J8" i="3"/>
  <c r="K8" i="3"/>
  <c r="V8" i="3" s="1"/>
  <c r="J9" i="3"/>
  <c r="K9" i="3"/>
  <c r="J10" i="3"/>
  <c r="S10" i="3" s="1"/>
  <c r="K10" i="3"/>
  <c r="J11" i="3"/>
  <c r="S12" i="3" s="1"/>
  <c r="K11" i="3"/>
  <c r="V11" i="3" s="1"/>
  <c r="J12" i="3"/>
  <c r="K12" i="3"/>
  <c r="V13" i="3" s="1"/>
  <c r="J13" i="3"/>
  <c r="S13" i="3" s="1"/>
  <c r="K13" i="3"/>
  <c r="J14" i="3"/>
  <c r="K14" i="3"/>
  <c r="V14" i="3" s="1"/>
  <c r="J15" i="3"/>
  <c r="S15" i="3" s="1"/>
  <c r="K15" i="3"/>
  <c r="V15" i="3" s="1"/>
  <c r="J16" i="3"/>
  <c r="K16" i="3"/>
  <c r="V16" i="3" s="1"/>
  <c r="J17" i="3"/>
  <c r="K17" i="3"/>
  <c r="J18" i="3"/>
  <c r="S18" i="3" s="1"/>
  <c r="K18" i="3"/>
  <c r="J19" i="3"/>
  <c r="S20" i="3" s="1"/>
  <c r="K19" i="3"/>
  <c r="V19" i="3" s="1"/>
  <c r="J20" i="3"/>
  <c r="K20" i="3"/>
  <c r="V21" i="3" s="1"/>
  <c r="J21" i="3"/>
  <c r="S21" i="3" s="1"/>
  <c r="K21" i="3"/>
  <c r="J22" i="3"/>
  <c r="K22" i="3"/>
  <c r="V22" i="3" s="1"/>
  <c r="J23" i="3"/>
  <c r="S23" i="3" s="1"/>
  <c r="K23" i="3"/>
  <c r="V23" i="3" s="1"/>
  <c r="J24" i="3"/>
  <c r="S24" i="3" s="1"/>
  <c r="K24" i="3"/>
  <c r="V24" i="3" s="1"/>
  <c r="J25" i="3"/>
  <c r="K25" i="3"/>
  <c r="V25" i="3" s="1"/>
  <c r="K2" i="3"/>
  <c r="H25" i="3"/>
  <c r="I25" i="3" s="1"/>
  <c r="W25" i="3" s="1"/>
  <c r="F25" i="3"/>
  <c r="R25" i="3"/>
  <c r="H24" i="3"/>
  <c r="I24" i="3" s="1"/>
  <c r="W24" i="3" s="1"/>
  <c r="F24" i="3"/>
  <c r="R24" i="3"/>
  <c r="H23" i="3"/>
  <c r="I23" i="3" s="1"/>
  <c r="F23" i="3"/>
  <c r="R23" i="3"/>
  <c r="H22" i="3"/>
  <c r="I22" i="3" s="1"/>
  <c r="W22" i="3" s="1"/>
  <c r="F22" i="3"/>
  <c r="R22" i="3"/>
  <c r="H21" i="3"/>
  <c r="I21" i="3" s="1"/>
  <c r="W21" i="3" s="1"/>
  <c r="F21" i="3"/>
  <c r="R21" i="3"/>
  <c r="H20" i="3"/>
  <c r="I20" i="3" s="1"/>
  <c r="F20" i="3"/>
  <c r="R20" i="3"/>
  <c r="H19" i="3"/>
  <c r="I19" i="3" s="1"/>
  <c r="W19" i="3" s="1"/>
  <c r="F19" i="3"/>
  <c r="R19" i="3"/>
  <c r="H18" i="3"/>
  <c r="I18" i="3" s="1"/>
  <c r="F18" i="3"/>
  <c r="R18" i="3"/>
  <c r="H17" i="3"/>
  <c r="I17" i="3" s="1"/>
  <c r="W17" i="3" s="1"/>
  <c r="F17" i="3"/>
  <c r="R17" i="3"/>
  <c r="H16" i="3"/>
  <c r="I16" i="3" s="1"/>
  <c r="F16" i="3"/>
  <c r="R16" i="3"/>
  <c r="H15" i="3"/>
  <c r="I15" i="3" s="1"/>
  <c r="F15" i="3"/>
  <c r="R15" i="3"/>
  <c r="H14" i="3"/>
  <c r="I14" i="3" s="1"/>
  <c r="W14" i="3" s="1"/>
  <c r="F14" i="3"/>
  <c r="R14" i="3"/>
  <c r="H13" i="3"/>
  <c r="I13" i="3" s="1"/>
  <c r="F13" i="3"/>
  <c r="R13" i="3"/>
  <c r="H12" i="3"/>
  <c r="I12" i="3" s="1"/>
  <c r="F12" i="3"/>
  <c r="R12" i="3"/>
  <c r="H11" i="3"/>
  <c r="I11" i="3" s="1"/>
  <c r="W11" i="3" s="1"/>
  <c r="F11" i="3"/>
  <c r="R11" i="3"/>
  <c r="H10" i="3"/>
  <c r="I10" i="3" s="1"/>
  <c r="F10" i="3"/>
  <c r="R10" i="3"/>
  <c r="H9" i="3"/>
  <c r="I9" i="3" s="1"/>
  <c r="W9" i="3" s="1"/>
  <c r="F9" i="3"/>
  <c r="R9" i="3"/>
  <c r="H8" i="3"/>
  <c r="I8" i="3" s="1"/>
  <c r="F8" i="3"/>
  <c r="R8" i="3"/>
  <c r="H7" i="3"/>
  <c r="I7" i="3" s="1"/>
  <c r="W7" i="3" s="1"/>
  <c r="F7" i="3"/>
  <c r="R7" i="3"/>
  <c r="H6" i="3"/>
  <c r="I6" i="3" s="1"/>
  <c r="W6" i="3" s="1"/>
  <c r="F6" i="3"/>
  <c r="R6" i="3"/>
  <c r="H5" i="3"/>
  <c r="I5" i="3" s="1"/>
  <c r="F5" i="3"/>
  <c r="R5" i="3"/>
  <c r="H4" i="3"/>
  <c r="I4" i="3" s="1"/>
  <c r="F4" i="3"/>
  <c r="H3" i="3"/>
  <c r="I3" i="3" s="1"/>
  <c r="W3" i="3" s="1"/>
  <c r="F3" i="3"/>
  <c r="R3" i="3"/>
  <c r="H2" i="3"/>
  <c r="I2" i="3" s="1"/>
  <c r="F2" i="3"/>
  <c r="I3" i="1"/>
  <c r="J3" i="1"/>
  <c r="I4" i="1"/>
  <c r="J4" i="1"/>
  <c r="I5" i="1"/>
  <c r="J5" i="1" s="1"/>
  <c r="I6" i="1"/>
  <c r="J6" i="1" s="1"/>
  <c r="I7" i="1"/>
  <c r="J7" i="1"/>
  <c r="I8" i="1"/>
  <c r="J8" i="1"/>
  <c r="I9" i="1"/>
  <c r="J9" i="1" s="1"/>
  <c r="I10" i="1"/>
  <c r="J10" i="1" s="1"/>
  <c r="I11" i="1"/>
  <c r="J11" i="1"/>
  <c r="I12" i="1"/>
  <c r="J12" i="1"/>
  <c r="I13" i="1"/>
  <c r="J13" i="1" s="1"/>
  <c r="I14" i="1"/>
  <c r="J14" i="1"/>
  <c r="I15" i="1"/>
  <c r="J15" i="1"/>
  <c r="I16" i="1"/>
  <c r="J16" i="1"/>
  <c r="I17" i="1"/>
  <c r="J17" i="1" s="1"/>
  <c r="I18" i="1"/>
  <c r="J18" i="1"/>
  <c r="I19" i="1"/>
  <c r="J19" i="1"/>
  <c r="I20" i="1"/>
  <c r="J20" i="1"/>
  <c r="I21" i="1"/>
  <c r="J21" i="1" s="1"/>
  <c r="I22" i="1"/>
  <c r="J22" i="1"/>
  <c r="I23" i="1"/>
  <c r="J23" i="1"/>
  <c r="I24" i="1"/>
  <c r="J24" i="1" s="1"/>
  <c r="I25" i="1"/>
  <c r="J25" i="1" s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5" i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W20" i="3" l="1"/>
  <c r="V17" i="3"/>
  <c r="S16" i="3"/>
  <c r="W12" i="3"/>
  <c r="W2" i="3" s="1"/>
  <c r="V9" i="3"/>
  <c r="V2" i="3" s="1"/>
  <c r="S8" i="3"/>
  <c r="S2" i="3" s="1"/>
  <c r="W4" i="3"/>
  <c r="V20" i="3"/>
  <c r="S19" i="3"/>
  <c r="W15" i="3"/>
  <c r="V12" i="3"/>
  <c r="S11" i="3"/>
  <c r="R2" i="3"/>
  <c r="U2" i="3"/>
  <c r="T2" i="3"/>
</calcChain>
</file>

<file path=xl/sharedStrings.xml><?xml version="1.0" encoding="utf-8"?>
<sst xmlns="http://schemas.openxmlformats.org/spreadsheetml/2006/main" count="33" uniqueCount="32">
  <si>
    <t>fy_year</t>
  </si>
  <si>
    <t>tax per gallon</t>
  </si>
  <si>
    <t>Fuel Tax Revenue</t>
  </si>
  <si>
    <t>Gasoline Tax Revenue</t>
  </si>
  <si>
    <t>Gas%Total</t>
  </si>
  <si>
    <t>Gas%change</t>
  </si>
  <si>
    <t>Total Personal Income</t>
  </si>
  <si>
    <t>Real Gas Tax Rev (2023)</t>
  </si>
  <si>
    <t>factor</t>
  </si>
  <si>
    <t>Real TPI (2023)</t>
  </si>
  <si>
    <t>year</t>
  </si>
  <si>
    <t>fuel.rev</t>
  </si>
  <si>
    <t>gas.rev</t>
  </si>
  <si>
    <t>rate</t>
  </si>
  <si>
    <t>tpi</t>
  </si>
  <si>
    <t>revfromgas</t>
  </si>
  <si>
    <t>gas.rev.real</t>
  </si>
  <si>
    <t>tpi.real</t>
  </si>
  <si>
    <t>base</t>
  </si>
  <si>
    <t>base.real</t>
  </si>
  <si>
    <t>c1</t>
  </si>
  <si>
    <t>c2</t>
  </si>
  <si>
    <t>c3</t>
  </si>
  <si>
    <t>c4</t>
  </si>
  <si>
    <t>c5</t>
  </si>
  <si>
    <t>c6</t>
  </si>
  <si>
    <t>d.gas</t>
  </si>
  <si>
    <t>d.base</t>
  </si>
  <si>
    <t>d.tpi</t>
  </si>
  <si>
    <t>d.gas.real</t>
  </si>
  <si>
    <t>d.base.real</t>
  </si>
  <si>
    <t>d.tpi.real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</si>
</sst>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44" fontId="2" fillId="0" borderId="0" xfId="1" applyFont="1" applyAlignment="1">
      <alignment horizontal="left" vertical="top" wrapText="1"/>
    </xf>
    <xf numFmtId="8" fontId="0" fillId="0" borderId="0" xfId="0" applyNumberFormat="1"/>
    <xf numFmtId="44" fontId="0" fillId="0" borderId="0" xfId="1" applyFont="1"/>
    <xf numFmtId="4" fontId="0" fillId="0" borderId="0" xfId="0" applyNumberFormat="1"/>
    <xf numFmtId="10" fontId="0" fillId="0" borderId="0" xfId="0" applyNumberFormat="1"/>
    <xf numFmtId="0" fontId="3" fillId="0" borderId="0" xfId="0" applyFont="1"/>
    <xf numFmtId="10" fontId="0" fillId="0" borderId="0" xfId="2" applyNumberFormat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E2AA-5AD1-394F-BEF6-53266D1AC197}">
  <dimension ref="A1:J42"/>
  <sheetViews>
    <sheetView zoomScale="132" zoomScaleNormal="132" workbookViewId="0">
      <pane xSplit="1" topLeftCell="B1" activePane="topRight" state="frozen"/>
      <selection pane="topRight" sqref="A1:XFD1048576"/>
    </sheetView>
  </sheetViews>
  <sheetFormatPr baseColWidth="10" defaultColWidth="8.83203125" defaultRowHeight="15" x14ac:dyDescent="0.2"/>
  <cols>
    <col min="2" max="2" width="17.83203125" bestFit="1" customWidth="1"/>
    <col min="3" max="3" width="17.33203125" bestFit="1" customWidth="1"/>
    <col min="4" max="4" width="11.33203125" bestFit="1" customWidth="1"/>
    <col min="5" max="5" width="19.5" bestFit="1" customWidth="1"/>
    <col min="6" max="6" width="10.5" bestFit="1" customWidth="1"/>
    <col min="8" max="8" width="19.1640625" bestFit="1" customWidth="1"/>
    <col min="10" max="10" width="19.5" bestFit="1" customWidth="1"/>
  </cols>
  <sheetData>
    <row r="1" spans="1:10" ht="80" customHeight="1" x14ac:dyDescent="0.2">
      <c r="A1" t="s">
        <v>0</v>
      </c>
      <c r="B1" t="s">
        <v>2</v>
      </c>
      <c r="C1" t="s">
        <v>3</v>
      </c>
      <c r="D1" t="s">
        <v>1</v>
      </c>
      <c r="E1" s="1" t="s">
        <v>6</v>
      </c>
      <c r="F1" t="s">
        <v>5</v>
      </c>
      <c r="G1" t="s">
        <v>4</v>
      </c>
      <c r="H1" t="s">
        <v>7</v>
      </c>
      <c r="I1" t="s">
        <v>8</v>
      </c>
      <c r="J1" t="s">
        <v>9</v>
      </c>
    </row>
    <row r="2" spans="1:10" x14ac:dyDescent="0.2">
      <c r="A2" s="2">
        <v>1999</v>
      </c>
      <c r="B2" s="3">
        <v>735578415</v>
      </c>
      <c r="C2" s="3">
        <v>446427974</v>
      </c>
      <c r="D2" s="4">
        <v>0.15</v>
      </c>
      <c r="E2" s="5">
        <v>160797550000</v>
      </c>
      <c r="F2">
        <v>0</v>
      </c>
      <c r="G2" s="10">
        <f>C2/B2</f>
        <v>0.60690738729738281</v>
      </c>
      <c r="H2" s="5">
        <v>806142807</v>
      </c>
      <c r="I2">
        <f>H2/C2</f>
        <v>1.8057623042233459</v>
      </c>
      <c r="J2" s="11">
        <f>E2*I2</f>
        <v>290362154401.46869</v>
      </c>
    </row>
    <row r="3" spans="1:10" x14ac:dyDescent="0.2">
      <c r="A3" s="2">
        <v>2000</v>
      </c>
      <c r="B3" s="3">
        <v>741065005</v>
      </c>
      <c r="C3" s="3">
        <v>464152697</v>
      </c>
      <c r="D3" s="4">
        <v>0.15</v>
      </c>
      <c r="E3" s="5">
        <v>171501475000</v>
      </c>
      <c r="F3" s="9">
        <f>(C3-C2)/C2</f>
        <v>3.9703432652721714E-2</v>
      </c>
      <c r="G3" s="10">
        <f t="shared" ref="G3:G25" si="0">C3/B3</f>
        <v>0.62633195990681001</v>
      </c>
      <c r="H3" s="5">
        <v>810892551</v>
      </c>
      <c r="I3">
        <f t="shared" ref="I3:I25" si="1">H3/C3</f>
        <v>1.7470383264841829</v>
      </c>
      <c r="J3" s="11">
        <f t="shared" ref="J3:J25" si="2">E3*I3</f>
        <v>299619649873.56891</v>
      </c>
    </row>
    <row r="4" spans="1:10" x14ac:dyDescent="0.2">
      <c r="A4" s="2">
        <v>2001</v>
      </c>
      <c r="B4" s="3">
        <v>747448281</v>
      </c>
      <c r="C4" s="3">
        <v>493684277</v>
      </c>
      <c r="D4" s="4">
        <v>0.15</v>
      </c>
      <c r="E4" s="5">
        <v>175494350000</v>
      </c>
      <c r="F4" s="9">
        <f t="shared" ref="F4:F23" si="3">(C4-C3)/C3</f>
        <v>6.3624708400649446E-2</v>
      </c>
      <c r="G4" s="10">
        <f t="shared" si="0"/>
        <v>0.66049289235036723</v>
      </c>
      <c r="H4" s="5">
        <v>839095920</v>
      </c>
      <c r="I4">
        <f t="shared" si="1"/>
        <v>1.6996610163462833</v>
      </c>
      <c r="J4" s="11">
        <f t="shared" si="2"/>
        <v>298280905284.03033</v>
      </c>
    </row>
    <row r="5" spans="1:10" x14ac:dyDescent="0.2">
      <c r="A5" s="2">
        <v>2002</v>
      </c>
      <c r="B5" s="3">
        <v>742058819</v>
      </c>
      <c r="C5" s="3">
        <v>480808901</v>
      </c>
      <c r="D5" s="4">
        <v>0.15</v>
      </c>
      <c r="E5" s="5">
        <v>178021075000</v>
      </c>
      <c r="F5" s="9">
        <f t="shared" si="3"/>
        <v>-2.6080182415856034E-2</v>
      </c>
      <c r="G5" s="10">
        <f t="shared" si="0"/>
        <v>0.64793906990814965</v>
      </c>
      <c r="H5" s="5">
        <v>804038631</v>
      </c>
      <c r="I5">
        <f t="shared" si="1"/>
        <v>1.6722623672892445</v>
      </c>
      <c r="J5" s="11">
        <f t="shared" si="2"/>
        <v>297697944306.87616</v>
      </c>
    </row>
    <row r="6" spans="1:10" x14ac:dyDescent="0.2">
      <c r="A6" s="2">
        <v>2003</v>
      </c>
      <c r="B6" s="3">
        <v>781915283</v>
      </c>
      <c r="C6" s="3">
        <v>518295502</v>
      </c>
      <c r="D6" s="4">
        <v>0.18</v>
      </c>
      <c r="E6" s="5">
        <v>182928700000</v>
      </c>
      <c r="F6" s="9">
        <f t="shared" si="3"/>
        <v>7.7965696812255972E-2</v>
      </c>
      <c r="G6" s="10">
        <f t="shared" si="0"/>
        <v>0.66285378130919592</v>
      </c>
      <c r="H6" s="5">
        <v>847413145</v>
      </c>
      <c r="I6">
        <f t="shared" si="1"/>
        <v>1.6349999985143611</v>
      </c>
      <c r="J6" s="11">
        <f t="shared" si="2"/>
        <v>299088424228.23401</v>
      </c>
    </row>
    <row r="7" spans="1:10" x14ac:dyDescent="0.2">
      <c r="A7" s="2">
        <v>2004</v>
      </c>
      <c r="B7" s="3">
        <v>867125118</v>
      </c>
      <c r="C7" s="3">
        <v>582610736</v>
      </c>
      <c r="D7" s="4">
        <v>0.18</v>
      </c>
      <c r="E7" s="5">
        <v>191918725000</v>
      </c>
      <c r="F7" s="9">
        <f t="shared" si="3"/>
        <v>0.12408989418549883</v>
      </c>
      <c r="G7" s="10">
        <f t="shared" si="0"/>
        <v>0.67188774019575803</v>
      </c>
      <c r="H7" s="5">
        <v>927859257</v>
      </c>
      <c r="I7">
        <f t="shared" si="1"/>
        <v>1.5925886697014111</v>
      </c>
      <c r="J7" s="11">
        <f t="shared" si="2"/>
        <v>305647586938.54095</v>
      </c>
    </row>
    <row r="8" spans="1:10" x14ac:dyDescent="0.2">
      <c r="A8" s="2">
        <v>2005</v>
      </c>
      <c r="B8" s="3">
        <v>871492948</v>
      </c>
      <c r="C8" s="3">
        <v>579675011</v>
      </c>
      <c r="D8" s="4">
        <v>0.18</v>
      </c>
      <c r="E8" s="5">
        <v>198189000000</v>
      </c>
      <c r="F8" s="9">
        <f t="shared" si="3"/>
        <v>-5.0389133234235491E-3</v>
      </c>
      <c r="G8" s="10">
        <f t="shared" si="0"/>
        <v>0.66515169437722177</v>
      </c>
      <c r="H8" s="5">
        <v>892931030</v>
      </c>
      <c r="I8">
        <f t="shared" si="1"/>
        <v>1.5403993842335908</v>
      </c>
      <c r="J8" s="11">
        <f t="shared" si="2"/>
        <v>305290213561.87115</v>
      </c>
    </row>
    <row r="9" spans="1:10" x14ac:dyDescent="0.2">
      <c r="A9" s="2">
        <v>2006</v>
      </c>
      <c r="B9" s="3">
        <v>871210546</v>
      </c>
      <c r="C9" s="3">
        <v>570490466</v>
      </c>
      <c r="D9" s="4">
        <v>0.18</v>
      </c>
      <c r="E9" s="5">
        <v>209756225000</v>
      </c>
      <c r="F9" s="9">
        <f t="shared" si="3"/>
        <v>-1.5844300385065246E-2</v>
      </c>
      <c r="G9" s="10">
        <f t="shared" si="0"/>
        <v>0.65482502320397762</v>
      </c>
      <c r="H9" s="5">
        <v>851321189</v>
      </c>
      <c r="I9">
        <f t="shared" si="1"/>
        <v>1.4922619039877172</v>
      </c>
      <c r="J9" s="11">
        <f t="shared" si="2"/>
        <v>313011223691.776</v>
      </c>
    </row>
    <row r="10" spans="1:10" x14ac:dyDescent="0.2">
      <c r="A10" s="2">
        <v>2007</v>
      </c>
      <c r="B10" s="3">
        <v>880873828</v>
      </c>
      <c r="C10" s="3">
        <v>570628658</v>
      </c>
      <c r="D10" s="4">
        <v>0.18</v>
      </c>
      <c r="E10" s="5">
        <v>217254200000</v>
      </c>
      <c r="F10" s="9">
        <f t="shared" si="3"/>
        <v>2.4223367126349136E-4</v>
      </c>
      <c r="G10" s="10">
        <f t="shared" si="0"/>
        <v>0.64779840183877047</v>
      </c>
      <c r="H10" s="5">
        <v>827945739</v>
      </c>
      <c r="I10">
        <f t="shared" si="1"/>
        <v>1.4509361340208049</v>
      </c>
      <c r="J10" s="11">
        <f t="shared" si="2"/>
        <v>315221969047.78278</v>
      </c>
    </row>
    <row r="11" spans="1:10" x14ac:dyDescent="0.2">
      <c r="A11" s="2">
        <v>2008</v>
      </c>
      <c r="B11" s="3">
        <v>855718781</v>
      </c>
      <c r="C11" s="3">
        <v>553456806</v>
      </c>
      <c r="D11" s="4">
        <v>0.18</v>
      </c>
      <c r="E11" s="5">
        <v>227486525000</v>
      </c>
      <c r="F11" s="9">
        <f t="shared" si="3"/>
        <v>-3.0092866453966284E-2</v>
      </c>
      <c r="G11" s="10">
        <f t="shared" si="0"/>
        <v>0.64677417194609876</v>
      </c>
      <c r="H11" s="5">
        <v>773337786</v>
      </c>
      <c r="I11">
        <f t="shared" si="1"/>
        <v>1.3972866131851309</v>
      </c>
      <c r="J11" s="11">
        <f t="shared" si="2"/>
        <v>317863876062.50464</v>
      </c>
    </row>
    <row r="12" spans="1:10" x14ac:dyDescent="0.2">
      <c r="A12" s="2">
        <v>2009</v>
      </c>
      <c r="B12" s="3">
        <v>798779679</v>
      </c>
      <c r="C12" s="3">
        <v>535891317</v>
      </c>
      <c r="D12" s="4">
        <v>0.18</v>
      </c>
      <c r="E12" s="5">
        <v>221343200000</v>
      </c>
      <c r="F12" s="9">
        <f t="shared" si="3"/>
        <v>-3.1737777563801431E-2</v>
      </c>
      <c r="G12" s="10">
        <f t="shared" si="0"/>
        <v>0.67088751890995468</v>
      </c>
      <c r="H12" s="5">
        <v>751467317</v>
      </c>
      <c r="I12">
        <f t="shared" si="1"/>
        <v>1.4022755979828649</v>
      </c>
      <c r="J12" s="11">
        <f t="shared" si="2"/>
        <v>310384168139.44086</v>
      </c>
    </row>
    <row r="13" spans="1:10" x14ac:dyDescent="0.2">
      <c r="A13" s="2">
        <v>2010</v>
      </c>
      <c r="B13" s="3">
        <v>759914563</v>
      </c>
      <c r="C13" s="3">
        <v>540695478</v>
      </c>
      <c r="D13" s="4">
        <v>0.18</v>
      </c>
      <c r="E13" s="5">
        <v>231707200000</v>
      </c>
      <c r="F13" s="9">
        <f t="shared" si="3"/>
        <v>8.9648047049808791E-3</v>
      </c>
      <c r="G13" s="10">
        <f t="shared" si="0"/>
        <v>0.71152140559780275</v>
      </c>
      <c r="H13" s="5">
        <v>745968134</v>
      </c>
      <c r="I13">
        <f t="shared" si="1"/>
        <v>1.3796455941508725</v>
      </c>
      <c r="J13" s="11">
        <f t="shared" si="2"/>
        <v>319673817613.03503</v>
      </c>
    </row>
    <row r="14" spans="1:10" x14ac:dyDescent="0.2">
      <c r="A14" s="2">
        <v>2011</v>
      </c>
      <c r="B14" s="3">
        <v>819163534</v>
      </c>
      <c r="C14" s="3">
        <v>543037889</v>
      </c>
      <c r="D14" s="4">
        <v>0.18</v>
      </c>
      <c r="E14" s="5">
        <v>246494000000</v>
      </c>
      <c r="F14" s="9">
        <f t="shared" si="3"/>
        <v>4.3322185875577087E-3</v>
      </c>
      <c r="G14" s="10">
        <f t="shared" si="0"/>
        <v>0.6629175573140198</v>
      </c>
      <c r="H14" s="5">
        <v>726274761</v>
      </c>
      <c r="I14">
        <f t="shared" si="1"/>
        <v>1.3374292580899452</v>
      </c>
      <c r="J14" s="11">
        <f t="shared" si="2"/>
        <v>329668287543.62292</v>
      </c>
    </row>
    <row r="15" spans="1:10" x14ac:dyDescent="0.2">
      <c r="A15" s="2">
        <v>2012</v>
      </c>
      <c r="B15" s="3">
        <v>814819517</v>
      </c>
      <c r="C15" s="3">
        <v>534704488</v>
      </c>
      <c r="D15" s="4">
        <v>0.18</v>
      </c>
      <c r="E15" s="5">
        <v>258136450000</v>
      </c>
      <c r="F15" s="9">
        <f t="shared" si="3"/>
        <v>-1.5345892374739987E-2</v>
      </c>
      <c r="G15" s="10">
        <f t="shared" si="0"/>
        <v>0.6562244482909213</v>
      </c>
      <c r="H15" s="5">
        <v>700630234</v>
      </c>
      <c r="I15">
        <f t="shared" si="1"/>
        <v>1.3103129854410349</v>
      </c>
      <c r="J15" s="11">
        <f t="shared" si="2"/>
        <v>338239542450.65045</v>
      </c>
    </row>
    <row r="16" spans="1:10" x14ac:dyDescent="0.2">
      <c r="A16" s="2">
        <v>2013</v>
      </c>
      <c r="B16" s="3">
        <v>803374814</v>
      </c>
      <c r="C16" s="3">
        <v>529619800</v>
      </c>
      <c r="D16" s="4">
        <v>0.18</v>
      </c>
      <c r="E16" s="5">
        <v>261702300000</v>
      </c>
      <c r="F16" s="9">
        <f t="shared" si="3"/>
        <v>-9.5093422892683858E-3</v>
      </c>
      <c r="G16" s="10">
        <f t="shared" si="0"/>
        <v>0.65924371883532806</v>
      </c>
      <c r="H16" s="5">
        <v>683949486</v>
      </c>
      <c r="I16">
        <f t="shared" si="1"/>
        <v>1.2913971229927581</v>
      </c>
      <c r="J16" s="11">
        <f t="shared" si="2"/>
        <v>337961597300.58771</v>
      </c>
    </row>
    <row r="17" spans="1:10" x14ac:dyDescent="0.2">
      <c r="A17" s="2">
        <v>2014</v>
      </c>
      <c r="B17" s="3">
        <v>816050553</v>
      </c>
      <c r="C17" s="3">
        <v>527290132</v>
      </c>
      <c r="D17" s="4">
        <v>0.18</v>
      </c>
      <c r="E17" s="5">
        <v>272244950000</v>
      </c>
      <c r="F17" s="9">
        <f t="shared" si="3"/>
        <v>-4.3987554845947982E-3</v>
      </c>
      <c r="G17" s="10">
        <f t="shared" si="0"/>
        <v>0.64614885690788815</v>
      </c>
      <c r="H17" s="5">
        <v>670071148</v>
      </c>
      <c r="I17">
        <f t="shared" si="1"/>
        <v>1.2707826438140133</v>
      </c>
      <c r="J17" s="11">
        <f t="shared" si="2"/>
        <v>345964157326.01385</v>
      </c>
    </row>
    <row r="18" spans="1:10" x14ac:dyDescent="0.2">
      <c r="A18" s="2">
        <v>2015</v>
      </c>
      <c r="B18" s="3">
        <v>832006542</v>
      </c>
      <c r="C18" s="3">
        <v>540082544</v>
      </c>
      <c r="D18" s="4">
        <v>0.18</v>
      </c>
      <c r="E18" s="5">
        <v>282821350000</v>
      </c>
      <c r="F18" s="9">
        <f t="shared" si="3"/>
        <v>2.4260670214856211E-2</v>
      </c>
      <c r="G18" s="10">
        <f t="shared" si="0"/>
        <v>0.6491325689600167</v>
      </c>
      <c r="H18" s="5">
        <v>685513834</v>
      </c>
      <c r="I18">
        <f t="shared" si="1"/>
        <v>1.2692760423673313</v>
      </c>
      <c r="J18" s="11">
        <f t="shared" si="2"/>
        <v>358978363824.98584</v>
      </c>
    </row>
    <row r="19" spans="1:10" x14ac:dyDescent="0.2">
      <c r="A19" s="2">
        <v>2016</v>
      </c>
      <c r="B19" s="3">
        <v>845384339</v>
      </c>
      <c r="C19" s="3">
        <v>556824109</v>
      </c>
      <c r="D19" s="4">
        <v>0.18</v>
      </c>
      <c r="E19" s="5">
        <v>290604375000</v>
      </c>
      <c r="F19" s="9">
        <f t="shared" si="3"/>
        <v>3.0998159792403879E-2</v>
      </c>
      <c r="G19" s="10">
        <f t="shared" si="0"/>
        <v>0.65866385655862025</v>
      </c>
      <c r="H19" s="5">
        <v>697958663</v>
      </c>
      <c r="I19">
        <f t="shared" si="1"/>
        <v>1.2534634397448476</v>
      </c>
      <c r="J19" s="11">
        <f t="shared" si="2"/>
        <v>364261959492.40161</v>
      </c>
    </row>
    <row r="20" spans="1:10" x14ac:dyDescent="0.2">
      <c r="A20" s="2">
        <v>2017</v>
      </c>
      <c r="B20" s="3">
        <v>854529446</v>
      </c>
      <c r="C20" s="3">
        <v>559484905</v>
      </c>
      <c r="D20" s="4">
        <v>0.18</v>
      </c>
      <c r="E20" s="5">
        <v>300964625000</v>
      </c>
      <c r="F20" s="9">
        <f t="shared" si="3"/>
        <v>4.7785215420692211E-3</v>
      </c>
      <c r="G20" s="10">
        <f t="shared" si="0"/>
        <v>0.65472864348784532</v>
      </c>
      <c r="H20" s="5">
        <v>686665465</v>
      </c>
      <c r="I20">
        <f t="shared" si="1"/>
        <v>1.2273172320886834</v>
      </c>
      <c r="J20" s="11">
        <f t="shared" si="2"/>
        <v>369379070511.60858</v>
      </c>
    </row>
    <row r="21" spans="1:10" x14ac:dyDescent="0.2">
      <c r="A21" s="2">
        <v>2018</v>
      </c>
      <c r="B21" s="3">
        <v>1420134725</v>
      </c>
      <c r="C21" s="3">
        <v>852320272</v>
      </c>
      <c r="D21" s="4">
        <v>0.28999999999999998</v>
      </c>
      <c r="E21" s="5">
        <v>315740425000</v>
      </c>
      <c r="F21" s="9">
        <f t="shared" si="3"/>
        <v>0.52340172966775578</v>
      </c>
      <c r="G21" s="10">
        <f t="shared" si="0"/>
        <v>0.60016860160925933</v>
      </c>
      <c r="H21" s="5">
        <v>1021126574</v>
      </c>
      <c r="I21">
        <f t="shared" si="1"/>
        <v>1.1980550123533844</v>
      </c>
      <c r="J21" s="11">
        <f t="shared" si="2"/>
        <v>378274398773.83783</v>
      </c>
    </row>
    <row r="22" spans="1:10" x14ac:dyDescent="0.2">
      <c r="A22" s="2">
        <v>2019</v>
      </c>
      <c r="B22" s="3">
        <v>1474857367</v>
      </c>
      <c r="C22" s="3">
        <v>906097753</v>
      </c>
      <c r="D22" s="4">
        <v>0.3</v>
      </c>
      <c r="E22" s="5">
        <v>329625050000</v>
      </c>
      <c r="F22" s="9">
        <f t="shared" si="3"/>
        <v>6.3095391212283636E-2</v>
      </c>
      <c r="G22" s="10">
        <f t="shared" si="0"/>
        <v>0.61436297046343469</v>
      </c>
      <c r="H22" s="5">
        <v>1066235025</v>
      </c>
      <c r="I22">
        <f t="shared" si="1"/>
        <v>1.176732887229663</v>
      </c>
      <c r="J22" s="11">
        <f t="shared" si="2"/>
        <v>387880636789.72198</v>
      </c>
    </row>
    <row r="23" spans="1:10" x14ac:dyDescent="0.2">
      <c r="A23" s="2">
        <v>2020</v>
      </c>
      <c r="B23" s="3">
        <v>1449045793</v>
      </c>
      <c r="C23" s="3">
        <v>871459119</v>
      </c>
      <c r="D23" s="4">
        <v>0.31</v>
      </c>
      <c r="E23" s="5">
        <v>354337725000</v>
      </c>
      <c r="F23" s="9">
        <f t="shared" si="3"/>
        <v>-3.8228363203986447E-2</v>
      </c>
      <c r="G23" s="10">
        <f t="shared" si="0"/>
        <v>0.60140205589762197</v>
      </c>
      <c r="H23" s="5">
        <v>1012977660</v>
      </c>
      <c r="I23">
        <f t="shared" si="1"/>
        <v>1.1623926331305048</v>
      </c>
      <c r="J23" s="11">
        <f t="shared" si="2"/>
        <v>411879561180.22272</v>
      </c>
    </row>
    <row r="24" spans="1:10" x14ac:dyDescent="0.2">
      <c r="A24" s="2">
        <v>2021</v>
      </c>
      <c r="B24" s="3">
        <v>1545370909</v>
      </c>
      <c r="C24" s="3">
        <v>916857662</v>
      </c>
      <c r="D24" s="4">
        <v>0.32</v>
      </c>
      <c r="E24" s="5">
        <v>384520025000</v>
      </c>
      <c r="F24" s="9">
        <f>(C24-C23)/C23</f>
        <v>5.2094862524469147E-2</v>
      </c>
      <c r="G24" s="10">
        <f t="shared" si="0"/>
        <v>0.59329294777089658</v>
      </c>
      <c r="H24" s="5">
        <v>1017926187</v>
      </c>
      <c r="I24">
        <f t="shared" si="1"/>
        <v>1.1102336046137551</v>
      </c>
      <c r="J24" s="11">
        <f t="shared" si="2"/>
        <v>426907053401.9212</v>
      </c>
    </row>
    <row r="25" spans="1:10" x14ac:dyDescent="0.2">
      <c r="A25" s="2">
        <v>2022</v>
      </c>
      <c r="B25" s="3">
        <v>1658104075</v>
      </c>
      <c r="C25" s="3">
        <v>981582166</v>
      </c>
      <c r="D25" s="4">
        <v>0.33</v>
      </c>
      <c r="E25" s="5">
        <v>395838700000</v>
      </c>
      <c r="F25" s="9">
        <f>(C25-C24)/C24</f>
        <v>7.0593840988155479E-2</v>
      </c>
      <c r="G25" s="10">
        <f t="shared" si="0"/>
        <v>0.59199068430007928</v>
      </c>
      <c r="H25" s="5">
        <v>1009035139</v>
      </c>
      <c r="I25">
        <f t="shared" si="1"/>
        <v>1.0279680845383248</v>
      </c>
      <c r="J25" s="11">
        <f t="shared" si="2"/>
        <v>406909550225.14056</v>
      </c>
    </row>
    <row r="26" spans="1:10" x14ac:dyDescent="0.2">
      <c r="G26" s="6"/>
      <c r="H26" s="7"/>
      <c r="I26" s="7"/>
    </row>
    <row r="27" spans="1:10" x14ac:dyDescent="0.2">
      <c r="G27" s="6"/>
      <c r="H27" s="7"/>
      <c r="I27" s="7"/>
    </row>
    <row r="41" spans="1:1" x14ac:dyDescent="0.2">
      <c r="A41" s="8"/>
    </row>
    <row r="42" spans="1:1" x14ac:dyDescent="0.2">
      <c r="A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F12F-3C39-1A47-9182-42BE15D909D7}">
  <dimension ref="A1:W42"/>
  <sheetViews>
    <sheetView tabSelected="1" topLeftCell="E1" workbookViewId="0">
      <selection activeCell="O36" sqref="O36"/>
    </sheetView>
  </sheetViews>
  <sheetFormatPr baseColWidth="10" defaultColWidth="8.83203125" defaultRowHeight="15" x14ac:dyDescent="0.2"/>
  <cols>
    <col min="2" max="2" width="17.83203125" bestFit="1" customWidth="1"/>
    <col min="3" max="3" width="17.33203125" bestFit="1" customWidth="1"/>
    <col min="4" max="4" width="11.33203125" bestFit="1" customWidth="1"/>
    <col min="5" max="5" width="19.5" bestFit="1" customWidth="1"/>
    <col min="7" max="7" width="19.1640625" bestFit="1" customWidth="1"/>
    <col min="9" max="9" width="19.5" bestFit="1" customWidth="1"/>
    <col min="10" max="11" width="17.33203125" bestFit="1" customWidth="1"/>
    <col min="18" max="18" width="10.5" bestFit="1" customWidth="1"/>
    <col min="19" max="23" width="9.83203125" customWidth="1"/>
  </cols>
  <sheetData>
    <row r="1" spans="1:23" ht="16" x14ac:dyDescent="0.2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t="s">
        <v>15</v>
      </c>
      <c r="G1" t="s">
        <v>16</v>
      </c>
      <c r="H1" t="s">
        <v>8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">
      <c r="A2" s="2">
        <v>1999</v>
      </c>
      <c r="B2" s="3">
        <v>735578415</v>
      </c>
      <c r="C2" s="3">
        <v>446427974</v>
      </c>
      <c r="D2" s="4">
        <v>0.15</v>
      </c>
      <c r="E2" s="5">
        <v>160797550000</v>
      </c>
      <c r="F2" s="10">
        <f>C2/B2</f>
        <v>0.60690738729738281</v>
      </c>
      <c r="G2" s="5">
        <v>806142807</v>
      </c>
      <c r="H2">
        <f>G2/C2</f>
        <v>1.8057623042233459</v>
      </c>
      <c r="I2" s="11">
        <f>E2*H2</f>
        <v>290362154401.46869</v>
      </c>
      <c r="J2" s="5">
        <f>C2/D2</f>
        <v>2976186493.3333335</v>
      </c>
      <c r="K2" s="5">
        <f>G2/D2</f>
        <v>5374285380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f>AVERAGE(R3:R25)</f>
        <v>3.9646511802705182E-2</v>
      </c>
      <c r="S2" s="9">
        <f>AVERAGE(S3:S25)</f>
        <v>9.8196434751054128E-4</v>
      </c>
      <c r="T2" s="9">
        <f>AVERAGE(T3:T25)</f>
        <v>4.0194871981144423E-2</v>
      </c>
      <c r="U2" s="9">
        <f t="shared" ref="U2:W2" si="0">AVERAGE(U3:U25)</f>
        <v>1.439923776236421E-2</v>
      </c>
      <c r="V2" s="9">
        <f t="shared" si="0"/>
        <v>-2.3279726155512843E-2</v>
      </c>
      <c r="W2" s="9">
        <f t="shared" si="0"/>
        <v>1.502265537881803E-2</v>
      </c>
    </row>
    <row r="3" spans="1:23" x14ac:dyDescent="0.2">
      <c r="A3" s="2">
        <v>2000</v>
      </c>
      <c r="B3" s="3">
        <v>741065005</v>
      </c>
      <c r="C3" s="3">
        <v>464152697</v>
      </c>
      <c r="D3" s="4">
        <v>0.15</v>
      </c>
      <c r="E3" s="5">
        <v>171501475000</v>
      </c>
      <c r="F3" s="10">
        <f>C3/B3</f>
        <v>0.62633195990681001</v>
      </c>
      <c r="G3" s="5">
        <v>810892551</v>
      </c>
      <c r="H3">
        <f>G3/C3</f>
        <v>1.7470383264841829</v>
      </c>
      <c r="I3" s="11">
        <f>E3*H3</f>
        <v>299619649873.56891</v>
      </c>
      <c r="J3" s="5">
        <f>C3/D3</f>
        <v>3094351313.3333335</v>
      </c>
      <c r="K3" s="5">
        <f>G3/D3</f>
        <v>5405950340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9">
        <f>(C3-C2)/C2</f>
        <v>3.9703432652721714E-2</v>
      </c>
      <c r="S3" s="9">
        <f>(J3-J2)/J2</f>
        <v>3.9703432652721714E-2</v>
      </c>
      <c r="T3" s="9">
        <f>(E3-E2)/E2</f>
        <v>6.6567712008049867E-2</v>
      </c>
      <c r="U3" s="9">
        <f>(G3-G2)/G2</f>
        <v>5.8919386971593981E-3</v>
      </c>
      <c r="V3" s="9">
        <f>(K3-K2)/K2</f>
        <v>5.8919386971593981E-3</v>
      </c>
      <c r="W3" s="9">
        <f>(I3-I2)/I2</f>
        <v>3.1882582946055567E-2</v>
      </c>
    </row>
    <row r="4" spans="1:23" x14ac:dyDescent="0.2">
      <c r="A4" s="2">
        <v>2001</v>
      </c>
      <c r="B4" s="3">
        <v>747448281</v>
      </c>
      <c r="C4" s="3">
        <v>493684277</v>
      </c>
      <c r="D4" s="4">
        <v>0.15</v>
      </c>
      <c r="E4" s="5">
        <v>175494350000</v>
      </c>
      <c r="F4" s="10">
        <f>C4/B4</f>
        <v>0.66049289235036723</v>
      </c>
      <c r="G4" s="5">
        <v>839095920</v>
      </c>
      <c r="H4">
        <f>G4/C4</f>
        <v>1.6996610163462833</v>
      </c>
      <c r="I4" s="11">
        <f>E4*H4</f>
        <v>298280905284.03033</v>
      </c>
      <c r="J4" s="5">
        <f>C4/D4</f>
        <v>3291228513.3333335</v>
      </c>
      <c r="K4" s="5">
        <f>G4/D4</f>
        <v>5593972800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9">
        <f>(C4-C3)/C3</f>
        <v>6.3624708400649446E-2</v>
      </c>
      <c r="S4" s="9">
        <f t="shared" ref="S4:S25" si="1">(J4-J3)/J3</f>
        <v>6.3624708400649446E-2</v>
      </c>
      <c r="T4" s="9">
        <f>(E4-E3)/E3</f>
        <v>2.3281869733190342E-2</v>
      </c>
      <c r="U4" s="9">
        <f>(G4-G3)/G3</f>
        <v>3.478064876193443E-2</v>
      </c>
      <c r="V4" s="9">
        <f>(K4-K3)/K3</f>
        <v>3.478064876193443E-2</v>
      </c>
      <c r="W4" s="9">
        <f t="shared" ref="W4:W25" si="2">(I4-I3)/I3</f>
        <v>-4.4681468325040996E-3</v>
      </c>
    </row>
    <row r="5" spans="1:23" x14ac:dyDescent="0.2">
      <c r="A5" s="2">
        <v>2002</v>
      </c>
      <c r="B5" s="3">
        <v>742058819</v>
      </c>
      <c r="C5" s="3">
        <v>480808901</v>
      </c>
      <c r="D5" s="4">
        <v>0.15</v>
      </c>
      <c r="E5" s="5">
        <v>178021075000</v>
      </c>
      <c r="F5" s="10">
        <f>C5/B5</f>
        <v>0.64793906990814965</v>
      </c>
      <c r="G5" s="5">
        <v>804038631</v>
      </c>
      <c r="H5">
        <f>G5/C5</f>
        <v>1.6722623672892445</v>
      </c>
      <c r="I5" s="11">
        <f>E5*H5</f>
        <v>297697944306.87616</v>
      </c>
      <c r="J5" s="5">
        <f>C5/D5</f>
        <v>3205392673.3333335</v>
      </c>
      <c r="K5" s="5">
        <f>G5/D5</f>
        <v>5360257540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9">
        <f>(C5-C4)/C4</f>
        <v>-2.6080182415856034E-2</v>
      </c>
      <c r="S5" s="9">
        <f t="shared" si="1"/>
        <v>-2.6080182415856034E-2</v>
      </c>
      <c r="T5" s="9">
        <f>(E5-E4)/E4</f>
        <v>1.4397756964825363E-2</v>
      </c>
      <c r="U5" s="9">
        <f>(G5-G4)/G4</f>
        <v>-4.1779834896587272E-2</v>
      </c>
      <c r="V5" s="9">
        <f>(K5-K4)/K4</f>
        <v>-4.1779834896587272E-2</v>
      </c>
      <c r="W5" s="9">
        <f t="shared" si="2"/>
        <v>-1.9544026011288425E-3</v>
      </c>
    </row>
    <row r="6" spans="1:23" x14ac:dyDescent="0.2">
      <c r="A6" s="2">
        <v>2003</v>
      </c>
      <c r="B6" s="3">
        <v>781915283</v>
      </c>
      <c r="C6" s="3">
        <v>518295502</v>
      </c>
      <c r="D6" s="4">
        <v>0.18</v>
      </c>
      <c r="E6" s="5">
        <v>182928700000</v>
      </c>
      <c r="F6" s="10">
        <f>C6/B6</f>
        <v>0.66285378130919592</v>
      </c>
      <c r="G6" s="5">
        <v>847413145</v>
      </c>
      <c r="H6">
        <f>G6/C6</f>
        <v>1.6349999985143611</v>
      </c>
      <c r="I6" s="11">
        <f>E6*H6</f>
        <v>299088424228.23401</v>
      </c>
      <c r="J6" s="5">
        <f>C6/D6</f>
        <v>2879419455.5555558</v>
      </c>
      <c r="K6" s="5">
        <f>G6/D6</f>
        <v>4707850805.5555553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 s="9">
        <f>(C6-C5)/C5</f>
        <v>7.7965696812255972E-2</v>
      </c>
      <c r="S6" s="9">
        <f t="shared" si="1"/>
        <v>-0.10169525265645331</v>
      </c>
      <c r="T6" s="9">
        <f>(E6-E5)/E5</f>
        <v>2.7567662985969497E-2</v>
      </c>
      <c r="U6" s="9">
        <f>(G6-G5)/G5</f>
        <v>5.3945808481931014E-2</v>
      </c>
      <c r="V6" s="9">
        <f>(K6-K5)/K5</f>
        <v>-0.12171182626505753</v>
      </c>
      <c r="W6" s="9">
        <f t="shared" si="2"/>
        <v>4.6707743467805062E-3</v>
      </c>
    </row>
    <row r="7" spans="1:23" x14ac:dyDescent="0.2">
      <c r="A7" s="2">
        <v>2004</v>
      </c>
      <c r="B7" s="3">
        <v>867125118</v>
      </c>
      <c r="C7" s="3">
        <v>582610736</v>
      </c>
      <c r="D7" s="4">
        <v>0.18</v>
      </c>
      <c r="E7" s="5">
        <v>191918725000</v>
      </c>
      <c r="F7" s="10">
        <f>C7/B7</f>
        <v>0.67188774019575803</v>
      </c>
      <c r="G7" s="5">
        <v>927859257</v>
      </c>
      <c r="H7">
        <f>G7/C7</f>
        <v>1.5925886697014111</v>
      </c>
      <c r="I7" s="11">
        <f>E7*H7</f>
        <v>305647586938.54095</v>
      </c>
      <c r="J7" s="5">
        <f>C7/D7</f>
        <v>3236726311.1111112</v>
      </c>
      <c r="K7" s="5">
        <f>G7/D7</f>
        <v>5154773650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 s="9">
        <f>(C7-C6)/C6</f>
        <v>0.12408989418549883</v>
      </c>
      <c r="S7" s="9">
        <f t="shared" si="1"/>
        <v>0.12408989418549875</v>
      </c>
      <c r="T7" s="9">
        <f>(E7-E6)/E6</f>
        <v>4.9144967410799947E-2</v>
      </c>
      <c r="U7" s="9">
        <f>(G7-G6)/G6</f>
        <v>9.493139500449925E-2</v>
      </c>
      <c r="V7" s="9">
        <f>(K7-K6)/K6</f>
        <v>9.4931395004499305E-2</v>
      </c>
      <c r="W7" s="9">
        <f t="shared" si="2"/>
        <v>2.193051345010149E-2</v>
      </c>
    </row>
    <row r="8" spans="1:23" x14ac:dyDescent="0.2">
      <c r="A8" s="2">
        <v>2005</v>
      </c>
      <c r="B8" s="3">
        <v>871492948</v>
      </c>
      <c r="C8" s="3">
        <v>579675011</v>
      </c>
      <c r="D8" s="4">
        <v>0.18</v>
      </c>
      <c r="E8" s="5">
        <v>198189000000</v>
      </c>
      <c r="F8" s="10">
        <f>C8/B8</f>
        <v>0.66515169437722177</v>
      </c>
      <c r="G8" s="5">
        <v>892931030</v>
      </c>
      <c r="H8">
        <f>G8/C8</f>
        <v>1.5403993842335908</v>
      </c>
      <c r="I8" s="11">
        <f>E8*H8</f>
        <v>305290213561.87115</v>
      </c>
      <c r="J8" s="5">
        <f>C8/D8</f>
        <v>3220416727.7777777</v>
      </c>
      <c r="K8" s="5">
        <f>G8/D8</f>
        <v>4960727944.4444447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 s="9">
        <f>(C8-C7)/C7</f>
        <v>-5.0389133234235491E-3</v>
      </c>
      <c r="S8" s="9">
        <f t="shared" si="1"/>
        <v>-5.0389133234235986E-3</v>
      </c>
      <c r="T8" s="9">
        <f>(E8-E7)/E7</f>
        <v>3.2671512381087356E-2</v>
      </c>
      <c r="U8" s="9">
        <f>(G8-G7)/G7</f>
        <v>-3.7643884820346196E-2</v>
      </c>
      <c r="V8" s="9">
        <f>(K8-K7)/K7</f>
        <v>-3.7643884820346155E-2</v>
      </c>
      <c r="W8" s="9">
        <f t="shared" si="2"/>
        <v>-1.1692334307277217E-3</v>
      </c>
    </row>
    <row r="9" spans="1:23" x14ac:dyDescent="0.2">
      <c r="A9" s="2">
        <v>2006</v>
      </c>
      <c r="B9" s="3">
        <v>871210546</v>
      </c>
      <c r="C9" s="3">
        <v>570490466</v>
      </c>
      <c r="D9" s="4">
        <v>0.18</v>
      </c>
      <c r="E9" s="5">
        <v>209756225000</v>
      </c>
      <c r="F9" s="10">
        <f>C9/B9</f>
        <v>0.65482502320397762</v>
      </c>
      <c r="G9" s="5">
        <v>851321189</v>
      </c>
      <c r="H9">
        <f>G9/C9</f>
        <v>1.4922619039877172</v>
      </c>
      <c r="I9" s="11">
        <f>E9*H9</f>
        <v>313011223691.776</v>
      </c>
      <c r="J9" s="5">
        <f>C9/D9</f>
        <v>3169391477.7777777</v>
      </c>
      <c r="K9" s="5">
        <f>G9/D9</f>
        <v>4729562161.1111116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 s="9">
        <f>(C9-C8)/C8</f>
        <v>-1.5844300385065246E-2</v>
      </c>
      <c r="S9" s="9">
        <f t="shared" si="1"/>
        <v>-1.5844300385065246E-2</v>
      </c>
      <c r="T9" s="9">
        <f>(E9-E8)/E8</f>
        <v>5.8364616603343272E-2</v>
      </c>
      <c r="U9" s="9">
        <f>(G9-G8)/G8</f>
        <v>-4.6599165671283707E-2</v>
      </c>
      <c r="V9" s="9">
        <f>(K9-K8)/K8</f>
        <v>-4.6599165671283638E-2</v>
      </c>
      <c r="W9" s="9">
        <f t="shared" si="2"/>
        <v>2.5290722685875025E-2</v>
      </c>
    </row>
    <row r="10" spans="1:23" x14ac:dyDescent="0.2">
      <c r="A10" s="2">
        <v>2007</v>
      </c>
      <c r="B10" s="3">
        <v>880873828</v>
      </c>
      <c r="C10" s="3">
        <v>570628658</v>
      </c>
      <c r="D10" s="4">
        <v>0.18</v>
      </c>
      <c r="E10" s="5">
        <v>217254200000</v>
      </c>
      <c r="F10" s="10">
        <f>C10/B10</f>
        <v>0.64779840183877047</v>
      </c>
      <c r="G10" s="5">
        <v>827945739</v>
      </c>
      <c r="H10">
        <f>G10/C10</f>
        <v>1.4509361340208049</v>
      </c>
      <c r="I10" s="11">
        <f>E10*H10</f>
        <v>315221969047.78278</v>
      </c>
      <c r="J10" s="5">
        <f>C10/D10</f>
        <v>3170159211.1111112</v>
      </c>
      <c r="K10" s="5">
        <f>G10/D10</f>
        <v>4599698550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 s="9">
        <f>(C10-C9)/C9</f>
        <v>2.4223367126349136E-4</v>
      </c>
      <c r="S10" s="9">
        <f t="shared" si="1"/>
        <v>2.4223367126354153E-4</v>
      </c>
      <c r="T10" s="9">
        <f>(E10-E9)/E9</f>
        <v>3.5746138165863729E-2</v>
      </c>
      <c r="U10" s="9">
        <f>(G10-G9)/G9</f>
        <v>-2.7457850576299941E-2</v>
      </c>
      <c r="V10" s="9">
        <f>(K10-K9)/K9</f>
        <v>-2.7457850576300048E-2</v>
      </c>
      <c r="W10" s="9">
        <f t="shared" si="2"/>
        <v>7.0628309423936466E-3</v>
      </c>
    </row>
    <row r="11" spans="1:23" x14ac:dyDescent="0.2">
      <c r="A11" s="2">
        <v>2008</v>
      </c>
      <c r="B11" s="3">
        <v>855718781</v>
      </c>
      <c r="C11" s="3">
        <v>553456806</v>
      </c>
      <c r="D11" s="4">
        <v>0.18</v>
      </c>
      <c r="E11" s="5">
        <v>227486525000</v>
      </c>
      <c r="F11" s="10">
        <f>C11/B11</f>
        <v>0.64677417194609876</v>
      </c>
      <c r="G11" s="5">
        <v>773337786</v>
      </c>
      <c r="H11">
        <f>G11/C11</f>
        <v>1.3972866131851309</v>
      </c>
      <c r="I11" s="11">
        <f>E11*H11</f>
        <v>317863876062.50464</v>
      </c>
      <c r="J11" s="5">
        <f>C11/D11</f>
        <v>3074760033.3333335</v>
      </c>
      <c r="K11" s="5">
        <f>G11/D11</f>
        <v>4296321033.333334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 s="9">
        <f>(C11-C10)/C10</f>
        <v>-3.0092866453966284E-2</v>
      </c>
      <c r="S11" s="9">
        <f t="shared" si="1"/>
        <v>-3.0092866453966249E-2</v>
      </c>
      <c r="T11" s="9">
        <f>(E11-E10)/E10</f>
        <v>4.7098399018292859E-2</v>
      </c>
      <c r="U11" s="9">
        <f>(G11-G10)/G10</f>
        <v>-6.5955956323847931E-2</v>
      </c>
      <c r="V11" s="9">
        <f>(K11-K10)/K10</f>
        <v>-6.5955956323847792E-2</v>
      </c>
      <c r="W11" s="9">
        <f t="shared" si="2"/>
        <v>8.381100539097866E-3</v>
      </c>
    </row>
    <row r="12" spans="1:23" x14ac:dyDescent="0.2">
      <c r="A12" s="2">
        <v>2009</v>
      </c>
      <c r="B12" s="3">
        <v>798779679</v>
      </c>
      <c r="C12" s="3">
        <v>535891317</v>
      </c>
      <c r="D12" s="4">
        <v>0.18</v>
      </c>
      <c r="E12" s="5">
        <v>221343200000</v>
      </c>
      <c r="F12" s="10">
        <f>C12/B12</f>
        <v>0.67088751890995468</v>
      </c>
      <c r="G12" s="5">
        <v>751467317</v>
      </c>
      <c r="H12">
        <f>G12/C12</f>
        <v>1.4022755979828649</v>
      </c>
      <c r="I12" s="11">
        <f>E12*H12</f>
        <v>310384168139.44086</v>
      </c>
      <c r="J12" s="5">
        <f>C12/D12</f>
        <v>2977173983.3333335</v>
      </c>
      <c r="K12" s="5">
        <f>G12/D12</f>
        <v>4174818427.7777781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 s="9">
        <f>(C12-C11)/C11</f>
        <v>-3.1737777563801431E-2</v>
      </c>
      <c r="S12" s="9">
        <f t="shared" si="1"/>
        <v>-3.1737777563801424E-2</v>
      </c>
      <c r="T12" s="9">
        <f>(E12-E11)/E11</f>
        <v>-2.7005225913930505E-2</v>
      </c>
      <c r="U12" s="9">
        <f>(G12-G11)/G11</f>
        <v>-2.8280616046349506E-2</v>
      </c>
      <c r="V12" s="9">
        <f>(K12-K11)/K11</f>
        <v>-2.8280616046349565E-2</v>
      </c>
      <c r="W12" s="9">
        <f t="shared" si="2"/>
        <v>-2.3531166912445799E-2</v>
      </c>
    </row>
    <row r="13" spans="1:23" x14ac:dyDescent="0.2">
      <c r="A13" s="2">
        <v>2010</v>
      </c>
      <c r="B13" s="3">
        <v>759914563</v>
      </c>
      <c r="C13" s="3">
        <v>540695478</v>
      </c>
      <c r="D13" s="4">
        <v>0.18</v>
      </c>
      <c r="E13" s="5">
        <v>231707200000</v>
      </c>
      <c r="F13" s="10">
        <f>C13/B13</f>
        <v>0.71152140559780275</v>
      </c>
      <c r="G13" s="5">
        <v>745968134</v>
      </c>
      <c r="H13">
        <f>G13/C13</f>
        <v>1.3796455941508725</v>
      </c>
      <c r="I13" s="11">
        <f>E13*H13</f>
        <v>319673817613.03503</v>
      </c>
      <c r="J13" s="5">
        <f>C13/D13</f>
        <v>3003863766.666667</v>
      </c>
      <c r="K13" s="5">
        <f>G13/D13</f>
        <v>4144267411.1111112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s="9">
        <f>(C13-C12)/C12</f>
        <v>8.9648047049808791E-3</v>
      </c>
      <c r="S13" s="9">
        <f t="shared" si="1"/>
        <v>8.9648047049809328E-3</v>
      </c>
      <c r="T13" s="9">
        <f>(E13-E12)/E12</f>
        <v>4.6823213904922313E-2</v>
      </c>
      <c r="U13" s="9">
        <f>(G13-G12)/G12</f>
        <v>-7.3179270416626778E-3</v>
      </c>
      <c r="V13" s="9">
        <f>(K13-K12)/K12</f>
        <v>-7.3179270416627541E-3</v>
      </c>
      <c r="W13" s="9">
        <f t="shared" si="2"/>
        <v>2.9929520984526437E-2</v>
      </c>
    </row>
    <row r="14" spans="1:23" x14ac:dyDescent="0.2">
      <c r="A14" s="2">
        <v>2011</v>
      </c>
      <c r="B14" s="3">
        <v>819163534</v>
      </c>
      <c r="C14" s="3">
        <v>543037889</v>
      </c>
      <c r="D14" s="4">
        <v>0.18</v>
      </c>
      <c r="E14" s="5">
        <v>246494000000</v>
      </c>
      <c r="F14" s="10">
        <f>C14/B14</f>
        <v>0.6629175573140198</v>
      </c>
      <c r="G14" s="5">
        <v>726274761</v>
      </c>
      <c r="H14">
        <f>G14/C14</f>
        <v>1.3374292580899452</v>
      </c>
      <c r="I14" s="11">
        <f>E14*H14</f>
        <v>329668287543.62292</v>
      </c>
      <c r="J14" s="5">
        <f>C14/D14</f>
        <v>3016877161.1111112</v>
      </c>
      <c r="K14" s="5">
        <f>G14/D14</f>
        <v>4034859783.3333335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 s="9">
        <f>(C14-C13)/C13</f>
        <v>4.3322185875577087E-3</v>
      </c>
      <c r="S14" s="9">
        <f t="shared" si="1"/>
        <v>4.3322185875576194E-3</v>
      </c>
      <c r="T14" s="9">
        <f>(E14-E13)/E13</f>
        <v>6.3816748033725321E-2</v>
      </c>
      <c r="U14" s="9">
        <f>(G14-G13)/G13</f>
        <v>-2.6399751011348161E-2</v>
      </c>
      <c r="V14" s="9">
        <f>(K14-K13)/K13</f>
        <v>-2.6399751011348133E-2</v>
      </c>
      <c r="W14" s="9">
        <f t="shared" si="2"/>
        <v>3.1264587150788156E-2</v>
      </c>
    </row>
    <row r="15" spans="1:23" x14ac:dyDescent="0.2">
      <c r="A15" s="2">
        <v>2012</v>
      </c>
      <c r="B15" s="3">
        <v>814819517</v>
      </c>
      <c r="C15" s="3">
        <v>534704488</v>
      </c>
      <c r="D15" s="4">
        <v>0.18</v>
      </c>
      <c r="E15" s="5">
        <v>258136450000</v>
      </c>
      <c r="F15" s="10">
        <f>C15/B15</f>
        <v>0.6562244482909213</v>
      </c>
      <c r="G15" s="5">
        <v>700630234</v>
      </c>
      <c r="H15">
        <f>G15/C15</f>
        <v>1.3103129854410349</v>
      </c>
      <c r="I15" s="11">
        <f>E15*H15</f>
        <v>338239542450.65045</v>
      </c>
      <c r="J15" s="5">
        <f>C15/D15</f>
        <v>2970580488.8888888</v>
      </c>
      <c r="K15" s="5">
        <f>G15/D15</f>
        <v>3892390188.8888888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 s="9">
        <f>(C15-C14)/C14</f>
        <v>-1.5345892374739987E-2</v>
      </c>
      <c r="S15" s="9">
        <f t="shared" si="1"/>
        <v>-1.5345892374740024E-2</v>
      </c>
      <c r="T15" s="9">
        <f>(E15-E14)/E14</f>
        <v>4.723218415052699E-2</v>
      </c>
      <c r="U15" s="9">
        <f>(G15-G14)/G14</f>
        <v>-3.5309676691353452E-2</v>
      </c>
      <c r="V15" s="9">
        <f>(K15-K14)/K14</f>
        <v>-3.5309676691353507E-2</v>
      </c>
      <c r="W15" s="9">
        <f t="shared" si="2"/>
        <v>2.5999634271444281E-2</v>
      </c>
    </row>
    <row r="16" spans="1:23" x14ac:dyDescent="0.2">
      <c r="A16" s="2">
        <v>2013</v>
      </c>
      <c r="B16" s="3">
        <v>803374814</v>
      </c>
      <c r="C16" s="3">
        <v>529619800</v>
      </c>
      <c r="D16" s="4">
        <v>0.18</v>
      </c>
      <c r="E16" s="5">
        <v>261702300000</v>
      </c>
      <c r="F16" s="10">
        <f>C16/B16</f>
        <v>0.65924371883532806</v>
      </c>
      <c r="G16" s="5">
        <v>683949486</v>
      </c>
      <c r="H16">
        <f>G16/C16</f>
        <v>1.2913971229927581</v>
      </c>
      <c r="I16" s="11">
        <f>E16*H16</f>
        <v>337961597300.58771</v>
      </c>
      <c r="J16" s="5">
        <f>C16/D16</f>
        <v>2942332222.2222223</v>
      </c>
      <c r="K16" s="5">
        <f>G16/D16</f>
        <v>3799719366.666667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 s="9">
        <f>(C16-C15)/C15</f>
        <v>-9.5093422892683858E-3</v>
      </c>
      <c r="S16" s="9">
        <f t="shared" si="1"/>
        <v>-9.509342289268332E-3</v>
      </c>
      <c r="T16" s="9">
        <f>(E16-E15)/E15</f>
        <v>1.3813818234503497E-2</v>
      </c>
      <c r="U16" s="9">
        <f>(G16-G15)/G15</f>
        <v>-2.3808204657065939E-2</v>
      </c>
      <c r="V16" s="9">
        <f>(K16-K15)/K15</f>
        <v>-2.3808204657065846E-2</v>
      </c>
      <c r="W16" s="9">
        <f t="shared" si="2"/>
        <v>-8.2174055714759212E-4</v>
      </c>
    </row>
    <row r="17" spans="1:23" x14ac:dyDescent="0.2">
      <c r="A17" s="2">
        <v>2014</v>
      </c>
      <c r="B17" s="3">
        <v>816050553</v>
      </c>
      <c r="C17" s="3">
        <v>527290132</v>
      </c>
      <c r="D17" s="4">
        <v>0.18</v>
      </c>
      <c r="E17" s="5">
        <v>272244950000</v>
      </c>
      <c r="F17" s="10">
        <f>C17/B17</f>
        <v>0.64614885690788815</v>
      </c>
      <c r="G17" s="5">
        <v>670071148</v>
      </c>
      <c r="H17">
        <f>G17/C17</f>
        <v>1.2707826438140133</v>
      </c>
      <c r="I17" s="11">
        <f>E17*H17</f>
        <v>345964157326.01385</v>
      </c>
      <c r="J17" s="5">
        <f>C17/D17</f>
        <v>2929389622.2222223</v>
      </c>
      <c r="K17" s="5">
        <f>G17/D17</f>
        <v>3722617488.8888888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 s="9">
        <f>(C17-C16)/C16</f>
        <v>-4.3987554845947982E-3</v>
      </c>
      <c r="S17" s="9">
        <f t="shared" si="1"/>
        <v>-4.3987554845947982E-3</v>
      </c>
      <c r="T17" s="9">
        <f>(E17-E16)/E16</f>
        <v>4.0284896235149636E-2</v>
      </c>
      <c r="U17" s="9">
        <f>(G17-G16)/G16</f>
        <v>-2.0291466378848919E-2</v>
      </c>
      <c r="V17" s="9">
        <f>(K17-K16)/K16</f>
        <v>-2.0291466378849016E-2</v>
      </c>
      <c r="W17" s="9">
        <f t="shared" si="2"/>
        <v>2.367890342969518E-2</v>
      </c>
    </row>
    <row r="18" spans="1:23" x14ac:dyDescent="0.2">
      <c r="A18" s="2">
        <v>2015</v>
      </c>
      <c r="B18" s="3">
        <v>832006542</v>
      </c>
      <c r="C18" s="3">
        <v>540082544</v>
      </c>
      <c r="D18" s="4">
        <v>0.18</v>
      </c>
      <c r="E18" s="5">
        <v>282821350000</v>
      </c>
      <c r="F18" s="10">
        <f>C18/B18</f>
        <v>0.6491325689600167</v>
      </c>
      <c r="G18" s="5">
        <v>685513834</v>
      </c>
      <c r="H18">
        <f>G18/C18</f>
        <v>1.2692760423673313</v>
      </c>
      <c r="I18" s="11">
        <f>E18*H18</f>
        <v>358978363824.98584</v>
      </c>
      <c r="J18" s="5">
        <f>C18/D18</f>
        <v>3000458577.7777777</v>
      </c>
      <c r="K18" s="5">
        <f>G18/D18</f>
        <v>3808410188.8888888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s="9">
        <f>(C18-C17)/C17</f>
        <v>2.4260670214856211E-2</v>
      </c>
      <c r="S18" s="9">
        <f t="shared" si="1"/>
        <v>2.4260670214856138E-2</v>
      </c>
      <c r="T18" s="9">
        <f>(E18-E17)/E17</f>
        <v>3.8848838151084163E-2</v>
      </c>
      <c r="U18" s="9">
        <f>(G18-G17)/G17</f>
        <v>2.3046337759941873E-2</v>
      </c>
      <c r="V18" s="9">
        <f>(K18-K17)/K17</f>
        <v>2.3046337759941873E-2</v>
      </c>
      <c r="W18" s="9">
        <f t="shared" si="2"/>
        <v>3.7617210405724931E-2</v>
      </c>
    </row>
    <row r="19" spans="1:23" x14ac:dyDescent="0.2">
      <c r="A19" s="2">
        <v>2016</v>
      </c>
      <c r="B19" s="3">
        <v>845384339</v>
      </c>
      <c r="C19" s="3">
        <v>556824109</v>
      </c>
      <c r="D19" s="4">
        <v>0.18</v>
      </c>
      <c r="E19" s="5">
        <v>290604375000</v>
      </c>
      <c r="F19" s="10">
        <f>C19/B19</f>
        <v>0.65866385655862025</v>
      </c>
      <c r="G19" s="5">
        <v>697958663</v>
      </c>
      <c r="H19">
        <f>G19/C19</f>
        <v>1.2534634397448476</v>
      </c>
      <c r="I19" s="11">
        <f>E19*H19</f>
        <v>364261959492.40161</v>
      </c>
      <c r="J19" s="5">
        <f>C19/D19</f>
        <v>3093467272.2222223</v>
      </c>
      <c r="K19" s="5">
        <f>G19/D19</f>
        <v>3877548127.7777781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s="9">
        <f>(C19-C18)/C18</f>
        <v>3.0998159792403879E-2</v>
      </c>
      <c r="S19" s="9">
        <f t="shared" si="1"/>
        <v>3.0998159792403952E-2</v>
      </c>
      <c r="T19" s="9">
        <f>(E19-E18)/E18</f>
        <v>2.7519227243629239E-2</v>
      </c>
      <c r="U19" s="9">
        <f>(G19-G18)/G18</f>
        <v>1.8154015838577519E-2</v>
      </c>
      <c r="V19" s="9">
        <f>(K19-K18)/K18</f>
        <v>1.815401583857763E-2</v>
      </c>
      <c r="W19" s="9">
        <f t="shared" si="2"/>
        <v>1.4718423726483148E-2</v>
      </c>
    </row>
    <row r="20" spans="1:23" x14ac:dyDescent="0.2">
      <c r="A20" s="2">
        <v>2017</v>
      </c>
      <c r="B20" s="3">
        <v>854529446</v>
      </c>
      <c r="C20" s="3">
        <v>559484905</v>
      </c>
      <c r="D20" s="4">
        <v>0.18</v>
      </c>
      <c r="E20" s="5">
        <v>300964625000</v>
      </c>
      <c r="F20" s="10">
        <f>C20/B20</f>
        <v>0.65472864348784532</v>
      </c>
      <c r="G20" s="5">
        <v>686665465</v>
      </c>
      <c r="H20">
        <f>G20/C20</f>
        <v>1.2273172320886834</v>
      </c>
      <c r="I20" s="11">
        <f>E20*H20</f>
        <v>369379070511.60858</v>
      </c>
      <c r="J20" s="5">
        <f>C20/D20</f>
        <v>3108249472.2222223</v>
      </c>
      <c r="K20" s="5">
        <f>G20/D20</f>
        <v>3814808138.8888888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 s="9">
        <f>(C20-C19)/C19</f>
        <v>4.7785215420692211E-3</v>
      </c>
      <c r="S20" s="9">
        <f t="shared" si="1"/>
        <v>4.7785215420692211E-3</v>
      </c>
      <c r="T20" s="9">
        <f>(E20-E19)/E19</f>
        <v>3.5650702092836696E-2</v>
      </c>
      <c r="U20" s="9">
        <f>(G20-G19)/G19</f>
        <v>-1.6180324994404433E-2</v>
      </c>
      <c r="V20" s="9">
        <f>(K20-K19)/K19</f>
        <v>-1.6180324994404541E-2</v>
      </c>
      <c r="W20" s="9">
        <f t="shared" si="2"/>
        <v>1.4047887477291495E-2</v>
      </c>
    </row>
    <row r="21" spans="1:23" x14ac:dyDescent="0.2">
      <c r="A21" s="2">
        <v>2018</v>
      </c>
      <c r="B21" s="3">
        <v>1420134725</v>
      </c>
      <c r="C21" s="3">
        <v>852320272</v>
      </c>
      <c r="D21" s="4">
        <v>0.28999999999999998</v>
      </c>
      <c r="E21" s="5">
        <v>315740425000</v>
      </c>
      <c r="F21" s="10">
        <f>C21/B21</f>
        <v>0.60016860160925933</v>
      </c>
      <c r="G21" s="5">
        <v>1021126574</v>
      </c>
      <c r="H21">
        <f>G21/C21</f>
        <v>1.1980550123533844</v>
      </c>
      <c r="I21" s="11">
        <f>E21*H21</f>
        <v>378274398773.83783</v>
      </c>
      <c r="J21" s="5">
        <f>C21/D21</f>
        <v>2939035420.6896553</v>
      </c>
      <c r="K21" s="5">
        <f>G21/D21</f>
        <v>3521126117.2413797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 s="9">
        <f>(C21-C20)/C20</f>
        <v>0.52340172966775578</v>
      </c>
      <c r="S21" s="9">
        <f t="shared" si="1"/>
        <v>-5.4440305723461944E-2</v>
      </c>
      <c r="T21" s="9">
        <f>(E21-E20)/E20</f>
        <v>4.9094806407895944E-2</v>
      </c>
      <c r="U21" s="9">
        <f>(G21-G20)/G20</f>
        <v>0.48708013734169664</v>
      </c>
      <c r="V21" s="9">
        <f>(K21-K20)/K20</f>
        <v>-7.6984742339636425E-2</v>
      </c>
      <c r="W21" s="9">
        <f t="shared" si="2"/>
        <v>2.4081841588666004E-2</v>
      </c>
    </row>
    <row r="22" spans="1:23" x14ac:dyDescent="0.2">
      <c r="A22" s="2">
        <v>2019</v>
      </c>
      <c r="B22" s="3">
        <v>1474857367</v>
      </c>
      <c r="C22" s="3">
        <v>906097753</v>
      </c>
      <c r="D22" s="4">
        <v>0.3</v>
      </c>
      <c r="E22" s="5">
        <v>329625050000</v>
      </c>
      <c r="F22" s="10">
        <f>C22/B22</f>
        <v>0.61436297046343469</v>
      </c>
      <c r="G22" s="5">
        <v>1066235025</v>
      </c>
      <c r="H22">
        <f>G22/C22</f>
        <v>1.176732887229663</v>
      </c>
      <c r="I22" s="11">
        <f>E22*H22</f>
        <v>387880636789.72198</v>
      </c>
      <c r="J22" s="5">
        <f>C22/D22</f>
        <v>3020325843.3333335</v>
      </c>
      <c r="K22" s="5">
        <f>G22/D22</f>
        <v>3554116750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 s="9">
        <f>(C22-C21)/C21</f>
        <v>6.3095391212283636E-2</v>
      </c>
      <c r="S22" s="9">
        <f t="shared" si="1"/>
        <v>2.765887817187419E-2</v>
      </c>
      <c r="T22" s="9">
        <f>(E22-E21)/E21</f>
        <v>4.3974809370703798E-2</v>
      </c>
      <c r="U22" s="9">
        <f>(G22-G21)/G21</f>
        <v>4.4175180774406131E-2</v>
      </c>
      <c r="V22" s="9">
        <f>(K22-K21)/K21</f>
        <v>9.3693414152591376E-3</v>
      </c>
      <c r="W22" s="9">
        <f t="shared" si="2"/>
        <v>2.5394893355253259E-2</v>
      </c>
    </row>
    <row r="23" spans="1:23" x14ac:dyDescent="0.2">
      <c r="A23" s="2">
        <v>2020</v>
      </c>
      <c r="B23" s="3">
        <v>1449045793</v>
      </c>
      <c r="C23" s="3">
        <v>871459119</v>
      </c>
      <c r="D23" s="4">
        <v>0.31</v>
      </c>
      <c r="E23" s="5">
        <v>354337725000</v>
      </c>
      <c r="F23" s="10">
        <f>C23/B23</f>
        <v>0.60140205589762197</v>
      </c>
      <c r="G23" s="5">
        <v>1012977660</v>
      </c>
      <c r="H23">
        <f>G23/C23</f>
        <v>1.1623926331305048</v>
      </c>
      <c r="I23" s="11">
        <f>E23*H23</f>
        <v>411879561180.22272</v>
      </c>
      <c r="J23" s="5">
        <f>C23/D23</f>
        <v>2811158448.3870969</v>
      </c>
      <c r="K23" s="5">
        <f>G23/D23</f>
        <v>3267669870.967742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 s="9">
        <f>(C23-C22)/C22</f>
        <v>-3.8228363203986447E-2</v>
      </c>
      <c r="S23" s="9">
        <f t="shared" si="1"/>
        <v>-6.9253254713535287E-2</v>
      </c>
      <c r="T23" s="9">
        <f>(E23-E22)/E22</f>
        <v>7.497207812331011E-2</v>
      </c>
      <c r="U23" s="9">
        <f>(G23-G22)/G22</f>
        <v>-4.9948992249621516E-2</v>
      </c>
      <c r="V23" s="9">
        <f>(K23-K22)/K22</f>
        <v>-8.0595798951246619E-2</v>
      </c>
      <c r="W23" s="9">
        <f t="shared" si="2"/>
        <v>6.187193201786724E-2</v>
      </c>
    </row>
    <row r="24" spans="1:23" x14ac:dyDescent="0.2">
      <c r="A24" s="2">
        <v>2021</v>
      </c>
      <c r="B24" s="3">
        <v>1545370909</v>
      </c>
      <c r="C24" s="3">
        <v>916857662</v>
      </c>
      <c r="D24" s="4">
        <v>0.32</v>
      </c>
      <c r="E24" s="5">
        <v>384520025000</v>
      </c>
      <c r="F24" s="10">
        <f>C24/B24</f>
        <v>0.59329294777089658</v>
      </c>
      <c r="G24" s="5">
        <v>1017926187</v>
      </c>
      <c r="H24">
        <f>G24/C24</f>
        <v>1.1102336046137551</v>
      </c>
      <c r="I24" s="11">
        <f>E24*H24</f>
        <v>426907053401.9212</v>
      </c>
      <c r="J24" s="5">
        <f>C24/D24</f>
        <v>2865180193.75</v>
      </c>
      <c r="K24" s="5">
        <f>G24/D24</f>
        <v>3181019334.375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 s="9">
        <f>(C24-C23)/C23</f>
        <v>5.2094862524469147E-2</v>
      </c>
      <c r="S24" s="9">
        <f t="shared" si="1"/>
        <v>1.9216898070579448E-2</v>
      </c>
      <c r="T24" s="9">
        <f>(E24-E23)/E23</f>
        <v>8.5179471082284561E-2</v>
      </c>
      <c r="U24" s="9">
        <f>(G24-G23)/G23</f>
        <v>4.8851294509298458E-3</v>
      </c>
      <c r="V24" s="9">
        <f>(K24-K23)/K23</f>
        <v>-2.6517530844411722E-2</v>
      </c>
      <c r="W24" s="9">
        <f t="shared" si="2"/>
        <v>3.6485161289960273E-2</v>
      </c>
    </row>
    <row r="25" spans="1:23" x14ac:dyDescent="0.2">
      <c r="A25" s="2">
        <v>2022</v>
      </c>
      <c r="B25" s="3">
        <v>1658104075</v>
      </c>
      <c r="C25" s="3">
        <v>981582166</v>
      </c>
      <c r="D25" s="4">
        <v>0.33</v>
      </c>
      <c r="E25" s="5">
        <v>395838700000</v>
      </c>
      <c r="F25" s="10">
        <f>C25/B25</f>
        <v>0.59199068430007928</v>
      </c>
      <c r="G25" s="5">
        <v>1009035139</v>
      </c>
      <c r="H25">
        <f>G25/C25</f>
        <v>1.0279680845383248</v>
      </c>
      <c r="I25" s="11">
        <f>E25*H25</f>
        <v>406909550225.14056</v>
      </c>
      <c r="J25" s="5">
        <f>C25/D25</f>
        <v>2974491412.121212</v>
      </c>
      <c r="K25" s="5">
        <f>G25/D25</f>
        <v>3057682239.393939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 s="9">
        <f>(C25-C24)/C24</f>
        <v>7.0593840988155479E-2</v>
      </c>
      <c r="S25" s="9">
        <f t="shared" si="1"/>
        <v>3.8151603382453755E-2</v>
      </c>
      <c r="T25" s="9">
        <f>(E25-E24)/E24</f>
        <v>2.943585317825775E-2</v>
      </c>
      <c r="U25" s="9">
        <f>(G25-G24)/G24</f>
        <v>-8.7344722176795706E-3</v>
      </c>
      <c r="V25" s="9">
        <f>(K25-K24)/K24</f>
        <v>-3.877282154441667E-2</v>
      </c>
      <c r="W25" s="9">
        <f t="shared" si="2"/>
        <v>-4.6842756561235689E-2</v>
      </c>
    </row>
    <row r="26" spans="1:23" x14ac:dyDescent="0.2">
      <c r="F26" s="6"/>
      <c r="G26" s="7"/>
      <c r="H26" s="7"/>
    </row>
    <row r="27" spans="1:23" x14ac:dyDescent="0.2">
      <c r="F27" s="6"/>
      <c r="G27" s="7"/>
      <c r="H27" s="7"/>
    </row>
    <row r="41" spans="1:1" x14ac:dyDescent="0.2">
      <c r="A41" s="8"/>
    </row>
    <row r="42" spans="1:1" x14ac:dyDescent="0.2">
      <c r="A4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SMALLEY, NATHAN (Student)</cp:lastModifiedBy>
  <dcterms:created xsi:type="dcterms:W3CDTF">2023-01-08T04:11:49Z</dcterms:created>
  <dcterms:modified xsi:type="dcterms:W3CDTF">2023-04-04T20:11:56Z</dcterms:modified>
</cp:coreProperties>
</file>