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 Startups" sheetId="1" state="visible" r:id="rId2"/>
    <sheet name="1 criterion" sheetId="2" state="visible" r:id="rId3"/>
    <sheet name="mult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<sst xmlns="http://schemas.openxmlformats.org/spreadsheetml/2006/main" count="271" uniqueCount="125">
  <si>
    <t xml:space="preserve">id</t>
  </si>
  <si>
    <t xml:space="preserve">NAME</t>
  </si>
  <si>
    <t xml:space="preserve">TOTAL FUNDING (EUR M)</t>
  </si>
  <si>
    <t xml:space="preserve">LAST ROUND</t>
  </si>
  <si>
    <t xml:space="preserve">LAST FUNDING</t>
  </si>
  <si>
    <t xml:space="preserve">YEARLY GROWTH (SIMILARWEB)</t>
  </si>
  <si>
    <t xml:space="preserve">VALUATION</t>
  </si>
  <si>
    <t xml:space="preserve">VALUATION CURRENCY</t>
  </si>
  <si>
    <t xml:space="preserve">VALUATION (EUR)</t>
  </si>
  <si>
    <t xml:space="preserve">VALUATION (USD)</t>
  </si>
  <si>
    <t xml:space="preserve">SW TRAFFIC 6 MONTHS</t>
  </si>
  <si>
    <t xml:space="preserve">SW TRAFFIC 12 MONTHS</t>
  </si>
  <si>
    <t xml:space="preserve">Funding Growth</t>
  </si>
  <si>
    <t xml:space="preserve">Traffic Growth</t>
  </si>
  <si>
    <t xml:space="preserve">Valuation</t>
  </si>
  <si>
    <t xml:space="preserve">Mirakl</t>
  </si>
  <si>
    <t xml:space="preserve">SERIES E</t>
  </si>
  <si>
    <t xml:space="preserve">USD</t>
  </si>
  <si>
    <t xml:space="preserve">ContentSquare</t>
  </si>
  <si>
    <t xml:space="preserve">ManoMano</t>
  </si>
  <si>
    <t xml:space="preserve">SERIES F</t>
  </si>
  <si>
    <t xml:space="preserve">Vestiaire Collective</t>
  </si>
  <si>
    <t xml:space="preserve">GROWTH EQUITY VC</t>
  </si>
  <si>
    <t xml:space="preserve">BlaBlaCar</t>
  </si>
  <si>
    <t xml:space="preserve">CONVERTIBLE</t>
  </si>
  <si>
    <t xml:space="preserve">Deezer</t>
  </si>
  <si>
    <t xml:space="preserve">LATE VC</t>
  </si>
  <si>
    <t xml:space="preserve">EUR</t>
  </si>
  <si>
    <t xml:space="preserve">Back Market</t>
  </si>
  <si>
    <t xml:space="preserve">SERIES D</t>
  </si>
  <si>
    <t xml:space="preserve">Voodoo</t>
  </si>
  <si>
    <t xml:space="preserve">Ledger</t>
  </si>
  <si>
    <t xml:space="preserve">SERIES C</t>
  </si>
  <si>
    <t xml:space="preserve">Younited</t>
  </si>
  <si>
    <t xml:space="preserve">Alan</t>
  </si>
  <si>
    <t xml:space="preserve">Shift Technology</t>
  </si>
  <si>
    <t xml:space="preserve">SIGFOX</t>
  </si>
  <si>
    <t xml:space="preserve">Meero</t>
  </si>
  <si>
    <t xml:space="preserve">OVHcloud</t>
  </si>
  <si>
    <t xml:space="preserve">IPO</t>
  </si>
  <si>
    <t xml:space="preserve">Doctolib</t>
  </si>
  <si>
    <t xml:space="preserve">Ÿnsect</t>
  </si>
  <si>
    <t xml:space="preserve">PayFit</t>
  </si>
  <si>
    <t xml:space="preserve">360000000-540000000</t>
  </si>
  <si>
    <t xml:space="preserve">396000000-594000000</t>
  </si>
  <si>
    <t xml:space="preserve">SendinBlue</t>
  </si>
  <si>
    <t xml:space="preserve">SERIES B</t>
  </si>
  <si>
    <t xml:space="preserve">546000000-819000000</t>
  </si>
  <si>
    <t xml:space="preserve">600600000-900900000</t>
  </si>
  <si>
    <t xml:space="preserve">Devialet</t>
  </si>
  <si>
    <t xml:space="preserve">64000000-96000000</t>
  </si>
  <si>
    <t xml:space="preserve">70400000-105600000</t>
  </si>
  <si>
    <t xml:space="preserve">OpenClassRooms</t>
  </si>
  <si>
    <t xml:space="preserve">320000000-480000000</t>
  </si>
  <si>
    <t xml:space="preserve">290909090-436363636</t>
  </si>
  <si>
    <t xml:space="preserve">HR Path</t>
  </si>
  <si>
    <t xml:space="preserve">DEBT</t>
  </si>
  <si>
    <t xml:space="preserve">400000000-600000000</t>
  </si>
  <si>
    <t xml:space="preserve">440000000-660000000</t>
  </si>
  <si>
    <t xml:space="preserve">Ivalua</t>
  </si>
  <si>
    <t xml:space="preserve">Wynd</t>
  </si>
  <si>
    <t xml:space="preserve">288000000-432000000</t>
  </si>
  <si>
    <t xml:space="preserve">316800000-475200000</t>
  </si>
  <si>
    <t xml:space="preserve">Evaneos</t>
  </si>
  <si>
    <t xml:space="preserve">Shadow</t>
  </si>
  <si>
    <t xml:space="preserve">ACQUISITION</t>
  </si>
  <si>
    <t xml:space="preserve">540000000-810000000</t>
  </si>
  <si>
    <t xml:space="preserve">594000000-891000000</t>
  </si>
  <si>
    <t xml:space="preserve">TalentSoft</t>
  </si>
  <si>
    <t xml:space="preserve">200000000-300000000</t>
  </si>
  <si>
    <t xml:space="preserve">181818181-272727272</t>
  </si>
  <si>
    <t xml:space="preserve">Bioserenity</t>
  </si>
  <si>
    <t xml:space="preserve">260000000-390000000</t>
  </si>
  <si>
    <t xml:space="preserve">286000000-429000000</t>
  </si>
  <si>
    <t xml:space="preserve">Vade Secure</t>
  </si>
  <si>
    <t xml:space="preserve">SERIES A</t>
  </si>
  <si>
    <t xml:space="preserve">316400000-474600000</t>
  </si>
  <si>
    <t xml:space="preserve">287636363-431454545</t>
  </si>
  <si>
    <t xml:space="preserve">Cityscoot</t>
  </si>
  <si>
    <t xml:space="preserve">94400000-141600000</t>
  </si>
  <si>
    <t xml:space="preserve">103840000-155760000</t>
  </si>
  <si>
    <t xml:space="preserve">JobTeaser</t>
  </si>
  <si>
    <t xml:space="preserve">180000000-270000000</t>
  </si>
  <si>
    <t xml:space="preserve">GBP</t>
  </si>
  <si>
    <t xml:space="preserve">216000000-324000000</t>
  </si>
  <si>
    <t xml:space="preserve">237600000-356400000</t>
  </si>
  <si>
    <t xml:space="preserve">Recommerce Group</t>
  </si>
  <si>
    <t xml:space="preserve">28400000-42600000</t>
  </si>
  <si>
    <t xml:space="preserve">31240000-46860000</t>
  </si>
  <si>
    <t xml:space="preserve">Finalcad</t>
  </si>
  <si>
    <t xml:space="preserve">160000000-240000000</t>
  </si>
  <si>
    <t xml:space="preserve">145454545-218181818</t>
  </si>
  <si>
    <t xml:space="preserve">October</t>
  </si>
  <si>
    <t xml:space="preserve">LENDING CAPITAL</t>
  </si>
  <si>
    <t xml:space="preserve">128000000-192000000</t>
  </si>
  <si>
    <t xml:space="preserve">140800000-211200000</t>
  </si>
  <si>
    <t xml:space="preserve">Believe Digital</t>
  </si>
  <si>
    <t xml:space="preserve">Klaxoon</t>
  </si>
  <si>
    <t xml:space="preserve">Frichti</t>
  </si>
  <si>
    <t xml:space="preserve">31600000-47400000</t>
  </si>
  <si>
    <t xml:space="preserve">28727272-43090909</t>
  </si>
  <si>
    <t xml:space="preserve">iAdvize</t>
  </si>
  <si>
    <t xml:space="preserve">GRANT</t>
  </si>
  <si>
    <t xml:space="preserve">HomeExchange.com</t>
  </si>
  <si>
    <t xml:space="preserve">32000000-48000000</t>
  </si>
  <si>
    <t xml:space="preserve">35200000-52800000</t>
  </si>
  <si>
    <t xml:space="preserve">Veepee</t>
  </si>
  <si>
    <t xml:space="preserve">N/A</t>
  </si>
  <si>
    <t xml:space="preserve">Single Criterion Analysis (pairwise comparison)</t>
  </si>
  <si>
    <t xml:space="preserve">Table 1</t>
  </si>
  <si>
    <t xml:space="preserve">Rank</t>
  </si>
  <si>
    <t xml:space="preserve">Table 2</t>
  </si>
  <si>
    <t xml:space="preserve">Table 3</t>
  </si>
  <si>
    <t xml:space="preserve">Table 4 </t>
  </si>
  <si>
    <t xml:space="preserve">much more important</t>
  </si>
  <si>
    <t xml:space="preserve">more important</t>
  </si>
  <si>
    <t xml:space="preserve">Total row</t>
  </si>
  <si>
    <t xml:space="preserve">Rel weight</t>
  </si>
  <si>
    <t xml:space="preserve">comparable</t>
  </si>
  <si>
    <t xml:space="preserve">less important</t>
  </si>
  <si>
    <t xml:space="preserve">much less important</t>
  </si>
  <si>
    <t xml:space="preserve">Total</t>
  </si>
  <si>
    <t xml:space="preserve">Table 5</t>
  </si>
  <si>
    <t xml:space="preserve">Startup</t>
  </si>
  <si>
    <t xml:space="preserve">SCORE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</si>
</sst>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0.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20.43"/>
    <col collapsed="false" customWidth="true" hidden="false" outlineLevel="0" max="3" min="3" style="0" width="23.15"/>
    <col collapsed="false" customWidth="true" hidden="false" outlineLevel="0" max="4" min="4" style="0" width="16.71"/>
    <col collapsed="false" customWidth="true" hidden="false" outlineLevel="0" max="5" min="5" style="0" width="17.57"/>
    <col collapsed="false" customWidth="true" hidden="false" outlineLevel="0" max="6" min="6" style="0" width="24.43"/>
    <col collapsed="false" customWidth="true" hidden="false" outlineLevel="0" max="7" min="7" style="0" width="21.57"/>
    <col collapsed="false" customWidth="true" hidden="false" outlineLevel="0" max="8" min="8" style="0" width="13.28"/>
    <col collapsed="false" customWidth="true" hidden="false" outlineLevel="0" max="9" min="9" style="0" width="23.15"/>
    <col collapsed="false" customWidth="true" hidden="false" outlineLevel="0" max="10" min="10" style="0" width="19.57"/>
    <col collapsed="false" customWidth="true" hidden="false" outlineLevel="0" max="11" min="11" style="0" width="23.28"/>
    <col collapsed="false" customWidth="true" hidden="false" outlineLevel="0" max="12" min="12" style="0" width="25.15"/>
    <col collapsed="false" customWidth="true" hidden="false" outlineLevel="0" max="20" min="13" style="0" width="8.53"/>
    <col collapsed="false" customWidth="true" hidden="false" outlineLevel="0" max="21" min="21" style="0" width="18.85"/>
    <col collapsed="false" customWidth="true" hidden="false" outlineLevel="0" max="22" min="22" style="0" width="8.53"/>
    <col collapsed="false" customWidth="true" hidden="false" outlineLevel="0" max="23" min="23" style="0" width="19.57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S1" s="0" t="s">
        <v>12</v>
      </c>
      <c r="U1" s="0" t="s">
        <v>13</v>
      </c>
      <c r="W1" s="0" t="s">
        <v>14</v>
      </c>
    </row>
    <row r="2" customFormat="false" ht="15" hidden="false" customHeight="false" outlineLevel="0" collapsed="false">
      <c r="A2" s="0" t="n">
        <v>20459</v>
      </c>
      <c r="B2" s="1" t="s">
        <v>15</v>
      </c>
      <c r="C2" s="1" t="n">
        <v>861.82</v>
      </c>
      <c r="D2" s="1" t="s">
        <v>16</v>
      </c>
      <c r="E2" s="1" t="n">
        <v>504.55</v>
      </c>
      <c r="F2" s="1" t="n">
        <v>-15.188207423006</v>
      </c>
      <c r="G2" s="1" t="n">
        <v>3500000000</v>
      </c>
      <c r="H2" s="1" t="s">
        <v>17</v>
      </c>
      <c r="I2" s="2" t="n">
        <v>3181818181.8182</v>
      </c>
      <c r="J2" s="1" t="n">
        <v>3500000000</v>
      </c>
      <c r="K2" s="1" t="n">
        <v>8126</v>
      </c>
      <c r="L2" s="1" t="n">
        <v>16903</v>
      </c>
      <c r="N2" s="0" t="n">
        <f aca="false">K2/L2</f>
        <v>0.480743063361533</v>
      </c>
      <c r="S2" s="0" t="n">
        <f aca="false">E2/C2</f>
        <v>0.585447077115871</v>
      </c>
      <c r="U2" s="0" t="n">
        <f aca="false">K2/L2</f>
        <v>0.480743063361533</v>
      </c>
      <c r="W2" s="3" t="n">
        <f aca="false">I2</f>
        <v>3181818181.8182</v>
      </c>
    </row>
    <row r="3" customFormat="false" ht="15" hidden="false" customHeight="false" outlineLevel="0" collapsed="false">
      <c r="A3" s="0" t="n">
        <v>884159</v>
      </c>
      <c r="B3" s="1" t="s">
        <v>18</v>
      </c>
      <c r="C3" s="1" t="n">
        <v>756.95</v>
      </c>
      <c r="D3" s="1" t="s">
        <v>16</v>
      </c>
      <c r="E3" s="1" t="n">
        <v>454.55</v>
      </c>
      <c r="F3" s="1" t="n">
        <v>87.688344826472</v>
      </c>
      <c r="G3" s="1" t="n">
        <v>2800000000</v>
      </c>
      <c r="H3" s="1" t="s">
        <v>17</v>
      </c>
      <c r="I3" s="2" t="n">
        <v>2545454545.4545</v>
      </c>
      <c r="J3" s="1" t="n">
        <v>2800000000</v>
      </c>
      <c r="K3" s="1" t="n">
        <v>196112</v>
      </c>
      <c r="L3" s="1" t="n">
        <v>69706</v>
      </c>
      <c r="N3" s="0" t="n">
        <f aca="false">L3-K3</f>
        <v>-126406</v>
      </c>
      <c r="S3" s="0" t="n">
        <f aca="false">E3/C3</f>
        <v>0.600502014664113</v>
      </c>
      <c r="U3" s="0" t="n">
        <f aca="false">K3/L3</f>
        <v>2.81341634866439</v>
      </c>
      <c r="W3" s="3" t="n">
        <f aca="false">I3</f>
        <v>2545454545.4545</v>
      </c>
    </row>
    <row r="4" customFormat="false" ht="15" hidden="false" customHeight="false" outlineLevel="0" collapsed="false">
      <c r="A4" s="0" t="n">
        <v>868348</v>
      </c>
      <c r="B4" s="1" t="s">
        <v>19</v>
      </c>
      <c r="C4" s="1" t="n">
        <v>633.18</v>
      </c>
      <c r="D4" s="1" t="s">
        <v>20</v>
      </c>
      <c r="E4" s="1" t="n">
        <v>322.73</v>
      </c>
      <c r="F4" s="1" t="n">
        <v>-32.475863211785</v>
      </c>
      <c r="G4" s="1" t="n">
        <v>2600000000</v>
      </c>
      <c r="H4" s="1" t="s">
        <v>17</v>
      </c>
      <c r="I4" s="2" t="n">
        <v>2363636363.6364</v>
      </c>
      <c r="J4" s="1" t="n">
        <v>2600000000</v>
      </c>
      <c r="K4" s="1" t="n">
        <v>22451900</v>
      </c>
      <c r="L4" s="1" t="n">
        <v>18852400</v>
      </c>
      <c r="N4" s="0" t="n">
        <f aca="false">L4-K4</f>
        <v>-3599500</v>
      </c>
      <c r="S4" s="0" t="n">
        <f aca="false">E4/C4</f>
        <v>0.509697084557314</v>
      </c>
      <c r="U4" s="0" t="n">
        <f aca="false">K4/L4</f>
        <v>1.19093059769578</v>
      </c>
      <c r="W4" s="3" t="n">
        <f aca="false">I4</f>
        <v>2363636363.6364</v>
      </c>
    </row>
    <row r="5" customFormat="false" ht="15" hidden="false" customHeight="false" outlineLevel="0" collapsed="false">
      <c r="A5" s="0" t="n">
        <v>3315</v>
      </c>
      <c r="B5" s="1" t="s">
        <v>21</v>
      </c>
      <c r="C5" s="1" t="n">
        <v>587.73</v>
      </c>
      <c r="D5" s="1" t="s">
        <v>22</v>
      </c>
      <c r="E5" s="1" t="n">
        <v>190.91</v>
      </c>
      <c r="F5" s="1" t="n">
        <v>-0.44688499719666</v>
      </c>
      <c r="G5" s="1" t="n">
        <v>1700000000</v>
      </c>
      <c r="H5" s="1" t="s">
        <v>17</v>
      </c>
      <c r="I5" s="2" t="n">
        <v>1545454545.4545</v>
      </c>
      <c r="J5" s="1" t="n">
        <v>1700000000</v>
      </c>
      <c r="K5" s="1" t="n">
        <v>6087540</v>
      </c>
      <c r="L5" s="1" t="n">
        <v>3905890</v>
      </c>
      <c r="N5" s="0" t="n">
        <f aca="false">L5-K5</f>
        <v>-2181650</v>
      </c>
      <c r="S5" s="0" t="n">
        <f aca="false">E5/C5</f>
        <v>0.324826025555953</v>
      </c>
      <c r="U5" s="0" t="n">
        <f aca="false">K5/L5</f>
        <v>1.55855387632524</v>
      </c>
      <c r="W5" s="3" t="n">
        <f aca="false">I5</f>
        <v>1545454545.4545</v>
      </c>
    </row>
    <row r="6" customFormat="false" ht="15" hidden="false" customHeight="false" outlineLevel="0" collapsed="false">
      <c r="A6" s="0" t="n">
        <v>1747</v>
      </c>
      <c r="B6" s="1" t="s">
        <v>23</v>
      </c>
      <c r="C6" s="1" t="n">
        <v>509.96</v>
      </c>
      <c r="D6" s="1" t="s">
        <v>24</v>
      </c>
      <c r="E6" s="1" t="n">
        <v>104.55</v>
      </c>
      <c r="F6" s="1" t="n">
        <v>-18.552366069091</v>
      </c>
      <c r="G6" s="1" t="n">
        <v>2000000000</v>
      </c>
      <c r="H6" s="1" t="s">
        <v>17</v>
      </c>
      <c r="I6" s="2" t="n">
        <v>1818181818.1818</v>
      </c>
      <c r="J6" s="1" t="n">
        <v>2000000000</v>
      </c>
      <c r="K6" s="1" t="n">
        <v>931866</v>
      </c>
      <c r="L6" s="1" t="n">
        <v>182838</v>
      </c>
      <c r="N6" s="0" t="n">
        <f aca="false">L6-K6</f>
        <v>-749028</v>
      </c>
      <c r="S6" s="0" t="n">
        <f aca="false">E6/C6</f>
        <v>0.205016079692525</v>
      </c>
      <c r="U6" s="0" t="n">
        <f aca="false">K6/L6</f>
        <v>5.09667574574213</v>
      </c>
      <c r="W6" s="3" t="n">
        <f aca="false">I6</f>
        <v>1818181818.1818</v>
      </c>
    </row>
    <row r="7" customFormat="false" ht="15" hidden="false" customHeight="false" outlineLevel="0" collapsed="false">
      <c r="A7" s="0" t="n">
        <v>13037</v>
      </c>
      <c r="B7" s="0" t="s">
        <v>25</v>
      </c>
      <c r="C7" s="0" t="n">
        <v>480.43</v>
      </c>
      <c r="D7" s="0" t="s">
        <v>26</v>
      </c>
      <c r="E7" s="0" t="n">
        <v>160</v>
      </c>
      <c r="F7" s="0" t="n">
        <v>-16.775027997287</v>
      </c>
      <c r="G7" s="0" t="n">
        <v>1000000000</v>
      </c>
      <c r="H7" s="0" t="s">
        <v>27</v>
      </c>
      <c r="I7" s="3" t="n">
        <v>1000000000</v>
      </c>
      <c r="J7" s="0" t="n">
        <v>1100000000</v>
      </c>
      <c r="K7" s="0" t="n">
        <v>27922200</v>
      </c>
      <c r="L7" s="0" t="n">
        <v>28324900</v>
      </c>
      <c r="S7" s="0" t="n">
        <f aca="false">E7/C7</f>
        <v>0.333034989488583</v>
      </c>
      <c r="U7" s="0" t="n">
        <f aca="false">K7/L7</f>
        <v>0.985782827123838</v>
      </c>
      <c r="W7" s="3" t="n">
        <f aca="false">I7</f>
        <v>1000000000</v>
      </c>
    </row>
    <row r="8" customFormat="false" ht="15" hidden="false" customHeight="false" outlineLevel="0" collapsed="false">
      <c r="A8" s="0" t="n">
        <v>907136</v>
      </c>
      <c r="B8" s="0" t="s">
        <v>28</v>
      </c>
      <c r="C8" s="0" t="n">
        <v>462.55</v>
      </c>
      <c r="D8" s="0" t="s">
        <v>29</v>
      </c>
      <c r="E8" s="0" t="n">
        <v>304.55</v>
      </c>
      <c r="F8" s="0" t="n">
        <v>-29.260869448321</v>
      </c>
      <c r="G8" s="0" t="n">
        <v>3200000000</v>
      </c>
      <c r="H8" s="0" t="s">
        <v>17</v>
      </c>
      <c r="I8" s="3" t="n">
        <v>2909090909.0909</v>
      </c>
      <c r="J8" s="0" t="n">
        <v>3200000000</v>
      </c>
      <c r="K8" s="0" t="n">
        <v>4975240</v>
      </c>
      <c r="L8" s="0" t="n">
        <v>5612340</v>
      </c>
      <c r="S8" s="0" t="n">
        <f aca="false">E8/C8</f>
        <v>0.658415306453356</v>
      </c>
      <c r="U8" s="0" t="n">
        <f aca="false">K8/L8</f>
        <v>0.886482287245605</v>
      </c>
      <c r="W8" s="3" t="n">
        <f aca="false">I8</f>
        <v>2909090909.0909</v>
      </c>
    </row>
    <row r="9" customFormat="false" ht="15" hidden="false" customHeight="false" outlineLevel="0" collapsed="false">
      <c r="A9" s="0" t="n">
        <v>230264</v>
      </c>
      <c r="B9" s="0" t="s">
        <v>30</v>
      </c>
      <c r="C9" s="0" t="n">
        <v>447.82</v>
      </c>
      <c r="D9" s="0" t="s">
        <v>26</v>
      </c>
      <c r="E9" s="0" t="n">
        <v>266</v>
      </c>
      <c r="F9" s="0" t="n">
        <v>11.022298068839</v>
      </c>
      <c r="G9" s="0" t="n">
        <v>1700000000</v>
      </c>
      <c r="H9" s="0" t="s">
        <v>27</v>
      </c>
      <c r="I9" s="3" t="n">
        <v>1700000000</v>
      </c>
      <c r="J9" s="0" t="n">
        <v>1870000000</v>
      </c>
      <c r="K9" s="0" t="n">
        <v>453222</v>
      </c>
      <c r="L9" s="0" t="n">
        <v>194703</v>
      </c>
      <c r="S9" s="0" t="n">
        <f aca="false">E9/C9</f>
        <v>0.593988656156491</v>
      </c>
      <c r="U9" s="0" t="n">
        <f aca="false">K9/L9</f>
        <v>2.32776074328593</v>
      </c>
      <c r="W9" s="3" t="n">
        <f aca="false">I9</f>
        <v>1700000000</v>
      </c>
    </row>
    <row r="10" customFormat="false" ht="15" hidden="false" customHeight="false" outlineLevel="0" collapsed="false">
      <c r="A10" s="0" t="n">
        <v>30278</v>
      </c>
      <c r="B10" s="0" t="s">
        <v>31</v>
      </c>
      <c r="C10" s="0" t="n">
        <v>432.15</v>
      </c>
      <c r="D10" s="0" t="s">
        <v>32</v>
      </c>
      <c r="E10" s="0" t="n">
        <v>345.45</v>
      </c>
      <c r="F10" s="0" t="n">
        <v>-9.1910313206204</v>
      </c>
      <c r="G10" s="0" t="n">
        <v>1500000000</v>
      </c>
      <c r="H10" s="0" t="s">
        <v>17</v>
      </c>
      <c r="I10" s="3" t="n">
        <v>1363636363.6364</v>
      </c>
      <c r="J10" s="0" t="n">
        <v>1500000000</v>
      </c>
      <c r="K10" s="0" t="n">
        <v>6717360</v>
      </c>
      <c r="L10" s="0" t="n">
        <v>1646320</v>
      </c>
      <c r="S10" s="0" t="n">
        <f aca="false">E10/C10</f>
        <v>0.799375216938563</v>
      </c>
      <c r="U10" s="0" t="n">
        <f aca="false">K10/L10</f>
        <v>4.08022741629817</v>
      </c>
      <c r="W10" s="3" t="n">
        <f aca="false">I10</f>
        <v>1363636363.6364</v>
      </c>
    </row>
    <row r="11" customFormat="false" ht="15" hidden="false" customHeight="false" outlineLevel="0" collapsed="false">
      <c r="A11" s="0" t="n">
        <v>892911</v>
      </c>
      <c r="B11" s="0" t="s">
        <v>33</v>
      </c>
      <c r="C11" s="0" t="n">
        <v>326.2</v>
      </c>
      <c r="D11" s="0" t="s">
        <v>26</v>
      </c>
      <c r="E11" s="0" t="n">
        <v>154.55</v>
      </c>
      <c r="F11" s="0" t="n">
        <v>20.807473454557</v>
      </c>
      <c r="G11" s="0" t="n">
        <v>1000000000</v>
      </c>
      <c r="H11" s="0" t="s">
        <v>17</v>
      </c>
      <c r="I11" s="3" t="n">
        <v>909090909.09091</v>
      </c>
      <c r="J11" s="0" t="n">
        <v>1000000000</v>
      </c>
      <c r="K11" s="0" t="n">
        <v>1361650</v>
      </c>
      <c r="L11" s="0" t="n">
        <v>911669</v>
      </c>
      <c r="S11" s="0" t="n">
        <f aca="false">E11/C11</f>
        <v>0.473789086450031</v>
      </c>
      <c r="U11" s="0" t="n">
        <f aca="false">K11/L11</f>
        <v>1.4935793582978</v>
      </c>
      <c r="W11" s="3" t="n">
        <f aca="false">I11</f>
        <v>909090909.09091</v>
      </c>
    </row>
    <row r="12" customFormat="false" ht="15" hidden="false" customHeight="false" outlineLevel="0" collapsed="false">
      <c r="A12" s="0" t="n">
        <v>877364</v>
      </c>
      <c r="B12" s="0" t="s">
        <v>34</v>
      </c>
      <c r="C12" s="0" t="n">
        <v>309.82</v>
      </c>
      <c r="D12" s="0" t="s">
        <v>29</v>
      </c>
      <c r="E12" s="0" t="n">
        <v>185</v>
      </c>
      <c r="F12" s="0" t="n">
        <v>16.620996303286</v>
      </c>
      <c r="G12" s="0" t="n">
        <v>1400000000</v>
      </c>
      <c r="H12" s="0" t="s">
        <v>27</v>
      </c>
      <c r="I12" s="3" t="n">
        <v>1400000000</v>
      </c>
      <c r="J12" s="0" t="n">
        <v>1540000000</v>
      </c>
      <c r="K12" s="0" t="n">
        <v>153507</v>
      </c>
      <c r="L12" s="0" t="n">
        <v>129970</v>
      </c>
      <c r="S12" s="0" t="n">
        <f aca="false">E12/C12</f>
        <v>0.597120908914854</v>
      </c>
      <c r="U12" s="0" t="n">
        <f aca="false">K12/L12</f>
        <v>1.1810956374548</v>
      </c>
      <c r="W12" s="3" t="n">
        <f aca="false">I12</f>
        <v>1400000000</v>
      </c>
    </row>
    <row r="13" customFormat="false" ht="15" hidden="false" customHeight="false" outlineLevel="0" collapsed="false">
      <c r="A13" s="0" t="n">
        <v>34258</v>
      </c>
      <c r="B13" s="0" t="s">
        <v>35</v>
      </c>
      <c r="C13" s="0" t="n">
        <v>289.3</v>
      </c>
      <c r="D13" s="0" t="s">
        <v>29</v>
      </c>
      <c r="E13" s="0" t="n">
        <v>200</v>
      </c>
      <c r="F13" s="0" t="n">
        <v>-18.008174450199</v>
      </c>
      <c r="G13" s="0" t="n">
        <v>1000000000</v>
      </c>
      <c r="H13" s="0" t="s">
        <v>17</v>
      </c>
      <c r="I13" s="3" t="n">
        <v>909090909.09091</v>
      </c>
      <c r="J13" s="0" t="n">
        <v>1000000000</v>
      </c>
      <c r="K13" s="0" t="n">
        <v>80072</v>
      </c>
      <c r="L13" s="0" t="n">
        <v>19840</v>
      </c>
      <c r="S13" s="0" t="n">
        <f aca="false">E13/C13</f>
        <v>0.691323885240235</v>
      </c>
      <c r="U13" s="0" t="n">
        <f aca="false">K13/L13</f>
        <v>4.03588709677419</v>
      </c>
      <c r="W13" s="3" t="n">
        <f aca="false">I13</f>
        <v>909090909.09091</v>
      </c>
    </row>
    <row r="14" customFormat="false" ht="15" hidden="false" customHeight="false" outlineLevel="0" collapsed="false">
      <c r="A14" s="0" t="n">
        <v>20852</v>
      </c>
      <c r="B14" s="0" t="s">
        <v>36</v>
      </c>
      <c r="C14" s="0" t="n">
        <v>283.55</v>
      </c>
      <c r="D14" s="0" t="s">
        <v>22</v>
      </c>
      <c r="F14" s="0" t="n">
        <v>-42.415962542042</v>
      </c>
      <c r="G14" s="0" t="n">
        <v>545454545</v>
      </c>
      <c r="H14" s="0" t="s">
        <v>27</v>
      </c>
      <c r="I14" s="3" t="n">
        <v>545454545</v>
      </c>
      <c r="J14" s="0" t="n">
        <v>599999999.5</v>
      </c>
      <c r="K14" s="0" t="n">
        <v>177878</v>
      </c>
      <c r="L14" s="0" t="n">
        <v>142342</v>
      </c>
      <c r="S14" s="0" t="n">
        <f aca="false">E14/C14</f>
        <v>0</v>
      </c>
      <c r="U14" s="0" t="n">
        <f aca="false">K14/L14</f>
        <v>1.24965224599907</v>
      </c>
      <c r="W14" s="3" t="n">
        <f aca="false">I14</f>
        <v>545454545</v>
      </c>
    </row>
    <row r="15" customFormat="false" ht="15" hidden="false" customHeight="false" outlineLevel="0" collapsed="false">
      <c r="A15" s="0" t="n">
        <v>912363</v>
      </c>
      <c r="B15" s="0" t="s">
        <v>37</v>
      </c>
      <c r="C15" s="0" t="n">
        <v>269.46</v>
      </c>
      <c r="D15" s="0" t="s">
        <v>32</v>
      </c>
      <c r="E15" s="0" t="n">
        <v>209.09</v>
      </c>
      <c r="F15" s="0" t="n">
        <v>2.117391176557</v>
      </c>
      <c r="G15" s="0" t="n">
        <v>1000000000</v>
      </c>
      <c r="H15" s="0" t="s">
        <v>17</v>
      </c>
      <c r="I15" s="3" t="n">
        <v>909090909.09091</v>
      </c>
      <c r="J15" s="0" t="n">
        <v>1000000000</v>
      </c>
      <c r="K15" s="0" t="n">
        <v>431718</v>
      </c>
      <c r="L15" s="0" t="n">
        <v>174448</v>
      </c>
      <c r="S15" s="0" t="n">
        <f aca="false">E15/C15</f>
        <v>0.775959326059527</v>
      </c>
      <c r="U15" s="0" t="n">
        <f aca="false">K15/L15</f>
        <v>2.47476611941667</v>
      </c>
      <c r="W15" s="3" t="n">
        <f aca="false">I15</f>
        <v>909090909.09091</v>
      </c>
    </row>
    <row r="16" customFormat="false" ht="15" hidden="false" customHeight="false" outlineLevel="0" collapsed="false">
      <c r="A16" s="0" t="n">
        <v>877259</v>
      </c>
      <c r="B16" s="0" t="s">
        <v>38</v>
      </c>
      <c r="C16" s="0" t="n">
        <v>250</v>
      </c>
      <c r="D16" s="0" t="s">
        <v>39</v>
      </c>
      <c r="E16" s="0" t="n">
        <v>400</v>
      </c>
      <c r="F16" s="0" t="n">
        <v>-4.3018123184289</v>
      </c>
      <c r="G16" s="0" t="n">
        <v>3480000000</v>
      </c>
      <c r="H16" s="0" t="s">
        <v>27</v>
      </c>
      <c r="I16" s="3" t="n">
        <v>3480000000</v>
      </c>
      <c r="J16" s="0" t="n">
        <v>3828000000</v>
      </c>
      <c r="K16" s="0" t="n">
        <v>4312950</v>
      </c>
      <c r="L16" s="0" t="n">
        <v>4302690</v>
      </c>
      <c r="S16" s="0" t="n">
        <f aca="false">E16/C16</f>
        <v>1.6</v>
      </c>
      <c r="U16" s="0" t="n">
        <f aca="false">K16/L16</f>
        <v>1.00238455477852</v>
      </c>
      <c r="W16" s="3" t="n">
        <f aca="false">I16</f>
        <v>3480000000</v>
      </c>
    </row>
    <row r="17" customFormat="false" ht="15" hidden="false" customHeight="false" outlineLevel="0" collapsed="false">
      <c r="A17" s="0" t="n">
        <v>188035</v>
      </c>
      <c r="B17" s="0" t="s">
        <v>40</v>
      </c>
      <c r="C17" s="0" t="n">
        <v>237.18</v>
      </c>
      <c r="D17" s="0" t="s">
        <v>26</v>
      </c>
      <c r="E17" s="0" t="n">
        <v>150</v>
      </c>
      <c r="F17" s="0" t="n">
        <v>37.198579244592</v>
      </c>
      <c r="G17" s="0" t="n">
        <v>1000000000</v>
      </c>
      <c r="H17" s="0" t="s">
        <v>27</v>
      </c>
      <c r="I17" s="3" t="n">
        <v>1000000000</v>
      </c>
      <c r="J17" s="0" t="n">
        <v>1100000000</v>
      </c>
      <c r="K17" s="0" t="n">
        <v>100547000</v>
      </c>
      <c r="L17" s="0" t="n">
        <v>38931800</v>
      </c>
      <c r="S17" s="0" t="n">
        <f aca="false">E17/C17</f>
        <v>0.632431065013913</v>
      </c>
      <c r="U17" s="0" t="n">
        <f aca="false">K17/L17</f>
        <v>2.58264452195891</v>
      </c>
      <c r="W17" s="3" t="n">
        <f aca="false">I17</f>
        <v>1000000000</v>
      </c>
    </row>
    <row r="18" customFormat="false" ht="15" hidden="false" customHeight="false" outlineLevel="0" collapsed="false">
      <c r="A18" s="0" t="n">
        <v>73598</v>
      </c>
      <c r="B18" s="0" t="s">
        <v>41</v>
      </c>
      <c r="C18" s="0" t="n">
        <v>218.89</v>
      </c>
      <c r="D18" s="0" t="s">
        <v>26</v>
      </c>
      <c r="E18" s="0" t="n">
        <v>4.54</v>
      </c>
      <c r="F18" s="0" t="n">
        <v>15.744285880032</v>
      </c>
      <c r="G18" s="0" t="n">
        <v>625000000</v>
      </c>
      <c r="H18" s="0" t="s">
        <v>17</v>
      </c>
      <c r="I18" s="3" t="n">
        <v>568181818.18182</v>
      </c>
      <c r="J18" s="0" t="n">
        <v>625000000</v>
      </c>
      <c r="K18" s="0" t="n">
        <v>26832</v>
      </c>
      <c r="L18" s="0" t="n">
        <v>25235</v>
      </c>
      <c r="S18" s="0" t="n">
        <f aca="false">E18/C18</f>
        <v>0.0207410114669469</v>
      </c>
      <c r="U18" s="0" t="n">
        <f aca="false">K18/L18</f>
        <v>1.06328511987319</v>
      </c>
      <c r="W18" s="3" t="n">
        <f aca="false">I18</f>
        <v>568181818.18182</v>
      </c>
    </row>
    <row r="19" customFormat="false" ht="15" hidden="false" customHeight="false" outlineLevel="0" collapsed="false">
      <c r="A19" s="0" t="n">
        <v>235427</v>
      </c>
      <c r="B19" s="0" t="s">
        <v>42</v>
      </c>
      <c r="C19" s="0" t="n">
        <v>179.5</v>
      </c>
      <c r="D19" s="0" t="s">
        <v>29</v>
      </c>
      <c r="E19" s="0" t="n">
        <v>90</v>
      </c>
      <c r="F19" s="0" t="n">
        <v>56.078311610956</v>
      </c>
      <c r="G19" s="0" t="s">
        <v>43</v>
      </c>
      <c r="H19" s="0" t="s">
        <v>27</v>
      </c>
      <c r="I19" s="0" t="s">
        <v>43</v>
      </c>
      <c r="J19" s="0" t="s">
        <v>44</v>
      </c>
      <c r="K19" s="0" t="n">
        <v>520522</v>
      </c>
      <c r="L19" s="0" t="n">
        <v>401511</v>
      </c>
      <c r="S19" s="0" t="n">
        <f aca="false">E19/C19</f>
        <v>0.501392757660167</v>
      </c>
      <c r="U19" s="0" t="n">
        <f aca="false">K19/L19</f>
        <v>1.29640781946198</v>
      </c>
      <c r="W19" s="0" t="str">
        <f aca="false">I19</f>
        <v>360000000-540000000</v>
      </c>
    </row>
    <row r="20" customFormat="false" ht="15" hidden="false" customHeight="false" outlineLevel="0" collapsed="false">
      <c r="A20" s="0" t="n">
        <v>20327</v>
      </c>
      <c r="B20" s="0" t="s">
        <v>45</v>
      </c>
      <c r="C20" s="0" t="n">
        <v>167.73</v>
      </c>
      <c r="D20" s="0" t="s">
        <v>46</v>
      </c>
      <c r="E20" s="0" t="n">
        <v>136.5</v>
      </c>
      <c r="F20" s="0" t="n">
        <v>11.627940510626</v>
      </c>
      <c r="G20" s="0" t="s">
        <v>47</v>
      </c>
      <c r="H20" s="0" t="s">
        <v>27</v>
      </c>
      <c r="I20" s="0" t="s">
        <v>47</v>
      </c>
      <c r="J20" s="0" t="s">
        <v>48</v>
      </c>
      <c r="K20" s="0" t="n">
        <v>3663830</v>
      </c>
      <c r="L20" s="0" t="n">
        <v>3132470</v>
      </c>
      <c r="S20" s="0" t="n">
        <f aca="false">E20/C20</f>
        <v>0.813807905562511</v>
      </c>
      <c r="U20" s="0" t="n">
        <f aca="false">K20/L20</f>
        <v>1.16962971712419</v>
      </c>
      <c r="W20" s="0" t="str">
        <f aca="false">I20</f>
        <v>546000000-819000000</v>
      </c>
    </row>
    <row r="21" customFormat="false" ht="15" hidden="false" customHeight="false" outlineLevel="0" collapsed="false">
      <c r="A21" s="0" t="n">
        <v>30708</v>
      </c>
      <c r="B21" s="0" t="s">
        <v>49</v>
      </c>
      <c r="C21" s="0" t="n">
        <v>151.45</v>
      </c>
      <c r="D21" s="0" t="s">
        <v>29</v>
      </c>
      <c r="E21" s="0" t="n">
        <v>16</v>
      </c>
      <c r="F21" s="0" t="n">
        <v>-99.908103120351</v>
      </c>
      <c r="G21" s="0" t="s">
        <v>50</v>
      </c>
      <c r="H21" s="0" t="s">
        <v>27</v>
      </c>
      <c r="I21" s="0" t="s">
        <v>50</v>
      </c>
      <c r="J21" s="0" t="s">
        <v>51</v>
      </c>
      <c r="K21" s="0" t="n">
        <v>251278</v>
      </c>
      <c r="L21" s="0" t="n">
        <v>159495</v>
      </c>
      <c r="S21" s="0" t="n">
        <f aca="false">E21/C21</f>
        <v>0.10564542753384</v>
      </c>
      <c r="U21" s="0" t="n">
        <f aca="false">K21/L21</f>
        <v>1.57546004576946</v>
      </c>
      <c r="W21" s="0" t="str">
        <f aca="false">I21</f>
        <v>64000000-96000000</v>
      </c>
    </row>
    <row r="22" customFormat="false" ht="15" hidden="false" customHeight="false" outlineLevel="0" collapsed="false">
      <c r="A22" s="0" t="n">
        <v>1528776</v>
      </c>
      <c r="B22" s="0" t="s">
        <v>52</v>
      </c>
      <c r="C22" s="0" t="n">
        <v>135.47</v>
      </c>
      <c r="D22" s="0" t="s">
        <v>32</v>
      </c>
      <c r="E22" s="0" t="n">
        <v>72.73</v>
      </c>
      <c r="F22" s="0" t="n">
        <v>-14.180264180264</v>
      </c>
      <c r="G22" s="0" t="s">
        <v>53</v>
      </c>
      <c r="H22" s="0" t="s">
        <v>17</v>
      </c>
      <c r="I22" s="0" t="s">
        <v>54</v>
      </c>
      <c r="J22" s="0" t="s">
        <v>53</v>
      </c>
      <c r="K22" s="0" t="n">
        <v>10482600</v>
      </c>
      <c r="L22" s="0" t="n">
        <v>0</v>
      </c>
      <c r="S22" s="0" t="n">
        <f aca="false">E22/C22</f>
        <v>0.536871632095667</v>
      </c>
      <c r="U22" s="0" t="e">
        <f aca="false">K22/L22</f>
        <v>#DIV/0!</v>
      </c>
      <c r="W22" s="0" t="str">
        <f aca="false">I22</f>
        <v>290909090-436363636</v>
      </c>
    </row>
    <row r="23" customFormat="false" ht="15" hidden="false" customHeight="false" outlineLevel="0" collapsed="false">
      <c r="A23" s="0" t="n">
        <v>884982</v>
      </c>
      <c r="B23" s="0" t="s">
        <v>55</v>
      </c>
      <c r="C23" s="0" t="n">
        <v>135</v>
      </c>
      <c r="D23" s="0" t="s">
        <v>56</v>
      </c>
      <c r="E23" s="0" t="n">
        <v>113</v>
      </c>
      <c r="F23" s="0" t="n">
        <v>166.19896613567</v>
      </c>
      <c r="G23" s="0" t="s">
        <v>57</v>
      </c>
      <c r="H23" s="0" t="s">
        <v>27</v>
      </c>
      <c r="I23" s="0" t="s">
        <v>57</v>
      </c>
      <c r="J23" s="0" t="s">
        <v>58</v>
      </c>
      <c r="K23" s="0" t="n">
        <v>46988</v>
      </c>
      <c r="L23" s="0" t="n">
        <v>17303</v>
      </c>
      <c r="S23" s="0" t="n">
        <f aca="false">E23/C23</f>
        <v>0.837037037037037</v>
      </c>
      <c r="U23" s="0" t="n">
        <f aca="false">K23/L23</f>
        <v>2.71559845113564</v>
      </c>
      <c r="W23" s="0" t="str">
        <f aca="false">I23</f>
        <v>400000000-600000000</v>
      </c>
    </row>
    <row r="24" customFormat="false" ht="15" hidden="false" customHeight="false" outlineLevel="0" collapsed="false">
      <c r="A24" s="0" t="n">
        <v>131250</v>
      </c>
      <c r="B24" s="0" t="s">
        <v>59</v>
      </c>
      <c r="C24" s="0" t="n">
        <v>121.25</v>
      </c>
      <c r="D24" s="0" t="s">
        <v>22</v>
      </c>
      <c r="E24" s="0" t="n">
        <v>54.55</v>
      </c>
      <c r="F24" s="0" t="n">
        <v>33.027477555462</v>
      </c>
      <c r="G24" s="0" t="n">
        <v>1000000000</v>
      </c>
      <c r="H24" s="0" t="s">
        <v>17</v>
      </c>
      <c r="I24" s="0" t="n">
        <v>909090909.09091</v>
      </c>
      <c r="J24" s="0" t="n">
        <v>1000000000</v>
      </c>
      <c r="K24" s="0" t="n">
        <v>207180</v>
      </c>
      <c r="L24" s="0" t="n">
        <v>183379</v>
      </c>
      <c r="S24" s="0" t="n">
        <f aca="false">E24/C24</f>
        <v>0.449896907216495</v>
      </c>
      <c r="U24" s="0" t="n">
        <f aca="false">K24/L24</f>
        <v>1.1297913065291</v>
      </c>
      <c r="W24" s="0" t="n">
        <f aca="false">I24</f>
        <v>909090909.09091</v>
      </c>
    </row>
    <row r="25" customFormat="false" ht="15" hidden="false" customHeight="false" outlineLevel="0" collapsed="false">
      <c r="A25" s="0" t="n">
        <v>395082</v>
      </c>
      <c r="B25" s="0" t="s">
        <v>60</v>
      </c>
      <c r="C25" s="0" t="n">
        <v>111.69</v>
      </c>
      <c r="D25" s="0" t="s">
        <v>32</v>
      </c>
      <c r="E25" s="0" t="n">
        <v>72</v>
      </c>
      <c r="F25" s="0" t="n">
        <v>148.94382250139</v>
      </c>
      <c r="G25" s="0" t="s">
        <v>61</v>
      </c>
      <c r="H25" s="0" t="s">
        <v>27</v>
      </c>
      <c r="I25" s="0" t="s">
        <v>61</v>
      </c>
      <c r="J25" s="0" t="s">
        <v>62</v>
      </c>
      <c r="K25" s="0" t="n">
        <v>130464</v>
      </c>
      <c r="L25" s="0" t="n">
        <v>10624</v>
      </c>
      <c r="S25" s="0" t="n">
        <f aca="false">E25/C25</f>
        <v>0.64464141821112</v>
      </c>
      <c r="U25" s="0" t="n">
        <f aca="false">K25/L25</f>
        <v>12.2801204819277</v>
      </c>
      <c r="W25" s="0" t="str">
        <f aca="false">I25</f>
        <v>288000000-432000000</v>
      </c>
    </row>
    <row r="26" customFormat="false" ht="15" hidden="false" customHeight="false" outlineLevel="0" collapsed="false">
      <c r="A26" s="0" t="n">
        <v>20215</v>
      </c>
      <c r="B26" s="0" t="s">
        <v>63</v>
      </c>
      <c r="C26" s="0" t="n">
        <v>97.8</v>
      </c>
      <c r="D26" s="0" t="s">
        <v>26</v>
      </c>
      <c r="E26" s="0" t="n">
        <v>72.73</v>
      </c>
      <c r="F26" s="0" t="n">
        <v>41.830271078412</v>
      </c>
      <c r="G26" s="0" t="s">
        <v>53</v>
      </c>
      <c r="H26" s="0" t="s">
        <v>17</v>
      </c>
      <c r="I26" s="0" t="s">
        <v>54</v>
      </c>
      <c r="J26" s="0" t="s">
        <v>53</v>
      </c>
      <c r="K26" s="0" t="n">
        <v>57898</v>
      </c>
      <c r="L26" s="0" t="n">
        <v>31829</v>
      </c>
      <c r="S26" s="0" t="n">
        <f aca="false">E26/C26</f>
        <v>0.743660531697342</v>
      </c>
      <c r="U26" s="0" t="n">
        <f aca="false">K26/L26</f>
        <v>1.81903295736592</v>
      </c>
      <c r="W26" s="0" t="str">
        <f aca="false">I26</f>
        <v>290909090-436363636</v>
      </c>
    </row>
    <row r="27" customFormat="false" ht="15" hidden="false" customHeight="false" outlineLevel="0" collapsed="false">
      <c r="A27" s="0" t="n">
        <v>915054</v>
      </c>
      <c r="B27" s="0" t="s">
        <v>64</v>
      </c>
      <c r="C27" s="0" t="n">
        <v>95.18</v>
      </c>
      <c r="D27" s="0" t="s">
        <v>65</v>
      </c>
      <c r="F27" s="0" t="n">
        <v>-46.559198405835</v>
      </c>
      <c r="G27" s="0" t="s">
        <v>66</v>
      </c>
      <c r="H27" s="0" t="s">
        <v>27</v>
      </c>
      <c r="I27" s="0" t="s">
        <v>66</v>
      </c>
      <c r="J27" s="0" t="s">
        <v>67</v>
      </c>
      <c r="K27" s="0" t="n">
        <v>698456</v>
      </c>
      <c r="L27" s="0" t="n">
        <v>632332</v>
      </c>
      <c r="S27" s="0" t="n">
        <f aca="false">E27/C27</f>
        <v>0</v>
      </c>
      <c r="U27" s="0" t="n">
        <f aca="false">K27/L27</f>
        <v>1.10457164907043</v>
      </c>
      <c r="W27" s="0" t="str">
        <f aca="false">I27</f>
        <v>540000000-810000000</v>
      </c>
    </row>
    <row r="28" customFormat="false" ht="15" hidden="false" customHeight="false" outlineLevel="0" collapsed="false">
      <c r="A28" s="0" t="n">
        <v>20552</v>
      </c>
      <c r="B28" s="0" t="s">
        <v>68</v>
      </c>
      <c r="C28" s="0" t="n">
        <v>89.45</v>
      </c>
      <c r="D28" s="0" t="s">
        <v>65</v>
      </c>
      <c r="F28" s="0" t="n">
        <v>-68.897943344975</v>
      </c>
      <c r="G28" s="0" t="s">
        <v>69</v>
      </c>
      <c r="H28" s="0" t="s">
        <v>17</v>
      </c>
      <c r="I28" s="0" t="s">
        <v>70</v>
      </c>
      <c r="J28" s="0" t="s">
        <v>69</v>
      </c>
      <c r="K28" s="0" t="n">
        <v>16807</v>
      </c>
      <c r="L28" s="0" t="n">
        <v>16765</v>
      </c>
      <c r="S28" s="0" t="n">
        <f aca="false">E28/C28</f>
        <v>0</v>
      </c>
      <c r="U28" s="0" t="n">
        <f aca="false">K28/L28</f>
        <v>1.00250521920668</v>
      </c>
      <c r="W28" s="0" t="str">
        <f aca="false">I28</f>
        <v>181818181-272727272</v>
      </c>
    </row>
    <row r="29" customFormat="false" ht="15" hidden="false" customHeight="false" outlineLevel="0" collapsed="false">
      <c r="A29" s="0" t="n">
        <v>864003</v>
      </c>
      <c r="B29" s="0" t="s">
        <v>71</v>
      </c>
      <c r="C29" s="0" t="n">
        <v>83.05</v>
      </c>
      <c r="D29" s="0" t="s">
        <v>46</v>
      </c>
      <c r="E29" s="0" t="n">
        <v>65</v>
      </c>
      <c r="F29" s="0" t="n">
        <v>127.47291989049</v>
      </c>
      <c r="G29" s="0" t="s">
        <v>72</v>
      </c>
      <c r="H29" s="0" t="s">
        <v>27</v>
      </c>
      <c r="I29" s="0" t="s">
        <v>72</v>
      </c>
      <c r="J29" s="0" t="s">
        <v>73</v>
      </c>
      <c r="K29" s="0" t="n">
        <v>7659</v>
      </c>
      <c r="L29" s="0" t="n">
        <v>6820</v>
      </c>
      <c r="S29" s="0" t="n">
        <f aca="false">E29/C29</f>
        <v>0.78266104756171</v>
      </c>
      <c r="U29" s="0" t="n">
        <f aca="false">K29/L29</f>
        <v>1.12302052785924</v>
      </c>
      <c r="W29" s="0" t="str">
        <f aca="false">I29</f>
        <v>260000000-390000000</v>
      </c>
    </row>
    <row r="30" customFormat="false" ht="15" hidden="false" customHeight="false" outlineLevel="0" collapsed="false">
      <c r="A30" s="0" t="n">
        <v>922815</v>
      </c>
      <c r="B30" s="0" t="s">
        <v>74</v>
      </c>
      <c r="C30" s="0" t="n">
        <v>81.91</v>
      </c>
      <c r="D30" s="0" t="s">
        <v>75</v>
      </c>
      <c r="E30" s="0" t="n">
        <v>71.91</v>
      </c>
      <c r="F30" s="0" t="n">
        <v>-0.20194774309752</v>
      </c>
      <c r="G30" s="0" t="s">
        <v>76</v>
      </c>
      <c r="H30" s="0" t="s">
        <v>17</v>
      </c>
      <c r="I30" s="0" t="s">
        <v>77</v>
      </c>
      <c r="J30" s="0" t="s">
        <v>76</v>
      </c>
      <c r="K30" s="0" t="n">
        <v>618068</v>
      </c>
      <c r="L30" s="0" t="n">
        <v>667279</v>
      </c>
      <c r="S30" s="0" t="n">
        <f aca="false">E30/C30</f>
        <v>0.877914784519595</v>
      </c>
      <c r="U30" s="0" t="n">
        <f aca="false">K30/L30</f>
        <v>0.926251238237679</v>
      </c>
      <c r="W30" s="0" t="str">
        <f aca="false">I30</f>
        <v>287636363-431454545</v>
      </c>
    </row>
    <row r="31" customFormat="false" ht="15" hidden="false" customHeight="false" outlineLevel="0" collapsed="false">
      <c r="A31" s="0" t="n">
        <v>875133</v>
      </c>
      <c r="B31" s="0" t="s">
        <v>78</v>
      </c>
      <c r="C31" s="0" t="n">
        <v>78.6</v>
      </c>
      <c r="D31" s="0" t="s">
        <v>32</v>
      </c>
      <c r="E31" s="0" t="n">
        <v>23.6</v>
      </c>
      <c r="F31" s="0" t="n">
        <v>85.887231304514</v>
      </c>
      <c r="G31" s="0" t="s">
        <v>79</v>
      </c>
      <c r="H31" s="0" t="s">
        <v>27</v>
      </c>
      <c r="I31" s="0" t="s">
        <v>79</v>
      </c>
      <c r="J31" s="0" t="s">
        <v>80</v>
      </c>
      <c r="K31" s="0" t="n">
        <v>58826</v>
      </c>
      <c r="L31" s="0" t="n">
        <v>28255</v>
      </c>
      <c r="S31" s="0" t="n">
        <f aca="false">E31/C31</f>
        <v>0.300254452926209</v>
      </c>
      <c r="U31" s="0" t="n">
        <f aca="false">K31/L31</f>
        <v>2.08196779331092</v>
      </c>
      <c r="W31" s="0" t="str">
        <f aca="false">I31</f>
        <v>94400000-141600000</v>
      </c>
    </row>
    <row r="32" customFormat="false" ht="15" hidden="false" customHeight="false" outlineLevel="0" collapsed="false">
      <c r="A32" s="0" t="n">
        <v>883669</v>
      </c>
      <c r="B32" s="0" t="s">
        <v>81</v>
      </c>
      <c r="C32" s="0" t="n">
        <v>72</v>
      </c>
      <c r="D32" s="0" t="s">
        <v>32</v>
      </c>
      <c r="E32" s="0" t="n">
        <v>54</v>
      </c>
      <c r="F32" s="0" t="n">
        <v>25.710086969091</v>
      </c>
      <c r="G32" s="0" t="s">
        <v>82</v>
      </c>
      <c r="H32" s="0" t="s">
        <v>83</v>
      </c>
      <c r="I32" s="0" t="s">
        <v>84</v>
      </c>
      <c r="J32" s="0" t="s">
        <v>85</v>
      </c>
      <c r="K32" s="0" t="n">
        <v>2032980</v>
      </c>
      <c r="L32" s="0" t="n">
        <v>2404560</v>
      </c>
      <c r="S32" s="0" t="n">
        <f aca="false">E32/C32</f>
        <v>0.75</v>
      </c>
      <c r="U32" s="0" t="n">
        <f aca="false">K32/L32</f>
        <v>0.845468609641681</v>
      </c>
      <c r="W32" s="0" t="str">
        <f aca="false">I32</f>
        <v>216000000-324000000</v>
      </c>
    </row>
    <row r="33" customFormat="false" ht="15" hidden="false" customHeight="false" outlineLevel="0" collapsed="false">
      <c r="A33" s="0" t="n">
        <v>945821</v>
      </c>
      <c r="B33" s="0" t="s">
        <v>86</v>
      </c>
      <c r="C33" s="0" t="n">
        <v>57.1</v>
      </c>
      <c r="D33" s="0" t="s">
        <v>22</v>
      </c>
      <c r="E33" s="0" t="n">
        <v>50</v>
      </c>
      <c r="F33" s="0" t="n">
        <v>42.885638297872</v>
      </c>
      <c r="G33" s="0" t="s">
        <v>87</v>
      </c>
      <c r="H33" s="0" t="s">
        <v>27</v>
      </c>
      <c r="I33" s="0" t="s">
        <v>87</v>
      </c>
      <c r="J33" s="0" t="s">
        <v>88</v>
      </c>
      <c r="K33" s="0" t="n">
        <v>21602</v>
      </c>
      <c r="L33" s="0" t="n">
        <v>2704</v>
      </c>
      <c r="S33" s="0" t="n">
        <f aca="false">E33/C33</f>
        <v>0.875656742556918</v>
      </c>
      <c r="U33" s="0" t="n">
        <f aca="false">K33/L33</f>
        <v>7.98890532544379</v>
      </c>
      <c r="W33" s="0" t="str">
        <f aca="false">I33</f>
        <v>28400000-42600000</v>
      </c>
    </row>
    <row r="34" customFormat="false" ht="15" hidden="false" customHeight="false" outlineLevel="0" collapsed="false">
      <c r="A34" s="0" t="n">
        <v>882671</v>
      </c>
      <c r="B34" s="0" t="s">
        <v>89</v>
      </c>
      <c r="C34" s="0" t="n">
        <v>56.73</v>
      </c>
      <c r="D34" s="0" t="s">
        <v>32</v>
      </c>
      <c r="E34" s="0" t="n">
        <v>36.36</v>
      </c>
      <c r="F34" s="0" t="n">
        <v>720.0042158516</v>
      </c>
      <c r="G34" s="0" t="s">
        <v>90</v>
      </c>
      <c r="H34" s="0" t="s">
        <v>17</v>
      </c>
      <c r="I34" s="0" t="s">
        <v>91</v>
      </c>
      <c r="J34" s="0" t="s">
        <v>90</v>
      </c>
      <c r="K34" s="0" t="n">
        <v>5598</v>
      </c>
      <c r="L34" s="0" t="n">
        <v>7244</v>
      </c>
      <c r="S34" s="0" t="n">
        <f aca="false">E34/C34</f>
        <v>0.6409307244844</v>
      </c>
      <c r="U34" s="0" t="n">
        <f aca="false">K34/L34</f>
        <v>0.772777471010491</v>
      </c>
      <c r="W34" s="0" t="str">
        <f aca="false">I34</f>
        <v>145454545-218181818</v>
      </c>
    </row>
    <row r="35" customFormat="false" ht="15" hidden="false" customHeight="false" outlineLevel="0" collapsed="false">
      <c r="A35" s="0" t="n">
        <v>30702</v>
      </c>
      <c r="B35" s="0" t="s">
        <v>92</v>
      </c>
      <c r="C35" s="0" t="n">
        <v>55</v>
      </c>
      <c r="D35" s="0" t="s">
        <v>93</v>
      </c>
      <c r="E35" s="0" t="n">
        <v>258</v>
      </c>
      <c r="F35" s="0" t="n">
        <v>16.323272141116</v>
      </c>
      <c r="G35" s="0" t="s">
        <v>94</v>
      </c>
      <c r="H35" s="0" t="s">
        <v>27</v>
      </c>
      <c r="I35" s="0" t="s">
        <v>94</v>
      </c>
      <c r="J35" s="0" t="s">
        <v>95</v>
      </c>
      <c r="K35" s="0" t="n">
        <v>156848</v>
      </c>
      <c r="L35" s="0" t="n">
        <v>118246</v>
      </c>
      <c r="S35" s="0" t="n">
        <f aca="false">E35/C35</f>
        <v>4.69090909090909</v>
      </c>
      <c r="U35" s="0" t="n">
        <f aca="false">K35/L35</f>
        <v>1.32645501750588</v>
      </c>
      <c r="W35" s="0" t="str">
        <f aca="false">I35</f>
        <v>128000000-192000000</v>
      </c>
    </row>
    <row r="36" customFormat="false" ht="15" hidden="false" customHeight="false" outlineLevel="0" collapsed="false">
      <c r="A36" s="0" t="n">
        <v>20211</v>
      </c>
      <c r="B36" s="0" t="s">
        <v>96</v>
      </c>
      <c r="C36" s="0" t="n">
        <v>54.55</v>
      </c>
      <c r="D36" s="0" t="s">
        <v>39</v>
      </c>
      <c r="E36" s="0" t="n">
        <v>300</v>
      </c>
      <c r="F36" s="0" t="n">
        <v>1075.1124437781</v>
      </c>
      <c r="G36" s="0" t="n">
        <v>1900000000</v>
      </c>
      <c r="H36" s="0" t="s">
        <v>27</v>
      </c>
      <c r="I36" s="0" t="n">
        <v>1900000000</v>
      </c>
      <c r="J36" s="0" t="n">
        <v>2090000000</v>
      </c>
      <c r="K36" s="0" t="n">
        <v>113374</v>
      </c>
      <c r="L36" s="0" t="n">
        <v>4124</v>
      </c>
      <c r="S36" s="0" t="n">
        <f aca="false">E36/C36</f>
        <v>5.49954170485793</v>
      </c>
      <c r="U36" s="0" t="n">
        <f aca="false">K36/L36</f>
        <v>27.4912706110572</v>
      </c>
      <c r="W36" s="0" t="n">
        <f aca="false">I36</f>
        <v>1900000000</v>
      </c>
    </row>
    <row r="37" customFormat="false" ht="15" hidden="false" customHeight="false" outlineLevel="0" collapsed="false">
      <c r="A37" s="0" t="n">
        <v>882675</v>
      </c>
      <c r="B37" s="0" t="s">
        <v>97</v>
      </c>
      <c r="C37" s="0" t="n">
        <v>50.45</v>
      </c>
      <c r="D37" s="0" t="s">
        <v>26</v>
      </c>
      <c r="F37" s="0" t="n">
        <v>-2.5824661661522</v>
      </c>
      <c r="G37" s="0" t="s">
        <v>69</v>
      </c>
      <c r="H37" s="0" t="s">
        <v>17</v>
      </c>
      <c r="I37" s="0" t="s">
        <v>70</v>
      </c>
      <c r="J37" s="0" t="s">
        <v>69</v>
      </c>
      <c r="K37" s="0" t="n">
        <v>449654</v>
      </c>
      <c r="L37" s="0" t="n">
        <v>407566</v>
      </c>
      <c r="S37" s="0" t="n">
        <f aca="false">E37/C37</f>
        <v>0</v>
      </c>
      <c r="U37" s="0" t="n">
        <f aca="false">K37/L37</f>
        <v>1.103266710177</v>
      </c>
      <c r="W37" s="0" t="str">
        <f aca="false">I37</f>
        <v>181818181-272727272</v>
      </c>
    </row>
    <row r="38" customFormat="false" ht="15" hidden="false" customHeight="false" outlineLevel="0" collapsed="false">
      <c r="A38" s="0" t="n">
        <v>863849</v>
      </c>
      <c r="B38" s="0" t="s">
        <v>98</v>
      </c>
      <c r="C38" s="0" t="n">
        <v>50.18</v>
      </c>
      <c r="D38" s="0" t="s">
        <v>46</v>
      </c>
      <c r="E38" s="0" t="n">
        <v>7.18</v>
      </c>
      <c r="F38" s="0" t="n">
        <v>60.731050404002</v>
      </c>
      <c r="G38" s="0" t="s">
        <v>99</v>
      </c>
      <c r="H38" s="0" t="s">
        <v>17</v>
      </c>
      <c r="I38" s="0" t="s">
        <v>100</v>
      </c>
      <c r="J38" s="0" t="s">
        <v>99</v>
      </c>
      <c r="K38" s="0" t="n">
        <v>162784</v>
      </c>
      <c r="L38" s="0" t="n">
        <v>137177</v>
      </c>
      <c r="S38" s="0" t="n">
        <f aca="false">E38/C38</f>
        <v>0.143084894380231</v>
      </c>
      <c r="U38" s="0" t="n">
        <f aca="false">K38/L38</f>
        <v>1.18667123497379</v>
      </c>
      <c r="W38" s="0" t="str">
        <f aca="false">I38</f>
        <v>28727272-43090909</v>
      </c>
    </row>
    <row r="39" customFormat="false" ht="15" hidden="false" customHeight="false" outlineLevel="0" collapsed="false">
      <c r="A39" s="0" t="n">
        <v>2367</v>
      </c>
      <c r="B39" s="0" t="s">
        <v>101</v>
      </c>
      <c r="C39" s="0" t="n">
        <v>47.08</v>
      </c>
      <c r="D39" s="0" t="s">
        <v>102</v>
      </c>
      <c r="E39" s="0" t="n">
        <v>0.05</v>
      </c>
      <c r="F39" s="0" t="n">
        <v>6.844707544314</v>
      </c>
      <c r="G39" s="0" t="s">
        <v>94</v>
      </c>
      <c r="H39" s="0" t="s">
        <v>27</v>
      </c>
      <c r="I39" s="0" t="s">
        <v>94</v>
      </c>
      <c r="J39" s="0" t="s">
        <v>95</v>
      </c>
      <c r="K39" s="0" t="n">
        <v>188830</v>
      </c>
      <c r="L39" s="0" t="n">
        <v>68652</v>
      </c>
      <c r="S39" s="0" t="n">
        <f aca="false">E39/C39</f>
        <v>0.00106202209005947</v>
      </c>
      <c r="U39" s="0" t="n">
        <f aca="false">K39/L39</f>
        <v>2.750538950067</v>
      </c>
      <c r="W39" s="0" t="str">
        <f aca="false">I39</f>
        <v>128000000-192000000</v>
      </c>
    </row>
    <row r="40" customFormat="false" ht="15" hidden="false" customHeight="false" outlineLevel="0" collapsed="false">
      <c r="A40" s="0" t="n">
        <v>1421873</v>
      </c>
      <c r="B40" s="0" t="s">
        <v>103</v>
      </c>
      <c r="C40" s="0" t="n">
        <v>8</v>
      </c>
      <c r="D40" s="0" t="s">
        <v>26</v>
      </c>
      <c r="E40" s="0" t="n">
        <v>8</v>
      </c>
      <c r="F40" s="0" t="n">
        <v>36.227407552089</v>
      </c>
      <c r="G40" s="0" t="s">
        <v>104</v>
      </c>
      <c r="H40" s="0" t="s">
        <v>27</v>
      </c>
      <c r="I40" s="0" t="s">
        <v>104</v>
      </c>
      <c r="J40" s="0" t="s">
        <v>105</v>
      </c>
      <c r="K40" s="0" t="n">
        <v>670535</v>
      </c>
      <c r="L40" s="0" t="n">
        <v>321631</v>
      </c>
      <c r="S40" s="0" t="n">
        <f aca="false">E40/C40</f>
        <v>1</v>
      </c>
      <c r="U40" s="0" t="n">
        <f aca="false">K40/L40</f>
        <v>2.08479593074051</v>
      </c>
      <c r="W40" s="0" t="str">
        <f aca="false">I40</f>
        <v>32000000-48000000</v>
      </c>
    </row>
    <row r="41" customFormat="false" ht="15" hidden="false" customHeight="false" outlineLevel="0" collapsed="false">
      <c r="A41" s="0" t="n">
        <v>3305</v>
      </c>
      <c r="B41" s="0" t="s">
        <v>106</v>
      </c>
      <c r="C41" s="0" t="s">
        <v>107</v>
      </c>
      <c r="D41" s="0" t="s">
        <v>22</v>
      </c>
      <c r="F41" s="0" t="n">
        <v>-77.959976753879</v>
      </c>
      <c r="G41" s="0" t="n">
        <v>3000000000</v>
      </c>
      <c r="H41" s="0" t="s">
        <v>17</v>
      </c>
      <c r="I41" s="0" t="n">
        <v>2727272727.2727</v>
      </c>
      <c r="J41" s="0" t="n">
        <v>3000000000</v>
      </c>
      <c r="K41" s="0" t="n">
        <v>5390220</v>
      </c>
      <c r="L41" s="0" t="n">
        <v>836850</v>
      </c>
      <c r="S41" s="0" t="e">
        <f aca="false">E41/C41</f>
        <v>#VALUE!</v>
      </c>
      <c r="U41" s="0" t="n">
        <f aca="false">K41/L41</f>
        <v>6.44108263129593</v>
      </c>
      <c r="W41" s="0" t="n">
        <f aca="false">I41</f>
        <v>2727272727.2727</v>
      </c>
    </row>
    <row r="45" customFormat="false" ht="15" hidden="false" customHeight="false" outlineLevel="0" collapsed="false">
      <c r="D45" s="0" t="n">
        <f aca="false">E2/C2</f>
        <v>0.585447077115871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4" width="16.85"/>
    <col collapsed="false" customWidth="true" hidden="false" outlineLevel="0" max="2" min="2" style="4" width="18.43"/>
    <col collapsed="false" customWidth="true" hidden="false" outlineLevel="0" max="3" min="3" style="4" width="18"/>
    <col collapsed="false" customWidth="true" hidden="false" outlineLevel="0" max="4" min="4" style="4" width="18.43"/>
    <col collapsed="false" customWidth="true" hidden="false" outlineLevel="0" max="8" min="5" style="4" width="8.71"/>
    <col collapsed="false" customWidth="true" hidden="false" outlineLevel="0" max="9" min="9" style="4" width="17.57"/>
    <col collapsed="false" customWidth="true" hidden="false" outlineLevel="0" max="10" min="10" style="4" width="12"/>
    <col collapsed="false" customWidth="true" hidden="false" outlineLevel="0" max="12" min="11" style="4" width="11.57"/>
    <col collapsed="false" customWidth="true" hidden="false" outlineLevel="0" max="14" min="13" style="4" width="8.71"/>
    <col collapsed="false" customWidth="true" hidden="false" outlineLevel="0" max="15" min="15" style="4" width="16.14"/>
    <col collapsed="false" customWidth="true" hidden="false" outlineLevel="0" max="1025" min="16" style="4" width="8.71"/>
  </cols>
  <sheetData>
    <row r="1" customFormat="false" ht="15" hidden="false" customHeight="false" outlineLevel="0" collapsed="false">
      <c r="A1" s="4" t="s">
        <v>1</v>
      </c>
      <c r="B1" s="4" t="s">
        <v>12</v>
      </c>
      <c r="C1" s="4" t="s">
        <v>13</v>
      </c>
      <c r="D1" s="4" t="s">
        <v>14</v>
      </c>
      <c r="I1" s="4" t="s">
        <v>108</v>
      </c>
    </row>
    <row r="2" customFormat="false" ht="15" hidden="false" customHeight="false" outlineLevel="0" collapsed="false">
      <c r="A2" s="4" t="s">
        <v>15</v>
      </c>
      <c r="B2" s="4" t="n">
        <v>0.585447077115871</v>
      </c>
      <c r="C2" s="4" t="n">
        <v>0.480743063361533</v>
      </c>
      <c r="D2" s="5" t="n">
        <v>3181818181.8182</v>
      </c>
    </row>
    <row r="3" customFormat="false" ht="15" hidden="false" customHeight="false" outlineLevel="0" collapsed="false">
      <c r="A3" s="4" t="s">
        <v>18</v>
      </c>
      <c r="B3" s="4" t="n">
        <v>0.600502014664113</v>
      </c>
      <c r="C3" s="4" t="n">
        <v>2.81341634866439</v>
      </c>
      <c r="D3" s="5" t="n">
        <v>2545454545.4545</v>
      </c>
      <c r="I3" s="6" t="s">
        <v>109</v>
      </c>
      <c r="J3" s="6" t="s">
        <v>12</v>
      </c>
    </row>
    <row r="4" customFormat="false" ht="15" hidden="false" customHeight="false" outlineLevel="0" collapsed="false">
      <c r="A4" s="4" t="s">
        <v>19</v>
      </c>
      <c r="B4" s="4" t="n">
        <v>0.509697084557314</v>
      </c>
      <c r="C4" s="4" t="n">
        <v>1.19093059769578</v>
      </c>
      <c r="D4" s="5" t="n">
        <v>2363636363.6364</v>
      </c>
    </row>
    <row r="5" customFormat="false" ht="15" hidden="false" customHeight="false" outlineLevel="0" collapsed="false">
      <c r="A5" s="4" t="s">
        <v>21</v>
      </c>
      <c r="B5" s="4" t="n">
        <v>0.324826025555953</v>
      </c>
      <c r="C5" s="4" t="n">
        <v>1.55855387632524</v>
      </c>
      <c r="D5" s="5" t="n">
        <v>1545454545.4545</v>
      </c>
      <c r="J5" s="4" t="s">
        <v>15</v>
      </c>
      <c r="K5" s="4" t="s">
        <v>18</v>
      </c>
      <c r="L5" s="4" t="s">
        <v>19</v>
      </c>
      <c r="M5" s="4" t="s">
        <v>21</v>
      </c>
      <c r="N5" s="4" t="s">
        <v>23</v>
      </c>
      <c r="P5" s="7" t="s">
        <v>110</v>
      </c>
    </row>
    <row r="6" customFormat="false" ht="15" hidden="false" customHeight="false" outlineLevel="0" collapsed="false">
      <c r="A6" s="4" t="s">
        <v>23</v>
      </c>
      <c r="B6" s="4" t="n">
        <v>0.205016079692525</v>
      </c>
      <c r="C6" s="4" t="n">
        <v>5.09667574574213</v>
      </c>
      <c r="D6" s="5" t="n">
        <v>1818181818.1818</v>
      </c>
      <c r="I6" s="4" t="s">
        <v>15</v>
      </c>
      <c r="J6" s="8"/>
      <c r="K6" s="4" t="n">
        <v>0</v>
      </c>
      <c r="L6" s="4" t="n">
        <v>1</v>
      </c>
      <c r="M6" s="4" t="n">
        <v>1</v>
      </c>
      <c r="N6" s="4" t="n">
        <v>1</v>
      </c>
      <c r="P6" s="7" t="n">
        <f aca="false">SUM(J6:N6)</f>
        <v>3</v>
      </c>
    </row>
    <row r="7" customFormat="false" ht="15" hidden="false" customHeight="false" outlineLevel="0" collapsed="false">
      <c r="I7" s="4" t="s">
        <v>18</v>
      </c>
      <c r="J7" s="4" t="n">
        <v>1</v>
      </c>
      <c r="K7" s="8"/>
      <c r="L7" s="4" t="n">
        <v>1</v>
      </c>
      <c r="M7" s="4" t="n">
        <v>1</v>
      </c>
      <c r="N7" s="4" t="n">
        <v>1</v>
      </c>
      <c r="P7" s="7" t="n">
        <f aca="false">SUM(J7:N7)</f>
        <v>4</v>
      </c>
    </row>
    <row r="8" customFormat="false" ht="15" hidden="false" customHeight="false" outlineLevel="0" collapsed="false">
      <c r="I8" s="4" t="s">
        <v>19</v>
      </c>
      <c r="J8" s="4" t="n">
        <v>0</v>
      </c>
      <c r="K8" s="4" t="n">
        <v>0</v>
      </c>
      <c r="L8" s="8"/>
      <c r="M8" s="4" t="n">
        <v>1</v>
      </c>
      <c r="N8" s="4" t="n">
        <v>1</v>
      </c>
      <c r="P8" s="7" t="n">
        <f aca="false">SUM(J8:N8)</f>
        <v>2</v>
      </c>
    </row>
    <row r="9" customFormat="false" ht="15" hidden="false" customHeight="false" outlineLevel="0" collapsed="false">
      <c r="I9" s="4" t="s">
        <v>21</v>
      </c>
      <c r="J9" s="4" t="n">
        <v>0</v>
      </c>
      <c r="K9" s="4" t="n">
        <v>0</v>
      </c>
      <c r="L9" s="4" t="n">
        <v>0</v>
      </c>
      <c r="M9" s="8"/>
      <c r="N9" s="4" t="n">
        <v>1</v>
      </c>
      <c r="P9" s="7" t="n">
        <f aca="false">SUM(J9:N9)</f>
        <v>1</v>
      </c>
    </row>
    <row r="10" customFormat="false" ht="15" hidden="false" customHeight="false" outlineLevel="0" collapsed="false">
      <c r="I10" s="4" t="s">
        <v>23</v>
      </c>
      <c r="J10" s="4" t="n">
        <v>0</v>
      </c>
      <c r="K10" s="4" t="n">
        <v>0</v>
      </c>
      <c r="L10" s="4" t="n">
        <v>0</v>
      </c>
      <c r="M10" s="4" t="n">
        <v>0</v>
      </c>
      <c r="N10" s="8"/>
      <c r="P10" s="7" t="n">
        <f aca="false">SUM(J10:N10)</f>
        <v>0</v>
      </c>
    </row>
    <row r="15" customFormat="false" ht="15" hidden="false" customHeight="false" outlineLevel="0" collapsed="false">
      <c r="I15" s="6" t="s">
        <v>111</v>
      </c>
      <c r="J15" s="9" t="s">
        <v>13</v>
      </c>
    </row>
    <row r="17" customFormat="false" ht="15" hidden="false" customHeight="false" outlineLevel="0" collapsed="false">
      <c r="J17" s="4" t="s">
        <v>15</v>
      </c>
      <c r="K17" s="4" t="s">
        <v>18</v>
      </c>
      <c r="L17" s="4" t="s">
        <v>19</v>
      </c>
      <c r="M17" s="4" t="s">
        <v>21</v>
      </c>
      <c r="N17" s="4" t="s">
        <v>23</v>
      </c>
      <c r="P17" s="7" t="s">
        <v>110</v>
      </c>
    </row>
    <row r="18" customFormat="false" ht="15" hidden="false" customHeight="false" outlineLevel="0" collapsed="false">
      <c r="I18" s="4" t="s">
        <v>15</v>
      </c>
      <c r="J18" s="8"/>
      <c r="K18" s="4" t="n">
        <v>0</v>
      </c>
      <c r="L18" s="4" t="n">
        <v>0</v>
      </c>
      <c r="M18" s="4" t="n">
        <v>0</v>
      </c>
      <c r="N18" s="4" t="n">
        <v>0</v>
      </c>
      <c r="P18" s="7" t="n">
        <f aca="false">SUM(J18:N18)</f>
        <v>0</v>
      </c>
    </row>
    <row r="19" customFormat="false" ht="15" hidden="false" customHeight="false" outlineLevel="0" collapsed="false">
      <c r="I19" s="4" t="s">
        <v>18</v>
      </c>
      <c r="J19" s="4" t="n">
        <v>1</v>
      </c>
      <c r="K19" s="8"/>
      <c r="L19" s="4" t="n">
        <v>1</v>
      </c>
      <c r="M19" s="4" t="n">
        <v>1</v>
      </c>
      <c r="N19" s="4" t="n">
        <v>0</v>
      </c>
      <c r="P19" s="7" t="n">
        <f aca="false">SUM(J19:N19)</f>
        <v>3</v>
      </c>
    </row>
    <row r="20" customFormat="false" ht="15" hidden="false" customHeight="false" outlineLevel="0" collapsed="false">
      <c r="I20" s="4" t="s">
        <v>19</v>
      </c>
      <c r="J20" s="4" t="n">
        <v>1</v>
      </c>
      <c r="K20" s="4" t="n">
        <v>0</v>
      </c>
      <c r="L20" s="8"/>
      <c r="M20" s="4" t="n">
        <v>0</v>
      </c>
      <c r="N20" s="4" t="n">
        <v>0</v>
      </c>
      <c r="P20" s="7" t="n">
        <f aca="false">SUM(J20:N20)</f>
        <v>1</v>
      </c>
    </row>
    <row r="21" customFormat="false" ht="15" hidden="false" customHeight="false" outlineLevel="0" collapsed="false">
      <c r="I21" s="4" t="s">
        <v>21</v>
      </c>
      <c r="J21" s="4" t="n">
        <v>1</v>
      </c>
      <c r="K21" s="4" t="n">
        <v>0</v>
      </c>
      <c r="L21" s="4" t="n">
        <v>1</v>
      </c>
      <c r="M21" s="8"/>
      <c r="N21" s="4" t="n">
        <v>0</v>
      </c>
      <c r="P21" s="7" t="n">
        <f aca="false">SUM(J21:N21)</f>
        <v>2</v>
      </c>
    </row>
    <row r="22" customFormat="false" ht="15" hidden="false" customHeight="false" outlineLevel="0" collapsed="false">
      <c r="I22" s="4" t="s">
        <v>23</v>
      </c>
      <c r="J22" s="4" t="n">
        <v>1</v>
      </c>
      <c r="K22" s="4" t="n">
        <v>1</v>
      </c>
      <c r="L22" s="4" t="n">
        <v>1</v>
      </c>
      <c r="M22" s="4" t="n">
        <v>1</v>
      </c>
      <c r="N22" s="8"/>
      <c r="P22" s="7" t="n">
        <f aca="false">SUM(J22:N22)</f>
        <v>4</v>
      </c>
    </row>
    <row r="25" customFormat="false" ht="15" hidden="false" customHeight="false" outlineLevel="0" collapsed="false">
      <c r="I25" s="6" t="s">
        <v>112</v>
      </c>
      <c r="J25" s="9" t="s">
        <v>14</v>
      </c>
    </row>
    <row r="27" customFormat="false" ht="15" hidden="false" customHeight="false" outlineLevel="0" collapsed="false">
      <c r="J27" s="4" t="s">
        <v>15</v>
      </c>
      <c r="K27" s="4" t="s">
        <v>18</v>
      </c>
      <c r="L27" s="4" t="s">
        <v>19</v>
      </c>
      <c r="M27" s="4" t="s">
        <v>21</v>
      </c>
      <c r="N27" s="4" t="s">
        <v>23</v>
      </c>
      <c r="P27" s="7" t="s">
        <v>110</v>
      </c>
    </row>
    <row r="28" customFormat="false" ht="15" hidden="false" customHeight="false" outlineLevel="0" collapsed="false">
      <c r="I28" s="4" t="s">
        <v>15</v>
      </c>
      <c r="J28" s="8"/>
      <c r="K28" s="4" t="n">
        <v>1</v>
      </c>
      <c r="L28" s="4" t="n">
        <v>1</v>
      </c>
      <c r="M28" s="4" t="n">
        <v>1</v>
      </c>
      <c r="N28" s="4" t="n">
        <v>1</v>
      </c>
      <c r="P28" s="7" t="n">
        <f aca="false">SUM(J28:N28)</f>
        <v>4</v>
      </c>
    </row>
    <row r="29" customFormat="false" ht="15" hidden="false" customHeight="false" outlineLevel="0" collapsed="false">
      <c r="I29" s="4" t="s">
        <v>18</v>
      </c>
      <c r="J29" s="4" t="n">
        <v>0</v>
      </c>
      <c r="K29" s="8"/>
      <c r="L29" s="4" t="n">
        <v>1</v>
      </c>
      <c r="M29" s="4" t="n">
        <v>1</v>
      </c>
      <c r="N29" s="4" t="n">
        <v>1</v>
      </c>
      <c r="P29" s="7" t="n">
        <f aca="false">SUM(J29:N29)</f>
        <v>3</v>
      </c>
    </row>
    <row r="30" customFormat="false" ht="15" hidden="false" customHeight="false" outlineLevel="0" collapsed="false">
      <c r="I30" s="4" t="s">
        <v>19</v>
      </c>
      <c r="J30" s="4" t="n">
        <v>0</v>
      </c>
      <c r="K30" s="4" t="n">
        <v>0</v>
      </c>
      <c r="L30" s="8"/>
      <c r="M30" s="4" t="n">
        <v>1</v>
      </c>
      <c r="N30" s="4" t="n">
        <v>1</v>
      </c>
      <c r="P30" s="7" t="n">
        <f aca="false">SUM(J30:N30)</f>
        <v>2</v>
      </c>
    </row>
    <row r="31" customFormat="false" ht="15" hidden="false" customHeight="false" outlineLevel="0" collapsed="false">
      <c r="I31" s="4" t="s">
        <v>21</v>
      </c>
      <c r="J31" s="4" t="n">
        <v>0</v>
      </c>
      <c r="K31" s="4" t="n">
        <v>0</v>
      </c>
      <c r="L31" s="4" t="n">
        <v>0</v>
      </c>
      <c r="M31" s="8"/>
      <c r="N31" s="4" t="n">
        <v>0</v>
      </c>
      <c r="P31" s="7" t="n">
        <f aca="false">SUM(J31:N31)</f>
        <v>0</v>
      </c>
    </row>
    <row r="32" customFormat="false" ht="15" hidden="false" customHeight="false" outlineLevel="0" collapsed="false">
      <c r="I32" s="4" t="s">
        <v>23</v>
      </c>
      <c r="J32" s="4" t="n">
        <v>0</v>
      </c>
      <c r="K32" s="4" t="n">
        <v>0</v>
      </c>
      <c r="L32" s="4" t="n">
        <v>0</v>
      </c>
      <c r="M32" s="4" t="n">
        <v>1</v>
      </c>
      <c r="N32" s="8"/>
      <c r="P32" s="7" t="n">
        <f aca="false">SUM(J32:N32)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F15" activeCellId="0" sqref="F1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5"/>
    <col collapsed="false" customWidth="true" hidden="false" outlineLevel="0" max="5" min="4" style="0" width="8.53"/>
    <col collapsed="false" customWidth="true" hidden="false" outlineLevel="0" max="6" min="6" style="0" width="17.57"/>
    <col collapsed="false" customWidth="true" hidden="false" outlineLevel="0" max="7" min="7" style="0" width="20.43"/>
    <col collapsed="false" customWidth="true" hidden="false" outlineLevel="0" max="8" min="8" style="0" width="19.85"/>
    <col collapsed="false" customWidth="true" hidden="false" outlineLevel="0" max="9" min="9" style="0" width="16.28"/>
    <col collapsed="false" customWidth="true" hidden="false" outlineLevel="0" max="10" min="10" style="0" width="14.43"/>
    <col collapsed="false" customWidth="false" hidden="false" outlineLevel="0" max="11" min="11" style="0" width="11.43"/>
    <col collapsed="false" customWidth="true" hidden="false" outlineLevel="0" max="1025" min="12" style="0" width="8.53"/>
  </cols>
  <sheetData>
    <row r="2" customFormat="false" ht="15" hidden="false" customHeight="false" outlineLevel="0" collapsed="false">
      <c r="F2" s="6" t="s">
        <v>113</v>
      </c>
      <c r="G2" s="9"/>
      <c r="H2" s="4"/>
      <c r="I2" s="4"/>
      <c r="J2" s="4"/>
      <c r="K2" s="4"/>
    </row>
    <row r="3" customFormat="false" ht="15" hidden="false" customHeight="false" outlineLevel="0" collapsed="false">
      <c r="B3" s="10" t="n">
        <v>4</v>
      </c>
      <c r="C3" s="11" t="s">
        <v>114</v>
      </c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B4" s="10" t="n">
        <v>2</v>
      </c>
      <c r="C4" s="11" t="s">
        <v>115</v>
      </c>
      <c r="F4" s="4"/>
      <c r="G4" s="6" t="s">
        <v>12</v>
      </c>
      <c r="H4" s="9" t="s">
        <v>13</v>
      </c>
      <c r="I4" s="9" t="s">
        <v>14</v>
      </c>
      <c r="J4" s="4" t="s">
        <v>116</v>
      </c>
      <c r="K4" s="4" t="s">
        <v>117</v>
      </c>
    </row>
    <row r="5" customFormat="false" ht="15" hidden="false" customHeight="false" outlineLevel="0" collapsed="false">
      <c r="B5" s="10" t="n">
        <v>1</v>
      </c>
      <c r="C5" s="9" t="s">
        <v>118</v>
      </c>
      <c r="F5" s="6" t="s">
        <v>12</v>
      </c>
      <c r="G5" s="8"/>
      <c r="H5" s="12" t="n">
        <v>4</v>
      </c>
      <c r="I5" s="12" t="n">
        <v>1</v>
      </c>
      <c r="J5" s="4" t="n">
        <f aca="false">SUM(G5:I5)</f>
        <v>5</v>
      </c>
      <c r="K5" s="13" t="n">
        <f aca="false">J5/J8</f>
        <v>0.571428571428571</v>
      </c>
    </row>
    <row r="6" customFormat="false" ht="15" hidden="false" customHeight="false" outlineLevel="0" collapsed="false">
      <c r="B6" s="10" t="n">
        <v>0.5</v>
      </c>
      <c r="C6" s="11" t="s">
        <v>119</v>
      </c>
      <c r="F6" s="9" t="s">
        <v>13</v>
      </c>
      <c r="G6" s="4" t="n">
        <f aca="false">1/H5</f>
        <v>0.25</v>
      </c>
      <c r="H6" s="8"/>
      <c r="I6" s="12" t="n">
        <v>0.5</v>
      </c>
      <c r="J6" s="4" t="n">
        <f aca="false">SUM(G6:I6)</f>
        <v>0.75</v>
      </c>
      <c r="K6" s="13" t="n">
        <f aca="false">J6/J8</f>
        <v>0.0857142857142857</v>
      </c>
    </row>
    <row r="7" customFormat="false" ht="15" hidden="false" customHeight="false" outlineLevel="0" collapsed="false">
      <c r="B7" s="10" t="n">
        <v>0.25</v>
      </c>
      <c r="C7" s="11" t="s">
        <v>120</v>
      </c>
      <c r="F7" s="9" t="s">
        <v>14</v>
      </c>
      <c r="G7" s="4" t="n">
        <f aca="false">1/I5</f>
        <v>1</v>
      </c>
      <c r="H7" s="4" t="n">
        <f aca="false">1/I6</f>
        <v>2</v>
      </c>
      <c r="I7" s="8"/>
      <c r="J7" s="4" t="n">
        <f aca="false">SUM(G7:I7)</f>
        <v>3</v>
      </c>
      <c r="K7" s="13" t="n">
        <f aca="false">J7/J8</f>
        <v>0.342857142857143</v>
      </c>
    </row>
    <row r="8" customFormat="false" ht="15" hidden="false" customHeight="false" outlineLevel="0" collapsed="false">
      <c r="F8" s="11" t="s">
        <v>121</v>
      </c>
      <c r="J8" s="0" t="n">
        <f aca="false">SUM(J5:J7)</f>
        <v>8.75</v>
      </c>
      <c r="K8" s="14" t="n">
        <f aca="false">SUM(K5:K7)</f>
        <v>1</v>
      </c>
    </row>
    <row r="11" customFormat="false" ht="15" hidden="false" customHeight="false" outlineLevel="0" collapsed="false">
      <c r="F11" s="6" t="s">
        <v>122</v>
      </c>
    </row>
    <row r="13" customFormat="false" ht="15" hidden="false" customHeight="false" outlineLevel="0" collapsed="false">
      <c r="F13" s="9" t="s">
        <v>123</v>
      </c>
      <c r="I13" s="6" t="s">
        <v>12</v>
      </c>
      <c r="J13" s="9" t="s">
        <v>13</v>
      </c>
      <c r="K13" s="9" t="s">
        <v>14</v>
      </c>
      <c r="M13" s="15" t="s">
        <v>124</v>
      </c>
    </row>
    <row r="15" customFormat="false" ht="15" hidden="false" customHeight="false" outlineLevel="0" collapsed="false">
      <c r="F15" s="0" t="s">
        <v>15</v>
      </c>
      <c r="I15" s="0" t="n">
        <f aca="false">'1 criterion'!P6*multi!K5</f>
        <v>1.71428571428571</v>
      </c>
      <c r="J15" s="0" t="n">
        <f aca="false">'1 criterion'!P18*multi!$K$6</f>
        <v>0</v>
      </c>
      <c r="K15" s="0" t="n">
        <f aca="false">'1 criterion'!P28*multi!$K$7</f>
        <v>1.37142857142857</v>
      </c>
      <c r="M15" s="0" t="n">
        <f aca="false">SUM(I15:K15)</f>
        <v>3.08571428571429</v>
      </c>
    </row>
    <row r="16" customFormat="false" ht="15" hidden="false" customHeight="false" outlineLevel="0" collapsed="false">
      <c r="F16" s="0" t="s">
        <v>18</v>
      </c>
      <c r="I16" s="0" t="n">
        <f aca="false">'1 criterion'!P7*multi!K6</f>
        <v>0.342857142857143</v>
      </c>
      <c r="J16" s="0" t="n">
        <f aca="false">'1 criterion'!P19*multi!$K$6</f>
        <v>0.257142857142857</v>
      </c>
      <c r="K16" s="0" t="n">
        <f aca="false">'1 criterion'!P29*multi!$K$7</f>
        <v>1.02857142857143</v>
      </c>
      <c r="M16" s="0" t="n">
        <f aca="false">SUM(I16:K16)</f>
        <v>1.62857142857143</v>
      </c>
    </row>
    <row r="17" customFormat="false" ht="15" hidden="false" customHeight="false" outlineLevel="0" collapsed="false">
      <c r="F17" s="0" t="s">
        <v>19</v>
      </c>
      <c r="I17" s="0" t="n">
        <f aca="false">'1 criterion'!P8*multi!K7</f>
        <v>0.685714285714286</v>
      </c>
      <c r="J17" s="0" t="n">
        <f aca="false">'1 criterion'!P20*multi!$K$6</f>
        <v>0.0857142857142857</v>
      </c>
      <c r="K17" s="0" t="n">
        <f aca="false">'1 criterion'!P30*multi!$K$7</f>
        <v>0.685714285714286</v>
      </c>
      <c r="M17" s="0" t="n">
        <f aca="false">SUM(I17:K17)</f>
        <v>1.45714285714286</v>
      </c>
    </row>
    <row r="18" customFormat="false" ht="15" hidden="false" customHeight="false" outlineLevel="0" collapsed="false">
      <c r="F18" s="0" t="s">
        <v>21</v>
      </c>
      <c r="I18" s="0" t="n">
        <f aca="false">'1 criterion'!P9*multi!K8</f>
        <v>1</v>
      </c>
      <c r="J18" s="0" t="n">
        <f aca="false">'1 criterion'!P21*multi!$K$6</f>
        <v>0.171428571428571</v>
      </c>
      <c r="K18" s="0" t="n">
        <f aca="false">'1 criterion'!P31*multi!$K$7</f>
        <v>0</v>
      </c>
      <c r="M18" s="0" t="n">
        <f aca="false">SUM(I18:K18)</f>
        <v>1.17142857142857</v>
      </c>
    </row>
    <row r="19" customFormat="false" ht="15" hidden="false" customHeight="false" outlineLevel="0" collapsed="false">
      <c r="F19" s="0" t="s">
        <v>23</v>
      </c>
      <c r="I19" s="0" t="n">
        <f aca="false">'1 criterion'!P10*multi!K9</f>
        <v>0</v>
      </c>
      <c r="J19" s="0" t="n">
        <f aca="false">'1 criterion'!P22*multi!$K$6</f>
        <v>0.342857142857143</v>
      </c>
      <c r="K19" s="0" t="n">
        <f aca="false">'1 criterion'!P32*multi!$K$7</f>
        <v>0.342857142857143</v>
      </c>
      <c r="M19" s="0" t="n">
        <f aca="false">SUM(I19:K19)</f>
        <v>0.685714285714286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2021-12-08T14:10:28Z</dcterms:created>
  <dc:creator>Unknown Creator</dc:creator>
  <dc:description/>
  <dc:language>en-US</dc:language>
  <cp:lastModifiedBy>Sontchik, Sergei</cp:lastModifiedBy>
  <dcterms:modified xsi:type="dcterms:W3CDTF">2021-12-15T11:59:13Z</dcterms:modified>
  <cp:revision>0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