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955" windowHeight="14115"/>
  </bookViews>
  <sheets>
    <sheet name="Invoice" sheetId="1" r:id="rId1"/>
    <sheet name="Config" sheetId="2" r:id="rId2"/>
    <sheet name="Data" sheetId="3" r:id="rId3"/>
  </sheets>
  <calcPr calcId="144525"/>
</workbook>
</file>

<file path=xl/calcChain.xml><?xml version="1.0" encoding="utf-8"?>
<calcChain xmlns="http://schemas.openxmlformats.org/spreadsheetml/2006/main">
  <c r="A28" i="1" l="1"/>
  <c r="G28" i="1" s="1"/>
  <c r="B28" i="1"/>
  <c r="E28" i="1" s="1"/>
  <c r="A29" i="1"/>
  <c r="B29" i="1"/>
  <c r="E29" i="1"/>
  <c r="F29" i="1"/>
  <c r="G29" i="1"/>
  <c r="A30" i="1"/>
  <c r="B30" i="1"/>
  <c r="E30" i="1"/>
  <c r="F30" i="1"/>
  <c r="G30" i="1"/>
  <c r="A31" i="1"/>
  <c r="G31" i="1" s="1"/>
  <c r="B31" i="1"/>
  <c r="F31" i="1" s="1"/>
  <c r="A32" i="1"/>
  <c r="B32" i="1"/>
  <c r="E32" i="1"/>
  <c r="F32" i="1"/>
  <c r="G32" i="1"/>
  <c r="E31" i="1" l="1"/>
  <c r="F28" i="1"/>
  <c r="A17" i="1"/>
  <c r="A18" i="1"/>
  <c r="A19" i="1"/>
  <c r="A20" i="1"/>
  <c r="G20" i="1" s="1"/>
  <c r="A21" i="1"/>
  <c r="G21" i="1" s="1"/>
  <c r="A22" i="1"/>
  <c r="G22" i="1" s="1"/>
  <c r="A23" i="1"/>
  <c r="A24" i="1"/>
  <c r="G24" i="1" s="1"/>
  <c r="A25" i="1"/>
  <c r="G25" i="1" s="1"/>
  <c r="A26" i="1"/>
  <c r="A27" i="1"/>
  <c r="G27" i="1" s="1"/>
  <c r="A33" i="1"/>
  <c r="G33" i="1" s="1"/>
  <c r="A34" i="1"/>
  <c r="G34" i="1" s="1"/>
  <c r="A35" i="1"/>
  <c r="G35" i="1" s="1"/>
  <c r="A36" i="1"/>
  <c r="G36" i="1" s="1"/>
  <c r="A37" i="1"/>
  <c r="G37" i="1" s="1"/>
  <c r="A38" i="1"/>
  <c r="G38" i="1" s="1"/>
  <c r="A39" i="1"/>
  <c r="G39" i="1" s="1"/>
  <c r="A40" i="1"/>
  <c r="G40" i="1" s="1"/>
  <c r="A41" i="1"/>
  <c r="G41" i="1" s="1"/>
  <c r="B17" i="1"/>
  <c r="E17" i="1" s="1"/>
  <c r="B18" i="1"/>
  <c r="E18" i="1" s="1"/>
  <c r="B19" i="1"/>
  <c r="E19" i="1" s="1"/>
  <c r="B20" i="1"/>
  <c r="E20" i="1" s="1"/>
  <c r="B21" i="1"/>
  <c r="B22" i="1"/>
  <c r="E22" i="1" s="1"/>
  <c r="B23" i="1"/>
  <c r="E23" i="1" s="1"/>
  <c r="B24" i="1"/>
  <c r="E24" i="1" s="1"/>
  <c r="B25" i="1"/>
  <c r="E25" i="1" s="1"/>
  <c r="B26" i="1"/>
  <c r="F26" i="1" s="1"/>
  <c r="B27" i="1"/>
  <c r="F27" i="1" s="1"/>
  <c r="B33" i="1"/>
  <c r="E33" i="1" s="1"/>
  <c r="B34" i="1"/>
  <c r="E34" i="1" s="1"/>
  <c r="B35" i="1"/>
  <c r="E35" i="1" s="1"/>
  <c r="B36" i="1"/>
  <c r="E36" i="1" s="1"/>
  <c r="B37" i="1"/>
  <c r="E37" i="1" s="1"/>
  <c r="B38" i="1"/>
  <c r="E38" i="1" s="1"/>
  <c r="B39" i="1"/>
  <c r="E39" i="1" s="1"/>
  <c r="B40" i="1"/>
  <c r="E40" i="1" s="1"/>
  <c r="B41" i="1"/>
  <c r="E41" i="1" s="1"/>
  <c r="A16" i="1"/>
  <c r="B16" i="1"/>
  <c r="F16" i="1" s="1"/>
  <c r="E21" i="1"/>
  <c r="G23" i="1"/>
  <c r="G26" i="1"/>
  <c r="B15" i="1"/>
  <c r="E15" i="1" s="1"/>
  <c r="A15" i="1"/>
  <c r="B50" i="1"/>
  <c r="B13" i="2"/>
  <c r="F3" i="1" s="1"/>
  <c r="G3" i="1"/>
  <c r="B8" i="1"/>
  <c r="B7" i="2"/>
  <c r="B9" i="1" s="1"/>
  <c r="B7" i="1"/>
  <c r="B10" i="2"/>
  <c r="G13" i="1" s="1"/>
  <c r="F13" i="1"/>
  <c r="E13" i="1"/>
  <c r="F20" i="1" l="1"/>
  <c r="F39" i="1"/>
  <c r="F19" i="1"/>
  <c r="F38" i="1"/>
  <c r="F37" i="1"/>
  <c r="E27" i="1"/>
  <c r="F33" i="1"/>
  <c r="E26" i="1"/>
  <c r="G16" i="1"/>
  <c r="F41" i="1"/>
  <c r="F22" i="1"/>
  <c r="G19" i="1"/>
  <c r="F18" i="1"/>
  <c r="G18" i="1" s="1"/>
  <c r="F15" i="1"/>
  <c r="G15" i="1" s="1"/>
  <c r="F36" i="1"/>
  <c r="F25" i="1"/>
  <c r="F17" i="1"/>
  <c r="G17" i="1" s="1"/>
  <c r="F35" i="1"/>
  <c r="F24" i="1"/>
  <c r="E16" i="1"/>
  <c r="F34" i="1"/>
  <c r="F23" i="1"/>
  <c r="F40" i="1"/>
  <c r="F21" i="1"/>
  <c r="G43" i="1" l="1"/>
  <c r="G46" i="1" s="1"/>
  <c r="G47" i="1" s="1"/>
  <c r="G49" i="1" s="1"/>
</calcChain>
</file>

<file path=xl/sharedStrings.xml><?xml version="1.0" encoding="utf-8"?>
<sst xmlns="http://schemas.openxmlformats.org/spreadsheetml/2006/main" count="49" uniqueCount="40">
  <si>
    <t>Date</t>
  </si>
  <si>
    <t>Invoice #</t>
  </si>
  <si>
    <t>Travis Gall</t>
  </si>
  <si>
    <t>2204 35th Street SW</t>
  </si>
  <si>
    <t>Calgary, AB T3E 2X8</t>
  </si>
  <si>
    <t>Invoice To</t>
  </si>
  <si>
    <t>Jeff Sparkes</t>
  </si>
  <si>
    <t>RN Engineering</t>
  </si>
  <si>
    <t>Terms</t>
  </si>
  <si>
    <t>Project</t>
  </si>
  <si>
    <t>PO #</t>
  </si>
  <si>
    <t>2994.003E</t>
  </si>
  <si>
    <t>Net 30</t>
  </si>
  <si>
    <t>Qty</t>
  </si>
  <si>
    <t>Description</t>
  </si>
  <si>
    <t>Amount</t>
  </si>
  <si>
    <t>Rate</t>
  </si>
  <si>
    <t>U/M</t>
  </si>
  <si>
    <t>GST/HST No.</t>
  </si>
  <si>
    <t>Total Tax:</t>
  </si>
  <si>
    <t>GST (5%):</t>
  </si>
  <si>
    <t>Invoice Total:</t>
  </si>
  <si>
    <t>hr</t>
  </si>
  <si>
    <t>Total Billed:</t>
  </si>
  <si>
    <t>Sales Tax Sumary</t>
  </si>
  <si>
    <t>Billed Sumary</t>
  </si>
  <si>
    <t>Invoice Line 1</t>
  </si>
  <si>
    <t>Invoice Line 2</t>
  </si>
  <si>
    <t>Invoice Line 3</t>
  </si>
  <si>
    <t>GST #</t>
  </si>
  <si>
    <t>Year</t>
  </si>
  <si>
    <t>Month</t>
  </si>
  <si>
    <t>Day</t>
  </si>
  <si>
    <t>PEM029-001</t>
  </si>
  <si>
    <t>PEM029-001 Chickadee</t>
  </si>
  <si>
    <t>PEM031-001</t>
  </si>
  <si>
    <t>PEM031-001 Sangudo Pump</t>
  </si>
  <si>
    <t>PEM033-001</t>
  </si>
  <si>
    <t>PEM033-001 Calahoo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</si>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</sst>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mmmm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1" fillId="0" borderId="0" xfId="0" applyFon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8" fontId="0" fillId="0" borderId="13" xfId="0" applyNumberFormat="1" applyBorder="1" applyAlignment="1">
      <alignment horizontal="center"/>
    </xf>
    <xf numFmtId="8" fontId="0" fillId="0" borderId="14" xfId="0" applyNumberFormat="1" applyBorder="1" applyAlignment="1">
      <alignment horizontal="center"/>
    </xf>
    <xf numFmtId="8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8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8" fontId="0" fillId="0" borderId="11" xfId="0" applyNumberFormat="1" applyBorder="1" applyAlignment="1">
      <alignment horizontal="center"/>
    </xf>
    <xf numFmtId="8" fontId="0" fillId="0" borderId="12" xfId="0" applyNumberForma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3" xfId="0" applyFont="1" applyBorder="1"/>
    <xf numFmtId="0" fontId="2" fillId="0" borderId="0" xfId="0" applyFont="1"/>
    <xf numFmtId="8" fontId="3" fillId="0" borderId="4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49" fontId="0" fillId="0" borderId="13" xfId="0" applyNumberFormat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ill="1"/>
    <xf numFmtId="8" fontId="0" fillId="0" borderId="15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8" fontId="1" fillId="0" borderId="6" xfId="0" applyNumberFormat="1" applyFont="1" applyBorder="1" applyAlignment="1">
      <alignment horizontal="center"/>
    </xf>
    <xf numFmtId="8" fontId="1" fillId="0" borderId="9" xfId="0" applyNumberFormat="1" applyFon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50"/>
  <sheetViews>
    <sheetView tabSelected="1" view="pageLayout" zoomScaleNormal="100" workbookViewId="0">
      <selection activeCell="D5" sqref="C5:D5"/>
    </sheetView>
  </sheetViews>
  <sheetFormatPr defaultRowHeight="15" x14ac:dyDescent="0.25"/>
  <cols>
    <col min="1" max="7" width="15.28515625" customWidth="1"/>
  </cols>
  <sheetData>
    <row r="2" spans="1:7" x14ac:dyDescent="0.25">
      <c r="A2" s="54" t="s">
        <v>2</v>
      </c>
      <c r="F2" s="2" t="s">
        <v>0</v>
      </c>
      <c r="G2" s="2" t="s">
        <v>1</v>
      </c>
    </row>
    <row r="3" spans="1:7" x14ac:dyDescent="0.25">
      <c r="A3" s="54" t="s">
        <v>3</v>
      </c>
      <c r="F3" s="3">
        <f>Config!B13</f>
        <v>41518</v>
      </c>
      <c r="G3" s="4">
        <f>Config!B4</f>
        <v>37</v>
      </c>
    </row>
    <row r="4" spans="1:7" x14ac:dyDescent="0.25">
      <c r="A4" s="54" t="s">
        <v>4</v>
      </c>
    </row>
    <row r="6" spans="1:7" x14ac:dyDescent="0.25">
      <c r="B6" s="53" t="s">
        <v>5</v>
      </c>
      <c r="C6" s="7"/>
      <c r="D6" s="9"/>
    </row>
    <row r="7" spans="1:7" x14ac:dyDescent="0.25">
      <c r="B7" s="5" t="str">
        <f>Config!B5</f>
        <v>Jeff Sparkes</v>
      </c>
      <c r="C7" s="7"/>
      <c r="D7" s="9"/>
    </row>
    <row r="8" spans="1:7" x14ac:dyDescent="0.25">
      <c r="B8" s="8" t="str">
        <f>Config!B6</f>
        <v>RN Engineering</v>
      </c>
      <c r="C8" s="10"/>
      <c r="D8" s="9"/>
    </row>
    <row r="9" spans="1:7" x14ac:dyDescent="0.25">
      <c r="B9" s="11" t="str">
        <f>Config!B7</f>
        <v/>
      </c>
      <c r="C9" s="13"/>
      <c r="D9" s="9"/>
    </row>
    <row r="12" spans="1:7" x14ac:dyDescent="0.25">
      <c r="E12" s="2" t="s">
        <v>10</v>
      </c>
      <c r="F12" s="2" t="s">
        <v>8</v>
      </c>
      <c r="G12" s="2" t="s">
        <v>9</v>
      </c>
    </row>
    <row r="13" spans="1:7" x14ac:dyDescent="0.25">
      <c r="E13" s="34" t="str">
        <f>Config!B8</f>
        <v>2994.003E</v>
      </c>
      <c r="F13" s="34" t="str">
        <f>Config!B9</f>
        <v>Net 30</v>
      </c>
      <c r="G13" s="34" t="str">
        <f>Config!B10</f>
        <v/>
      </c>
    </row>
    <row r="14" spans="1:7" x14ac:dyDescent="0.25">
      <c r="A14" s="47" t="s">
        <v>13</v>
      </c>
      <c r="B14" s="48" t="s">
        <v>14</v>
      </c>
      <c r="C14" s="49"/>
      <c r="D14" s="50"/>
      <c r="E14" s="51" t="s">
        <v>17</v>
      </c>
      <c r="F14" s="2" t="s">
        <v>16</v>
      </c>
      <c r="G14" s="52" t="s">
        <v>15</v>
      </c>
    </row>
    <row r="15" spans="1:7" x14ac:dyDescent="0.25">
      <c r="A15" s="14">
        <f>IF(Data!C2=0,"",Data!C2)</f>
        <v>24</v>
      </c>
      <c r="B15" s="1" t="str">
        <f>IF(Data!B2=0,"",Data!B2)</f>
        <v>PEM029-001 Chickadee</v>
      </c>
      <c r="E15" s="16" t="str">
        <f>IF(B15="","",Config!$B$11)</f>
        <v>hr</v>
      </c>
      <c r="F15" s="22">
        <f>IF(B15="","",Config!$B$12)</f>
        <v>40</v>
      </c>
      <c r="G15" s="18">
        <f>IF(A15="","",F15*A15)</f>
        <v>960</v>
      </c>
    </row>
    <row r="16" spans="1:7" x14ac:dyDescent="0.25">
      <c r="A16" s="16">
        <f>IF(Data!C3=0,"",Data!C3)</f>
        <v>11</v>
      </c>
      <c r="B16" s="1" t="str">
        <f>IF(Data!B3=0,"",Data!B3)</f>
        <v>PEM031-001 Sangudo Pump</v>
      </c>
      <c r="E16" s="16" t="str">
        <f>IF(B16="","",Config!$B$11)</f>
        <v>hr</v>
      </c>
      <c r="F16" s="22">
        <f>IF(B16="","",Config!$B$12)</f>
        <v>40</v>
      </c>
      <c r="G16" s="19">
        <f>IF(A16="","",F16*A16)</f>
        <v>440</v>
      </c>
    </row>
    <row r="17" spans="1:7" x14ac:dyDescent="0.25">
      <c r="A17" s="16">
        <f>IF(Data!C4=0,"",Data!C4)</f>
        <v>8</v>
      </c>
      <c r="B17" s="1" t="str">
        <f>IF(Data!B4=0,"",Data!B4)</f>
        <v>PEM033-001 Calahoo</v>
      </c>
      <c r="E17" s="16" t="str">
        <f>IF(B17="","",Config!$B$11)</f>
        <v>hr</v>
      </c>
      <c r="F17" s="22">
        <f>IF(B17="","",Config!$B$12)</f>
        <v>40</v>
      </c>
      <c r="G17" s="19">
        <f>IF(A17="","",F17*A17)</f>
        <v>320</v>
      </c>
    </row>
    <row r="18" spans="1:7" x14ac:dyDescent="0.25">
      <c r="A18" s="16" t="str">
        <f>IF(Data!C5=0,"",Data!C5)</f>
        <v/>
      </c>
      <c r="B18" s="1" t="str">
        <f>IF(Data!B5=0,"",Data!B5)</f>
        <v/>
      </c>
      <c r="E18" s="16" t="str">
        <f>IF(B18="","",Config!$B$11)</f>
        <v/>
      </c>
      <c r="F18" s="22" t="str">
        <f>IF(B18="","",Config!$B$12)</f>
        <v/>
      </c>
      <c r="G18" s="19" t="str">
        <f>IF(A18="","",F18*A18)</f>
        <v/>
      </c>
    </row>
    <row r="19" spans="1:7" x14ac:dyDescent="0.25">
      <c r="A19" s="16" t="str">
        <f>IF(Data!C6=0,"",Data!C6)</f>
        <v/>
      </c>
      <c r="B19" s="1" t="str">
        <f>IF(Data!B6=0,"",Data!B6)</f>
        <v/>
      </c>
      <c r="E19" s="16" t="str">
        <f>IF(B19="","",Config!$B$11)</f>
        <v/>
      </c>
      <c r="F19" s="22" t="str">
        <f>IF(B19="","",Config!$B$12)</f>
        <v/>
      </c>
      <c r="G19" s="19" t="str">
        <f>IF(A19="","",F19*A19)</f>
        <v/>
      </c>
    </row>
    <row r="20" spans="1:7" x14ac:dyDescent="0.25">
      <c r="A20" s="16" t="str">
        <f>IF(Data!C7=0,"",Data!C7)</f>
        <v/>
      </c>
      <c r="B20" s="1" t="str">
        <f>IF(Data!B7=0,"",Data!B7)</f>
        <v/>
      </c>
      <c r="E20" s="16" t="str">
        <f>IF(B20="","",Config!$B$11)</f>
        <v/>
      </c>
      <c r="F20" s="22" t="str">
        <f>IF(B20="","",Config!$B$12)</f>
        <v/>
      </c>
      <c r="G20" s="19" t="str">
        <f>IF(A20="","",F20*A20)</f>
        <v/>
      </c>
    </row>
    <row r="21" spans="1:7" x14ac:dyDescent="0.25">
      <c r="A21" s="16" t="str">
        <f>IF(Data!C8=0,"",Data!C8)</f>
        <v/>
      </c>
      <c r="B21" s="1" t="str">
        <f>IF(Data!B8=0,"",Data!B8)</f>
        <v/>
      </c>
      <c r="E21" s="16" t="str">
        <f>IF(B21="","",Config!$B$11)</f>
        <v/>
      </c>
      <c r="F21" s="22" t="str">
        <f>IF(B21="","",Config!$B$12)</f>
        <v/>
      </c>
      <c r="G21" s="19" t="str">
        <f>IF(A21="","",F21*A21)</f>
        <v/>
      </c>
    </row>
    <row r="22" spans="1:7" x14ac:dyDescent="0.25">
      <c r="A22" s="16" t="str">
        <f>IF(Data!C9=0,"",Data!C9)</f>
        <v/>
      </c>
      <c r="B22" s="1" t="str">
        <f>IF(Data!B9=0,"",Data!B9)</f>
        <v/>
      </c>
      <c r="E22" s="16" t="str">
        <f>IF(B22="","",Config!$B$11)</f>
        <v/>
      </c>
      <c r="F22" s="22" t="str">
        <f>IF(B22="","",Config!$B$12)</f>
        <v/>
      </c>
      <c r="G22" s="19" t="str">
        <f>IF(A22="","",F22*A22)</f>
        <v/>
      </c>
    </row>
    <row r="23" spans="1:7" x14ac:dyDescent="0.25">
      <c r="A23" s="16" t="str">
        <f>IF(Data!C10=0,"",Data!C10)</f>
        <v/>
      </c>
      <c r="B23" s="1" t="str">
        <f>IF(Data!B10=0,"",Data!B10)</f>
        <v/>
      </c>
      <c r="E23" s="16" t="str">
        <f>IF(B23="","",Config!$B$11)</f>
        <v/>
      </c>
      <c r="F23" s="22" t="str">
        <f>IF(B23="","",Config!$B$12)</f>
        <v/>
      </c>
      <c r="G23" s="19" t="str">
        <f>IF(A23="","",F23*A23)</f>
        <v/>
      </c>
    </row>
    <row r="24" spans="1:7" x14ac:dyDescent="0.25">
      <c r="A24" s="16" t="str">
        <f>IF(Data!C11=0,"",Data!C11)</f>
        <v/>
      </c>
      <c r="B24" s="1" t="str">
        <f>IF(Data!B11=0,"",Data!B11)</f>
        <v/>
      </c>
      <c r="E24" s="16" t="str">
        <f>IF(B24="","",Config!$B$11)</f>
        <v/>
      </c>
      <c r="F24" s="22" t="str">
        <f>IF(B24="","",Config!$B$12)</f>
        <v/>
      </c>
      <c r="G24" s="19" t="str">
        <f>IF(A24="","",F24*A24)</f>
        <v/>
      </c>
    </row>
    <row r="25" spans="1:7" x14ac:dyDescent="0.25">
      <c r="A25" s="16" t="str">
        <f>IF(Data!C12=0,"",Data!C12)</f>
        <v/>
      </c>
      <c r="B25" s="1" t="str">
        <f>IF(Data!B12=0,"",Data!B12)</f>
        <v/>
      </c>
      <c r="E25" s="16" t="str">
        <f>IF(B25="","",Config!$B$11)</f>
        <v/>
      </c>
      <c r="F25" s="22" t="str">
        <f>IF(B25="","",Config!$B$12)</f>
        <v/>
      </c>
      <c r="G25" s="19" t="str">
        <f>IF(A25="","",F25*A25)</f>
        <v/>
      </c>
    </row>
    <row r="26" spans="1:7" x14ac:dyDescent="0.25">
      <c r="A26" s="16" t="str">
        <f>IF(Data!C13=0,"",Data!C13)</f>
        <v/>
      </c>
      <c r="B26" s="1" t="str">
        <f>IF(Data!B13=0,"",Data!B13)</f>
        <v/>
      </c>
      <c r="E26" s="16" t="str">
        <f>IF(B26="","",Config!$B$11)</f>
        <v/>
      </c>
      <c r="F26" s="22" t="str">
        <f>IF(B26="","",Config!$B$12)</f>
        <v/>
      </c>
      <c r="G26" s="19" t="str">
        <f>IF(A26="","",F26*A26)</f>
        <v/>
      </c>
    </row>
    <row r="27" spans="1:7" x14ac:dyDescent="0.25">
      <c r="A27" s="16" t="str">
        <f>IF(Data!C14=0,"",Data!C14)</f>
        <v/>
      </c>
      <c r="B27" s="1" t="str">
        <f>IF(Data!B14=0,"",Data!B14)</f>
        <v/>
      </c>
      <c r="E27" s="16" t="str">
        <f>IF(B27="","",Config!$B$11)</f>
        <v/>
      </c>
      <c r="F27" s="22" t="str">
        <f>IF(B27="","",Config!$B$12)</f>
        <v/>
      </c>
      <c r="G27" s="19" t="str">
        <f>IF(A27="","",F27*A27)</f>
        <v/>
      </c>
    </row>
    <row r="28" spans="1:7" x14ac:dyDescent="0.25">
      <c r="A28" s="16" t="str">
        <f>IF(Data!C15=0,"",Data!C15)</f>
        <v/>
      </c>
      <c r="B28" s="1" t="str">
        <f>IF(Data!B15=0,"",Data!B15)</f>
        <v/>
      </c>
      <c r="E28" s="16" t="str">
        <f>IF(B28="","",Config!$B$11)</f>
        <v/>
      </c>
      <c r="F28" s="22" t="str">
        <f>IF(B28="","",Config!$B$12)</f>
        <v/>
      </c>
      <c r="G28" s="19" t="str">
        <f t="shared" ref="G28:G32" si="0">IF(A28="","",F28*A28)</f>
        <v/>
      </c>
    </row>
    <row r="29" spans="1:7" x14ac:dyDescent="0.25">
      <c r="A29" s="16" t="str">
        <f>IF(Data!C16=0,"",Data!C16)</f>
        <v/>
      </c>
      <c r="B29" s="1" t="str">
        <f>IF(Data!B16=0,"",Data!B16)</f>
        <v/>
      </c>
      <c r="E29" s="16" t="str">
        <f>IF(B29="","",Config!$B$11)</f>
        <v/>
      </c>
      <c r="F29" s="22" t="str">
        <f>IF(B29="","",Config!$B$12)</f>
        <v/>
      </c>
      <c r="G29" s="19" t="str">
        <f t="shared" si="0"/>
        <v/>
      </c>
    </row>
    <row r="30" spans="1:7" x14ac:dyDescent="0.25">
      <c r="A30" s="16" t="str">
        <f>IF(Data!C17=0,"",Data!C17)</f>
        <v/>
      </c>
      <c r="B30" s="1" t="str">
        <f>IF(Data!B17=0,"",Data!B17)</f>
        <v/>
      </c>
      <c r="E30" s="16" t="str">
        <f>IF(B30="","",Config!$B$11)</f>
        <v/>
      </c>
      <c r="F30" s="22" t="str">
        <f>IF(B30="","",Config!$B$12)</f>
        <v/>
      </c>
      <c r="G30" s="19" t="str">
        <f t="shared" si="0"/>
        <v/>
      </c>
    </row>
    <row r="31" spans="1:7" x14ac:dyDescent="0.25">
      <c r="A31" s="16" t="str">
        <f>IF(Data!C18=0,"",Data!C18)</f>
        <v/>
      </c>
      <c r="B31" s="1" t="str">
        <f>IF(Data!B18=0,"",Data!B18)</f>
        <v/>
      </c>
      <c r="E31" s="16" t="str">
        <f>IF(B31="","",Config!$B$11)</f>
        <v/>
      </c>
      <c r="F31" s="22" t="str">
        <f>IF(B31="","",Config!$B$12)</f>
        <v/>
      </c>
      <c r="G31" s="19" t="str">
        <f t="shared" si="0"/>
        <v/>
      </c>
    </row>
    <row r="32" spans="1:7" x14ac:dyDescent="0.25">
      <c r="A32" s="16" t="str">
        <f>IF(Data!C19=0,"",Data!C19)</f>
        <v/>
      </c>
      <c r="B32" s="1" t="str">
        <f>IF(Data!B19=0,"",Data!B19)</f>
        <v/>
      </c>
      <c r="E32" s="16" t="str">
        <f>IF(B32="","",Config!$B$11)</f>
        <v/>
      </c>
      <c r="F32" s="22" t="str">
        <f>IF(B32="","",Config!$B$12)</f>
        <v/>
      </c>
      <c r="G32" s="19" t="str">
        <f t="shared" si="0"/>
        <v/>
      </c>
    </row>
    <row r="33" spans="1:7" x14ac:dyDescent="0.25">
      <c r="A33" s="16" t="str">
        <f>IF(Data!C17=0,"",Data!C17)</f>
        <v/>
      </c>
      <c r="B33" s="1" t="str">
        <f>IF(Data!B17=0,"",Data!B17)</f>
        <v/>
      </c>
      <c r="E33" s="16" t="str">
        <f>IF(B33="","",Config!$B$11)</f>
        <v/>
      </c>
      <c r="F33" s="22" t="str">
        <f>IF(B33="","",Config!$B$12)</f>
        <v/>
      </c>
      <c r="G33" s="19" t="str">
        <f>IF(A33="","",F33*A33)</f>
        <v/>
      </c>
    </row>
    <row r="34" spans="1:7" x14ac:dyDescent="0.25">
      <c r="A34" s="16" t="str">
        <f>IF(Data!C18=0,"",Data!C18)</f>
        <v/>
      </c>
      <c r="B34" s="1" t="str">
        <f>IF(Data!B18=0,"",Data!B18)</f>
        <v/>
      </c>
      <c r="E34" s="16" t="str">
        <f>IF(B34="","",Config!$B$11)</f>
        <v/>
      </c>
      <c r="F34" s="22" t="str">
        <f>IF(B34="","",Config!$B$12)</f>
        <v/>
      </c>
      <c r="G34" s="19" t="str">
        <f>IF(A34="","",F34*A34)</f>
        <v/>
      </c>
    </row>
    <row r="35" spans="1:7" x14ac:dyDescent="0.25">
      <c r="A35" s="16" t="str">
        <f>IF(Data!C19=0,"",Data!C19)</f>
        <v/>
      </c>
      <c r="B35" s="1" t="str">
        <f>IF(Data!B19=0,"",Data!B19)</f>
        <v/>
      </c>
      <c r="E35" s="16" t="str">
        <f>IF(B35="","",Config!$B$11)</f>
        <v/>
      </c>
      <c r="F35" s="22" t="str">
        <f>IF(B35="","",Config!$B$12)</f>
        <v/>
      </c>
      <c r="G35" s="19" t="str">
        <f>IF(A35="","",F35*A35)</f>
        <v/>
      </c>
    </row>
    <row r="36" spans="1:7" x14ac:dyDescent="0.25">
      <c r="A36" s="16" t="str">
        <f>IF(Data!C20=0,"",Data!C20)</f>
        <v/>
      </c>
      <c r="B36" s="1" t="str">
        <f>IF(Data!B20=0,"",Data!B20)</f>
        <v/>
      </c>
      <c r="E36" s="16" t="str">
        <f>IF(B36="","",Config!$B$11)</f>
        <v/>
      </c>
      <c r="F36" s="22" t="str">
        <f>IF(B36="","",Config!$B$12)</f>
        <v/>
      </c>
      <c r="G36" s="19" t="str">
        <f>IF(A36="","",F36*A36)</f>
        <v/>
      </c>
    </row>
    <row r="37" spans="1:7" x14ac:dyDescent="0.25">
      <c r="A37" s="16" t="str">
        <f>IF(Data!C21=0,"",Data!C21)</f>
        <v/>
      </c>
      <c r="B37" s="1" t="str">
        <f>IF(Data!B21=0,"",Data!B21)</f>
        <v/>
      </c>
      <c r="E37" s="16" t="str">
        <f>IF(B37="","",Config!$B$11)</f>
        <v/>
      </c>
      <c r="F37" s="22" t="str">
        <f>IF(B37="","",Config!$B$12)</f>
        <v/>
      </c>
      <c r="G37" s="19" t="str">
        <f>IF(A37="","",F37*A37)</f>
        <v/>
      </c>
    </row>
    <row r="38" spans="1:7" x14ac:dyDescent="0.25">
      <c r="A38" s="16" t="str">
        <f>IF(Data!C22=0,"",Data!C22)</f>
        <v/>
      </c>
      <c r="B38" s="1" t="str">
        <f>IF(Data!B22=0,"",Data!B22)</f>
        <v/>
      </c>
      <c r="E38" s="16" t="str">
        <f>IF(B38="","",Config!$B$11)</f>
        <v/>
      </c>
      <c r="F38" s="22" t="str">
        <f>IF(B38="","",Config!$B$12)</f>
        <v/>
      </c>
      <c r="G38" s="19" t="str">
        <f>IF(A38="","",F38*A38)</f>
        <v/>
      </c>
    </row>
    <row r="39" spans="1:7" x14ac:dyDescent="0.25">
      <c r="A39" s="16" t="str">
        <f>IF(Data!C23=0,"",Data!C23)</f>
        <v/>
      </c>
      <c r="B39" s="1" t="str">
        <f>IF(Data!B23=0,"",Data!B23)</f>
        <v/>
      </c>
      <c r="E39" s="16" t="str">
        <f>IF(B39="","",Config!$B$11)</f>
        <v/>
      </c>
      <c r="F39" s="22" t="str">
        <f>IF(B39="","",Config!$B$12)</f>
        <v/>
      </c>
      <c r="G39" s="19" t="str">
        <f>IF(A39="","",F39*A39)</f>
        <v/>
      </c>
    </row>
    <row r="40" spans="1:7" x14ac:dyDescent="0.25">
      <c r="A40" s="16" t="str">
        <f>IF(Data!C24=0,"",Data!C24)</f>
        <v/>
      </c>
      <c r="B40" s="1" t="str">
        <f>IF(Data!B24=0,"",Data!B24)</f>
        <v/>
      </c>
      <c r="E40" s="16" t="str">
        <f>IF(B40="","",Config!$B$11)</f>
        <v/>
      </c>
      <c r="F40" s="22" t="str">
        <f>IF(B40="","",Config!$B$12)</f>
        <v/>
      </c>
      <c r="G40" s="19" t="str">
        <f>IF(A40="","",F40*A40)</f>
        <v/>
      </c>
    </row>
    <row r="41" spans="1:7" x14ac:dyDescent="0.25">
      <c r="A41" s="17" t="str">
        <f>IF(Data!C25=0,"",Data!C25)</f>
        <v/>
      </c>
      <c r="B41" s="1" t="str">
        <f>IF(Data!B25=0,"",Data!B25)</f>
        <v/>
      </c>
      <c r="E41" s="16" t="str">
        <f>IF(B41="","",Config!$B$11)</f>
        <v/>
      </c>
      <c r="F41" s="22" t="str">
        <f>IF(B41="","",Config!$B$12)</f>
        <v/>
      </c>
      <c r="G41" s="41" t="str">
        <f>IF(A41="","",F41*A41)</f>
        <v/>
      </c>
    </row>
    <row r="42" spans="1:7" x14ac:dyDescent="0.25">
      <c r="A42" s="22"/>
      <c r="B42" s="6"/>
      <c r="C42" s="6"/>
      <c r="D42" s="6"/>
      <c r="E42" s="21"/>
      <c r="F42" s="44" t="s">
        <v>25</v>
      </c>
      <c r="G42" s="45"/>
    </row>
    <row r="43" spans="1:7" x14ac:dyDescent="0.25">
      <c r="A43" s="22"/>
      <c r="B43" s="9"/>
      <c r="C43" s="9"/>
      <c r="D43" s="9"/>
      <c r="E43" s="33" t="s">
        <v>23</v>
      </c>
      <c r="F43" s="20"/>
      <c r="G43" s="23">
        <f>SUM(G15:G41)</f>
        <v>1720</v>
      </c>
    </row>
    <row r="44" spans="1:7" x14ac:dyDescent="0.25">
      <c r="A44" s="24"/>
      <c r="B44" s="12"/>
      <c r="C44" s="32"/>
      <c r="D44" s="32"/>
      <c r="E44" s="32"/>
      <c r="F44" s="25"/>
      <c r="G44" s="26"/>
    </row>
    <row r="45" spans="1:7" x14ac:dyDescent="0.25">
      <c r="A45" s="8"/>
      <c r="B45" s="9"/>
      <c r="C45" s="9"/>
      <c r="D45" s="9"/>
      <c r="E45" s="9"/>
      <c r="F45" s="42" t="s">
        <v>24</v>
      </c>
      <c r="G45" s="43"/>
    </row>
    <row r="46" spans="1:7" x14ac:dyDescent="0.25">
      <c r="A46" s="8"/>
      <c r="B46" s="9"/>
      <c r="C46" s="9"/>
      <c r="D46" s="9"/>
      <c r="E46" s="9" t="s">
        <v>20</v>
      </c>
      <c r="G46" s="23">
        <f>G43*0.05</f>
        <v>86</v>
      </c>
    </row>
    <row r="47" spans="1:7" x14ac:dyDescent="0.25">
      <c r="A47" s="8"/>
      <c r="B47" s="9"/>
      <c r="C47" s="9"/>
      <c r="D47" s="9"/>
      <c r="E47" s="15" t="s">
        <v>19</v>
      </c>
      <c r="G47" s="23">
        <f>G46</f>
        <v>86</v>
      </c>
    </row>
    <row r="48" spans="1:7" x14ac:dyDescent="0.25">
      <c r="A48" s="11"/>
      <c r="B48" s="12"/>
      <c r="C48" s="12"/>
      <c r="D48" s="12"/>
      <c r="E48" s="12"/>
      <c r="F48" s="12"/>
      <c r="G48" s="13"/>
    </row>
    <row r="49" spans="1:7" s="30" customFormat="1" ht="15.75" x14ac:dyDescent="0.25">
      <c r="A49" s="27"/>
      <c r="B49" s="28"/>
      <c r="C49" s="28"/>
      <c r="D49" s="28"/>
      <c r="E49" s="29" t="s">
        <v>21</v>
      </c>
      <c r="F49" s="29"/>
      <c r="G49" s="31">
        <f>G43+G47</f>
        <v>1806</v>
      </c>
    </row>
    <row r="50" spans="1:7" x14ac:dyDescent="0.25">
      <c r="A50" s="54" t="s">
        <v>18</v>
      </c>
      <c r="B50">
        <f>Config!B14</f>
        <v>845975507</v>
      </c>
    </row>
  </sheetData>
  <mergeCells count="3">
    <mergeCell ref="F45:G45"/>
    <mergeCell ref="F42:G42"/>
    <mergeCell ref="B14:D14"/>
  </mergeCells>
  <printOptions horizontalCentered="1" verticalCentered="1"/>
  <pageMargins left="0.39406249999999998" right="0.39583333333333331" top="0.86614173228346458" bottom="0.74803149606299213" header="0.31496062992125984" footer="0.31496062992125984"/>
  <pageSetup scale="91" orientation="portrait" r:id="rId1"/>
  <headerFooter>
    <oddHeader>&amp;C&amp;26Invoice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25.7109375" bestFit="1" customWidth="1"/>
    <col min="3" max="3" width="6.140625" bestFit="1" customWidth="1"/>
  </cols>
  <sheetData>
    <row r="1" spans="1:3" x14ac:dyDescent="0.25">
      <c r="A1" s="38" t="s">
        <v>30</v>
      </c>
      <c r="B1" s="38" t="s">
        <v>31</v>
      </c>
      <c r="C1" s="38" t="s">
        <v>32</v>
      </c>
    </row>
    <row r="2" spans="1:3" x14ac:dyDescent="0.25">
      <c r="A2" s="36">
        <v>2013</v>
      </c>
      <c r="B2" s="36">
        <v>9</v>
      </c>
      <c r="C2" s="36">
        <v>1</v>
      </c>
    </row>
    <row r="4" spans="1:3" x14ac:dyDescent="0.25">
      <c r="A4" s="37" t="s">
        <v>1</v>
      </c>
      <c r="B4" s="36">
        <v>37</v>
      </c>
    </row>
    <row r="5" spans="1:3" x14ac:dyDescent="0.25">
      <c r="A5" s="37" t="s">
        <v>26</v>
      </c>
      <c r="B5" s="36" t="s">
        <v>6</v>
      </c>
    </row>
    <row r="6" spans="1:3" x14ac:dyDescent="0.25">
      <c r="A6" s="37" t="s">
        <v>27</v>
      </c>
      <c r="B6" s="36" t="s">
        <v>7</v>
      </c>
    </row>
    <row r="7" spans="1:3" x14ac:dyDescent="0.25">
      <c r="A7" s="37" t="s">
        <v>28</v>
      </c>
      <c r="B7" s="36" t="str">
        <f>""</f>
        <v/>
      </c>
    </row>
    <row r="8" spans="1:3" x14ac:dyDescent="0.25">
      <c r="A8" s="37" t="s">
        <v>10</v>
      </c>
      <c r="B8" s="36" t="s">
        <v>11</v>
      </c>
    </row>
    <row r="9" spans="1:3" x14ac:dyDescent="0.25">
      <c r="A9" s="37" t="s">
        <v>8</v>
      </c>
      <c r="B9" s="36" t="s">
        <v>12</v>
      </c>
    </row>
    <row r="10" spans="1:3" x14ac:dyDescent="0.25">
      <c r="A10" s="37" t="s">
        <v>9</v>
      </c>
      <c r="B10" s="36" t="str">
        <f>""</f>
        <v/>
      </c>
    </row>
    <row r="11" spans="1:3" x14ac:dyDescent="0.25">
      <c r="A11" s="37" t="s">
        <v>17</v>
      </c>
      <c r="B11" s="36" t="s">
        <v>22</v>
      </c>
    </row>
    <row r="12" spans="1:3" x14ac:dyDescent="0.25">
      <c r="A12" s="37" t="s">
        <v>16</v>
      </c>
      <c r="B12" s="36">
        <v>40</v>
      </c>
    </row>
    <row r="13" spans="1:3" x14ac:dyDescent="0.25">
      <c r="A13" s="37" t="s">
        <v>0</v>
      </c>
      <c r="B13" s="46">
        <f>DATE(A2,B2,C2)</f>
        <v>41518</v>
      </c>
    </row>
    <row r="14" spans="1:3" x14ac:dyDescent="0.25">
      <c r="A14" s="37" t="s">
        <v>29</v>
      </c>
      <c r="B14" s="36">
        <v>845975507</v>
      </c>
    </row>
    <row r="15" spans="1:3" x14ac:dyDescent="0.25">
      <c r="A15" s="39"/>
      <c r="B15" s="4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0" sqref="C20"/>
    </sheetView>
  </sheetViews>
  <sheetFormatPr defaultRowHeight="15" x14ac:dyDescent="0.25"/>
  <cols>
    <col min="1" max="1" width="11.5703125" bestFit="1" customWidth="1"/>
    <col min="2" max="2" width="25.7109375" bestFit="1" customWidth="1"/>
    <col min="3" max="3" width="6.140625" bestFit="1" customWidth="1"/>
  </cols>
  <sheetData>
    <row r="1" spans="1:3" x14ac:dyDescent="0.25">
      <c r="A1" s="38" t="s">
        <v>9</v>
      </c>
      <c r="B1" s="38" t="s">
        <v>14</v>
      </c>
      <c r="C1" s="38" t="s">
        <v>39</v>
      </c>
    </row>
    <row r="2" spans="1:3" x14ac:dyDescent="0.25">
      <c r="A2" s="35" t="s">
        <v>33</v>
      </c>
      <c r="B2" s="35" t="s">
        <v>34</v>
      </c>
      <c r="C2" s="36">
        <v>24</v>
      </c>
    </row>
    <row r="3" spans="1:3" x14ac:dyDescent="0.25">
      <c r="A3" s="35" t="s">
        <v>35</v>
      </c>
      <c r="B3" s="35" t="s">
        <v>36</v>
      </c>
      <c r="C3" s="36">
        <v>11</v>
      </c>
    </row>
    <row r="4" spans="1:3" x14ac:dyDescent="0.25">
      <c r="A4" s="35" t="s">
        <v>37</v>
      </c>
      <c r="B4" s="35" t="s">
        <v>38</v>
      </c>
      <c r="C4" s="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</vt:lpstr>
      <vt:lpstr>Config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 Gall</dc:creator>
  <cp:lastModifiedBy>Travis J Gall</cp:lastModifiedBy>
  <cp:lastPrinted>2013-09-18T02:46:54Z</cp:lastPrinted>
  <dcterms:created xsi:type="dcterms:W3CDTF">2013-09-18T01:39:58Z</dcterms:created>
  <dcterms:modified xsi:type="dcterms:W3CDTF">2013-09-18T02:47:15Z</dcterms:modified>
</cp:coreProperties>
</file>