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604"/>
  <workbookPr showInkAnnotation="0" codeName="ThisWorkbook" autoCompressPictures="0"/>
  <xr:revisionPtr revIDLastSave="1" documentId="11_9B1AF43732E20013E9488456C6293B6BAD23347B" xr6:coauthVersionLast="47" xr6:coauthVersionMax="47" xr10:uidLastSave="{C4CA8158-6349-481E-81F7-D5AD938ABBA0}"/>
  <bookViews>
    <workbookView xWindow="27160" yWindow="-1760" windowWidth="25600" windowHeight="15100" tabRatio="501" firstSheet="3" activeTab="1" xr2:uid="{00000000-000D-0000-FFFF-FFFF00000000}"/>
  </bookViews>
  <sheets>
    <sheet name="Strategic 2017" sheetId="1" r:id="rId1"/>
    <sheet name="Tactical 2017" sheetId="3" r:id="rId2"/>
    <sheet name="Strategic2018" sheetId="5" r:id="rId3"/>
    <sheet name="Tactial 2018" sheetId="4" r:id="rId4"/>
  </sheet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2" i="4" l="1"/>
  <c r="F13" i="4"/>
  <c r="F14" i="4"/>
  <c r="F15" i="4"/>
  <c r="F16" i="4"/>
  <c r="B18" i="4"/>
  <c r="D12" i="4"/>
  <c r="D13" i="4"/>
  <c r="D14" i="4"/>
  <c r="D15" i="4"/>
  <c r="D16" i="4"/>
  <c r="B19" i="4"/>
  <c r="E13" i="4"/>
  <c r="E14" i="4"/>
  <c r="E15" i="4"/>
  <c r="E16" i="4"/>
  <c r="E12" i="4"/>
  <c r="B16" i="4"/>
  <c r="B15" i="4"/>
  <c r="B14" i="4"/>
  <c r="B13" i="4"/>
  <c r="B12" i="4"/>
  <c r="B20" i="4"/>
  <c r="G6" i="5"/>
  <c r="G5" i="5"/>
  <c r="G4" i="5"/>
  <c r="G3" i="5"/>
  <c r="G2" i="5"/>
  <c r="B21" i="3"/>
  <c r="K9" i="1"/>
  <c r="K8" i="1"/>
  <c r="K7" i="1"/>
  <c r="K6" i="1"/>
  <c r="K5" i="1"/>
  <c r="K4" i="1"/>
  <c r="K3" i="1"/>
  <c r="P11" i="3"/>
  <c r="Q4" i="3"/>
  <c r="Q5" i="3"/>
  <c r="Q6" i="3"/>
  <c r="Q7" i="3"/>
  <c r="Q8" i="3"/>
  <c r="Q9" i="3"/>
  <c r="Q10" i="3"/>
  <c r="Q11" i="3"/>
  <c r="B20" i="3"/>
  <c r="B19" i="3" l="1"/>
  <c r="R10" i="3"/>
  <c r="B18" i="3"/>
  <c r="R9" i="3"/>
  <c r="B17" i="3"/>
  <c r="R8" i="3"/>
  <c r="B16" i="3"/>
  <c r="R7" i="3"/>
  <c r="B15" i="3"/>
  <c r="R6" i="3"/>
  <c r="B14" i="3"/>
  <c r="R5" i="3"/>
  <c r="B13" i="3"/>
  <c r="R4" i="3"/>
  <c r="R11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Kenya Watson</author>
  </authors>
  <commentList>
    <comment ref="B11" authorId="0" shapeId="0" xr:uid="{00000000-0006-0000-0300-000001000000}">
      <text>
        <r>
          <rPr>
            <b/>
            <sz val="9"/>
            <color indexed="81"/>
            <rFont val="Calibri"/>
            <family val="2"/>
            <charset val="129"/>
          </rPr>
          <t xml:space="preserve">Completing 100% of this category will complete &lt;x&gt; percent of all goals
</t>
        </r>
      </text>
    </comment>
    <comment ref="C11" authorId="0" shapeId="0" xr:uid="{00000000-0006-0000-0300-000002000000}">
      <text>
        <r>
          <rPr>
            <b/>
            <sz val="9"/>
            <color indexed="81"/>
            <rFont val="Calibri"/>
            <family val="2"/>
            <charset val="129"/>
          </rPr>
          <t>Points obtainable per month on each topic. Pt value based on strategic score</t>
        </r>
      </text>
    </comment>
    <comment ref="D11" authorId="0" shapeId="0" xr:uid="{00000000-0006-0000-0300-000003000000}">
      <text>
        <r>
          <rPr>
            <b/>
            <sz val="9"/>
            <color indexed="81"/>
            <rFont val="Calibri"/>
            <family val="2"/>
            <charset val="129"/>
          </rPr>
          <t>Points earned for each topic</t>
        </r>
      </text>
    </comment>
    <comment ref="E11" authorId="0" shapeId="0" xr:uid="{00000000-0006-0000-0300-000004000000}">
      <text>
        <r>
          <rPr>
            <b/>
            <sz val="9"/>
            <color indexed="81"/>
            <rFont val="Calibri"/>
            <family val="2"/>
            <charset val="129"/>
          </rPr>
          <t xml:space="preserve">Percentage complete for each category
</t>
        </r>
      </text>
    </comment>
  </commentList>
</comments>
</file>

<file path=xl/sharedStrings.xml><?xml version="1.0" encoding="utf-8"?>
<sst xmlns="http://schemas.openxmlformats.org/spreadsheetml/2006/main" count="294" uniqueCount="210">
  <si>
    <t>Metric</t>
  </si>
  <si>
    <t>Description</t>
  </si>
  <si>
    <t>How to rank</t>
  </si>
  <si>
    <t>2017 Matrix</t>
  </si>
  <si>
    <t>Significance:</t>
  </si>
  <si>
    <t>How significant is the skill</t>
  </si>
  <si>
    <t>higher number == significant</t>
  </si>
  <si>
    <t>Rank</t>
  </si>
  <si>
    <t>Category</t>
  </si>
  <si>
    <t>Significance</t>
  </si>
  <si>
    <t>Mesaurable</t>
  </si>
  <si>
    <t>Attainable</t>
  </si>
  <si>
    <t>Resume</t>
  </si>
  <si>
    <t>Time</t>
  </si>
  <si>
    <t>Total</t>
  </si>
  <si>
    <t>Potential Milestones</t>
  </si>
  <si>
    <t>Measurable:</t>
  </si>
  <si>
    <t>Complete X course or Y book</t>
  </si>
  <si>
    <t>higher number == specific completion</t>
  </si>
  <si>
    <t>Offensive Security</t>
  </si>
  <si>
    <t>End to End Pentest</t>
  </si>
  <si>
    <t>Attainable:</t>
  </si>
  <si>
    <t>Tangibility (certification, ctf, etc)</t>
  </si>
  <si>
    <t>higher number == tangibile result</t>
  </si>
  <si>
    <t>Code/Software DEV</t>
  </si>
  <si>
    <t>Build a tool for the community</t>
  </si>
  <si>
    <t>Resume:</t>
  </si>
  <si>
    <t>Does it translate on a resume</t>
  </si>
  <si>
    <t>higher number == most likely</t>
  </si>
  <si>
    <t>Exploit DEV/Rev Eng</t>
  </si>
  <si>
    <t>0 Day</t>
  </si>
  <si>
    <t>Time:</t>
  </si>
  <si>
    <t>How quick from start to finish</t>
  </si>
  <si>
    <t>higher number == least constraints</t>
  </si>
  <si>
    <t>SOC/Systems Skills</t>
  </si>
  <si>
    <t>Build a Full stack system</t>
  </si>
  <si>
    <t>Credentials</t>
  </si>
  <si>
    <t>OSCP, CISSP</t>
  </si>
  <si>
    <t>Community</t>
  </si>
  <si>
    <t>Conference Talk</t>
  </si>
  <si>
    <t>Security Research</t>
  </si>
  <si>
    <t>Stunt Hacking</t>
  </si>
  <si>
    <t>NOTES:</t>
  </si>
  <si>
    <t>Stragetic Guide</t>
  </si>
  <si>
    <t>Each category is ranked per metric</t>
  </si>
  <si>
    <t>The totals mathematically define order of priority</t>
  </si>
  <si>
    <t>This modified CARVER matrix is loosely based on</t>
  </si>
  <si>
    <t>the real one</t>
  </si>
  <si>
    <t>Tactical Guide</t>
  </si>
  <si>
    <t>The burn list shows tasks per month</t>
  </si>
  <si>
    <t>Tasks are highlighted green when completed</t>
  </si>
  <si>
    <t>The rank has a point value (higher priority stuff gets more points)</t>
  </si>
  <si>
    <t>Total Highlighted cells for each row are calculated at the end of the 'year' (started this in Novemnber)</t>
  </si>
  <si>
    <t>The percentage is the total completed for the upcoming year</t>
  </si>
  <si>
    <t>Items in gray are thought of ahead of time but changed to black during the first weekend of that month</t>
  </si>
  <si>
    <t>If not finished, don’t keep moving the same thing forward.</t>
  </si>
  <si>
    <t>If you get %100 you're not challenging yourself</t>
  </si>
  <si>
    <t>Vague Target Goal: Badass Infosec Rockstar</t>
  </si>
  <si>
    <t>Critical Skills</t>
  </si>
  <si>
    <t>Pts</t>
  </si>
  <si>
    <t>Example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</si>
  <si>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</si>
  <si>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</si>
  <si>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</si>
  <si>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</si>
  <si>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</si>
  <si>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</si>
  <si>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</si>
  <si>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</si>
  <si>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</si>
  <si>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</si>
  <si>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</si>
  <si>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</si>
  <si>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max</t>
  </si>
  <si>
    <t>Percentage</t>
  </si>
  <si>
    <t>Offensive Skills</t>
  </si>
  <si>
    <t>Vulnhub VM</t>
  </si>
  <si>
    <t>Vulnhub: IMF</t>
  </si>
  <si>
    <t>Vulnhub: dc416</t>
  </si>
  <si>
    <t>Vulnhub:64base-101</t>
  </si>
  <si>
    <t>Vulnhub:GameOver01</t>
  </si>
  <si>
    <t>Pentest Report</t>
  </si>
  <si>
    <t>OSCP like VMs</t>
  </si>
  <si>
    <t>PWK Lab (recon)</t>
  </si>
  <si>
    <t>ENUMERATE</t>
  </si>
  <si>
    <t>OSCP Labs</t>
  </si>
  <si>
    <t>Pentesterlab</t>
  </si>
  <si>
    <t>HacktheBox</t>
  </si>
  <si>
    <t>Hackthebox</t>
  </si>
  <si>
    <t>build a tool</t>
  </si>
  <si>
    <t>Code school: Python</t>
  </si>
  <si>
    <t>Domain prep tool</t>
  </si>
  <si>
    <t>Clean up GitHub</t>
  </si>
  <si>
    <t>Finish VP Code</t>
  </si>
  <si>
    <t>UNH Code</t>
  </si>
  <si>
    <t>Test Python Tools</t>
  </si>
  <si>
    <t>My code --&gt;pwk</t>
  </si>
  <si>
    <t>Python tools for PWK</t>
  </si>
  <si>
    <t xml:space="preserve"> </t>
  </si>
  <si>
    <t>Ducky Script</t>
  </si>
  <si>
    <t>Work-APIs(PAN,CS)</t>
  </si>
  <si>
    <t>First C programs</t>
  </si>
  <si>
    <t>Bounty</t>
  </si>
  <si>
    <t>HAOE: Ch 1-2</t>
  </si>
  <si>
    <t>HAOE: Ch1, 2.</t>
  </si>
  <si>
    <t>Bug Bounty Article</t>
  </si>
  <si>
    <t>FLARE-ON 1-3</t>
  </si>
  <si>
    <t>HAOE: Ch3</t>
  </si>
  <si>
    <t>OSCP Prep</t>
  </si>
  <si>
    <t>Rev a Binary</t>
  </si>
  <si>
    <t>Exploit for shells</t>
  </si>
  <si>
    <t>FLARE-ON</t>
  </si>
  <si>
    <t>Reverse a binary</t>
  </si>
  <si>
    <t>BNB 4 RE</t>
  </si>
  <si>
    <t xml:space="preserve"> Systems/Work Stuff</t>
  </si>
  <si>
    <t>Homelab stuff</t>
  </si>
  <si>
    <t>Work on Homelab</t>
  </si>
  <si>
    <t>AWS Research VPC</t>
  </si>
  <si>
    <t>Write AWS VPC doc</t>
  </si>
  <si>
    <t>Downsize Lab</t>
  </si>
  <si>
    <t>Home Network</t>
  </si>
  <si>
    <t>Home NW hardening</t>
  </si>
  <si>
    <t>Work-LAPS</t>
  </si>
  <si>
    <t>Work-IR</t>
  </si>
  <si>
    <t>Incident Response</t>
  </si>
  <si>
    <t>Cert/Course/Book</t>
  </si>
  <si>
    <t>CISSP (domain1)</t>
  </si>
  <si>
    <t>CISSP (domain 2)</t>
  </si>
  <si>
    <t>Coursera Crypto I</t>
  </si>
  <si>
    <t>WAHH ch1-3</t>
  </si>
  <si>
    <t>WAHH 4-6</t>
  </si>
  <si>
    <t>PWK Prep</t>
  </si>
  <si>
    <t>PWK Videos</t>
  </si>
  <si>
    <t>Hacker Playbook</t>
  </si>
  <si>
    <t>OSCP Exam</t>
  </si>
  <si>
    <t>hackthebox invite</t>
  </si>
  <si>
    <t>PentesterLab</t>
  </si>
  <si>
    <t>Conference</t>
  </si>
  <si>
    <t>Sign up for BSidesSD</t>
  </si>
  <si>
    <t>Bsides SD/Infragard</t>
  </si>
  <si>
    <t>OWASP</t>
  </si>
  <si>
    <t>DFS Boot Camp</t>
  </si>
  <si>
    <t>L1 Registration</t>
  </si>
  <si>
    <t>LayerOne</t>
  </si>
  <si>
    <t>DEFCON</t>
  </si>
  <si>
    <t>DC619858</t>
  </si>
  <si>
    <t>Toorcon</t>
  </si>
  <si>
    <t>FalCon</t>
  </si>
  <si>
    <t>POC something</t>
  </si>
  <si>
    <t>Update HAOE articles</t>
  </si>
  <si>
    <t>Test Pineapple</t>
  </si>
  <si>
    <t>Schedule HAM exam</t>
  </si>
  <si>
    <t>metasploitable</t>
  </si>
  <si>
    <t>Build Tails USB</t>
  </si>
  <si>
    <t>LAPS article</t>
  </si>
  <si>
    <t>Exploit Research</t>
  </si>
  <si>
    <t>ShellShock</t>
  </si>
  <si>
    <t>Update Blog</t>
  </si>
  <si>
    <t>Blog: OSCP article 1/2</t>
  </si>
  <si>
    <t>Completed</t>
  </si>
  <si>
    <t>Completion</t>
  </si>
  <si>
    <t>Offsec</t>
  </si>
  <si>
    <t>Coding</t>
  </si>
  <si>
    <t>RE/Exploit DEV</t>
  </si>
  <si>
    <t>Systems/Work stuff</t>
  </si>
  <si>
    <t>Research</t>
  </si>
  <si>
    <t>Total Goal %</t>
  </si>
  <si>
    <t>Tasks/Month</t>
  </si>
  <si>
    <t>PL = PentesterLab</t>
  </si>
  <si>
    <t>20 hrs/mo</t>
  </si>
  <si>
    <t>VH = VulnHub</t>
  </si>
  <si>
    <t>&gt;=1vm/mo</t>
  </si>
  <si>
    <t>HTB=HackTheBox</t>
  </si>
  <si>
    <t>Sginificance</t>
  </si>
  <si>
    <t>Measurable</t>
  </si>
  <si>
    <t>Web Hacking</t>
  </si>
  <si>
    <t>Network</t>
  </si>
  <si>
    <t>RE/Expoit Dev</t>
  </si>
  <si>
    <t>Con, CTF, AFK event</t>
  </si>
  <si>
    <t>Pentesterlab, bounty</t>
  </si>
  <si>
    <t>hackthebox, homelab</t>
  </si>
  <si>
    <t>Play with a binary</t>
  </si>
  <si>
    <t>Blog article, YT uploads</t>
  </si>
  <si>
    <t>Vague Target Goal: Badass InfoSec Rockstar</t>
  </si>
  <si>
    <t>Tangible Goals: OSCP, 12 BNB Videos, Bug Bounty</t>
  </si>
  <si>
    <t>AFK</t>
  </si>
  <si>
    <t>Bsides</t>
  </si>
  <si>
    <t>BH/DEFCON</t>
  </si>
  <si>
    <t>ptl</t>
  </si>
  <si>
    <t>hackthebox</t>
  </si>
  <si>
    <t>root, 1 box</t>
  </si>
  <si>
    <t>Reverse &lt;x&gt;</t>
  </si>
  <si>
    <t>bnb0x00</t>
  </si>
  <si>
    <t>bnb-0x01</t>
  </si>
  <si>
    <t>bnb-0x02</t>
  </si>
  <si>
    <t>vulnserver</t>
  </si>
  <si>
    <t>PS Obfuscation</t>
  </si>
  <si>
    <t>Blog, YT upload</t>
  </si>
  <si>
    <t>Blog, YT</t>
  </si>
  <si>
    <t>blog</t>
  </si>
  <si>
    <t>YT</t>
  </si>
  <si>
    <t>haxcellent</t>
  </si>
  <si>
    <t>% for topic</t>
  </si>
  <si>
    <t>Pt Value</t>
  </si>
  <si>
    <t>Score</t>
  </si>
  <si>
    <t>Progress</t>
  </si>
  <si>
    <t>Max</t>
  </si>
  <si>
    <t>Max Points</t>
  </si>
  <si>
    <t>Your Points</t>
  </si>
  <si>
    <t>Last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</si>
</sst>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3">
    <font>
      <sz val="12"/>
      <color theme="1"/>
      <name val="Calibri"/>
      <family val="2"/>
      <scheme val="minor"/>
    </font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6"/>
      <color theme="1"/>
      <name val="Calibri"/>
      <scheme val="minor"/>
    </font>
    <font>
      <sz val="16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scheme val="minor"/>
    </font>
    <font>
      <sz val="12"/>
      <color theme="0" tint="-0.249977111117893"/>
      <name val="Calibri"/>
      <scheme val="minor"/>
    </font>
    <font>
      <sz val="12"/>
      <color indexed="206"/>
      <name val="Calibri"/>
      <family val="2"/>
    </font>
    <font>
      <sz val="12"/>
      <name val="Calibri"/>
      <scheme val="minor"/>
    </font>
    <font>
      <b/>
      <sz val="14"/>
      <color theme="1"/>
      <name val="Calibri"/>
      <scheme val="minor"/>
    </font>
    <font>
      <b/>
      <sz val="10"/>
      <color theme="1"/>
      <name val="Calibri"/>
      <scheme val="minor"/>
    </font>
    <font>
      <b/>
      <i/>
      <sz val="12"/>
      <color rgb="FF6E7376"/>
      <name val="Helvetica"/>
    </font>
    <font>
      <sz val="24"/>
      <color rgb="FF5FB336"/>
      <name val="Times"/>
    </font>
    <font>
      <b/>
      <sz val="16"/>
      <name val="Calibri"/>
      <scheme val="minor"/>
    </font>
    <font>
      <b/>
      <sz val="12"/>
      <color rgb="FFFF0000"/>
      <name val="Calibri"/>
      <scheme val="minor"/>
    </font>
    <font>
      <b/>
      <sz val="12"/>
      <name val="Calibri"/>
      <scheme val="minor"/>
    </font>
    <font>
      <b/>
      <sz val="14"/>
      <color rgb="FF008000"/>
      <name val="Calibri"/>
      <scheme val="minor"/>
    </font>
    <font>
      <b/>
      <sz val="14"/>
      <name val="Calibri"/>
      <scheme val="minor"/>
    </font>
    <font>
      <b/>
      <sz val="9"/>
      <color indexed="81"/>
      <name val="Calibri"/>
      <family val="2"/>
      <charset val="129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18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6" fillId="0" borderId="2" xfId="0" applyFont="1" applyBorder="1" applyAlignment="1">
      <alignment horizontal="center"/>
    </xf>
    <xf numFmtId="16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right"/>
    </xf>
    <xf numFmtId="0" fontId="8" fillId="0" borderId="1" xfId="0" applyFont="1" applyBorder="1"/>
    <xf numFmtId="0" fontId="5" fillId="0" borderId="1" xfId="0" applyFont="1" applyBorder="1"/>
    <xf numFmtId="0" fontId="0" fillId="0" borderId="1" xfId="0" applyBorder="1" applyAlignment="1">
      <alignment horizontal="right"/>
    </xf>
    <xf numFmtId="0" fontId="9" fillId="0" borderId="1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/>
    <xf numFmtId="0" fontId="6" fillId="0" borderId="9" xfId="0" applyFont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6" fillId="0" borderId="12" xfId="0" applyFont="1" applyBorder="1" applyAlignment="1">
      <alignment horizontal="center"/>
    </xf>
    <xf numFmtId="0" fontId="2" fillId="0" borderId="13" xfId="0" applyFont="1" applyBorder="1"/>
    <xf numFmtId="0" fontId="2" fillId="0" borderId="14" xfId="0" applyFont="1" applyBorder="1"/>
    <xf numFmtId="0" fontId="6" fillId="0" borderId="15" xfId="0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center"/>
    </xf>
    <xf numFmtId="10" fontId="0" fillId="0" borderId="0" xfId="0" applyNumberFormat="1"/>
    <xf numFmtId="10" fontId="9" fillId="0" borderId="0" xfId="0" applyNumberFormat="1" applyFont="1"/>
    <xf numFmtId="0" fontId="11" fillId="0" borderId="16" xfId="0" applyFont="1" applyBorder="1"/>
    <xf numFmtId="0" fontId="3" fillId="0" borderId="0" xfId="95"/>
    <xf numFmtId="0" fontId="6" fillId="0" borderId="0" xfId="0" applyFont="1" applyAlignment="1">
      <alignment horizontal="left"/>
    </xf>
    <xf numFmtId="10" fontId="13" fillId="0" borderId="0" xfId="0" applyNumberFormat="1" applyFont="1"/>
    <xf numFmtId="0" fontId="2" fillId="0" borderId="18" xfId="0" applyFont="1" applyBorder="1"/>
    <xf numFmtId="0" fontId="13" fillId="0" borderId="0" xfId="0" applyFont="1"/>
    <xf numFmtId="10" fontId="14" fillId="0" borderId="0" xfId="0" applyNumberFormat="1" applyFont="1"/>
    <xf numFmtId="164" fontId="2" fillId="0" borderId="0" xfId="0" applyNumberFormat="1" applyFont="1"/>
    <xf numFmtId="0" fontId="15" fillId="0" borderId="0" xfId="0" applyFont="1"/>
    <xf numFmtId="0" fontId="16" fillId="0" borderId="0" xfId="0" applyFont="1"/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12" fillId="4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3" borderId="0" xfId="0" applyFont="1" applyFill="1" applyAlignment="1">
      <alignment horizontal="left"/>
    </xf>
    <xf numFmtId="0" fontId="12" fillId="3" borderId="1" xfId="0" applyFont="1" applyFill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2" fillId="0" borderId="0" xfId="0" applyFont="1" applyAlignment="1">
      <alignment horizontal="left"/>
    </xf>
    <xf numFmtId="0" fontId="0" fillId="0" borderId="1" xfId="0" applyBorder="1" applyAlignment="1">
      <alignment horizontal="left"/>
    </xf>
    <xf numFmtId="0" fontId="0" fillId="3" borderId="5" xfId="0" applyFill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2" fillId="3" borderId="5" xfId="0" applyFont="1" applyFill="1" applyBorder="1" applyAlignment="1">
      <alignment horizontal="left"/>
    </xf>
    <xf numFmtId="0" fontId="10" fillId="0" borderId="5" xfId="0" applyFont="1" applyBorder="1" applyAlignment="1">
      <alignment horizontal="left"/>
    </xf>
    <xf numFmtId="0" fontId="0" fillId="3" borderId="16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17" fillId="0" borderId="2" xfId="0" applyFont="1" applyBorder="1" applyAlignment="1">
      <alignment horizontal="center"/>
    </xf>
    <xf numFmtId="0" fontId="12" fillId="0" borderId="4" xfId="0" applyFont="1" applyBorder="1" applyAlignment="1">
      <alignment horizontal="left"/>
    </xf>
    <xf numFmtId="0" fontId="12" fillId="0" borderId="0" xfId="0" applyFont="1"/>
    <xf numFmtId="0" fontId="12" fillId="4" borderId="0" xfId="0" applyFont="1" applyFill="1" applyAlignment="1">
      <alignment horizontal="left"/>
    </xf>
    <xf numFmtId="0" fontId="12" fillId="3" borderId="4" xfId="0" applyFont="1" applyFill="1" applyBorder="1" applyAlignment="1">
      <alignment horizontal="left"/>
    </xf>
    <xf numFmtId="0" fontId="12" fillId="3" borderId="6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18" fillId="0" borderId="0" xfId="0" applyFont="1"/>
    <xf numFmtId="9" fontId="0" fillId="0" borderId="0" xfId="140" applyFont="1" applyAlignment="1">
      <alignment horizontal="center"/>
    </xf>
    <xf numFmtId="0" fontId="19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/>
    <xf numFmtId="0" fontId="2" fillId="0" borderId="20" xfId="0" applyFont="1" applyBorder="1"/>
    <xf numFmtId="0" fontId="2" fillId="0" borderId="21" xfId="0" applyFont="1" applyBorder="1"/>
    <xf numFmtId="0" fontId="2" fillId="0" borderId="5" xfId="0" applyFont="1" applyBorder="1"/>
    <xf numFmtId="0" fontId="20" fillId="0" borderId="0" xfId="0" applyFont="1"/>
    <xf numFmtId="0" fontId="2" fillId="5" borderId="19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0" borderId="22" xfId="0" applyFont="1" applyBorder="1"/>
    <xf numFmtId="0" fontId="2" fillId="5" borderId="23" xfId="0" applyFont="1" applyFill="1" applyBorder="1" applyAlignment="1">
      <alignment horizontal="center"/>
    </xf>
    <xf numFmtId="0" fontId="2" fillId="0" borderId="2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5" borderId="27" xfId="0" applyFont="1" applyFill="1" applyBorder="1" applyAlignment="1">
      <alignment horizontal="center"/>
    </xf>
    <xf numFmtId="0" fontId="2" fillId="5" borderId="28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30" xfId="0" applyFont="1" applyFill="1" applyBorder="1" applyAlignment="1">
      <alignment horizontal="center"/>
    </xf>
    <xf numFmtId="10" fontId="0" fillId="0" borderId="0" xfId="140" applyNumberFormat="1" applyFont="1" applyAlignment="1">
      <alignment horizontal="center"/>
    </xf>
    <xf numFmtId="10" fontId="21" fillId="0" borderId="0" xfId="140" applyNumberFormat="1" applyFont="1"/>
    <xf numFmtId="0" fontId="6" fillId="0" borderId="0" xfId="0" applyFont="1"/>
    <xf numFmtId="0" fontId="2" fillId="6" borderId="5" xfId="0" applyFont="1" applyFill="1" applyBorder="1"/>
    <xf numFmtId="0" fontId="2" fillId="6" borderId="25" xfId="0" applyFont="1" applyFill="1" applyBorder="1"/>
    <xf numFmtId="0" fontId="2" fillId="6" borderId="1" xfId="0" applyFont="1" applyFill="1" applyBorder="1"/>
  </cellXfs>
  <cellStyles count="180">
    <cellStyle name="Followed Hyperlink" xfId="68" builtinId="9" hidden="1"/>
    <cellStyle name="Followed Hyperlink" xfId="72" builtinId="9" hidden="1"/>
    <cellStyle name="Followed Hyperlink" xfId="76" builtinId="9" hidden="1"/>
    <cellStyle name="Followed Hyperlink" xfId="80" builtinId="9" hidden="1"/>
    <cellStyle name="Followed Hyperlink" xfId="84" builtinId="9" hidden="1"/>
    <cellStyle name="Followed Hyperlink" xfId="88" builtinId="9" hidden="1"/>
    <cellStyle name="Followed Hyperlink" xfId="92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78" builtinId="9" hidden="1"/>
    <cellStyle name="Followed Hyperlink" xfId="176" builtinId="9" hidden="1"/>
    <cellStyle name="Followed Hyperlink" xfId="174" builtinId="9" hidden="1"/>
    <cellStyle name="Followed Hyperlink" xfId="172" builtinId="9" hidden="1"/>
    <cellStyle name="Followed Hyperlink" xfId="170" builtinId="9" hidden="1"/>
    <cellStyle name="Followed Hyperlink" xfId="168" builtinId="9" hidden="1"/>
    <cellStyle name="Followed Hyperlink" xfId="166" builtinId="9" hidden="1"/>
    <cellStyle name="Followed Hyperlink" xfId="164" builtinId="9" hidden="1"/>
    <cellStyle name="Followed Hyperlink" xfId="162" builtinId="9" hidden="1"/>
    <cellStyle name="Followed Hyperlink" xfId="160" builtinId="9" hidden="1"/>
    <cellStyle name="Followed Hyperlink" xfId="158" builtinId="9" hidden="1"/>
    <cellStyle name="Followed Hyperlink" xfId="156" builtinId="9" hidden="1"/>
    <cellStyle name="Followed Hyperlink" xfId="154" builtinId="9" hidden="1"/>
    <cellStyle name="Followed Hyperlink" xfId="152" builtinId="9" hidden="1"/>
    <cellStyle name="Followed Hyperlink" xfId="150" builtinId="9" hidden="1"/>
    <cellStyle name="Followed Hyperlink" xfId="148" builtinId="9" hidden="1"/>
    <cellStyle name="Followed Hyperlink" xfId="146" builtinId="9" hidden="1"/>
    <cellStyle name="Followed Hyperlink" xfId="144" builtinId="9" hidden="1"/>
    <cellStyle name="Followed Hyperlink" xfId="142" builtinId="9" hidden="1"/>
    <cellStyle name="Followed Hyperlink" xfId="139" builtinId="9" hidden="1"/>
    <cellStyle name="Followed Hyperlink" xfId="137" builtinId="9" hidden="1"/>
    <cellStyle name="Followed Hyperlink" xfId="135" builtinId="9" hidden="1"/>
    <cellStyle name="Followed Hyperlink" xfId="133" builtinId="9" hidden="1"/>
    <cellStyle name="Followed Hyperlink" xfId="131" builtinId="9" hidden="1"/>
    <cellStyle name="Followed Hyperlink" xfId="129" builtinId="9" hidden="1"/>
    <cellStyle name="Followed Hyperlink" xfId="127" builtinId="9" hidden="1"/>
    <cellStyle name="Followed Hyperlink" xfId="125" builtinId="9" hidden="1"/>
    <cellStyle name="Followed Hyperlink" xfId="123" builtinId="9" hidden="1"/>
    <cellStyle name="Followed Hyperlink" xfId="121" builtinId="9" hidden="1"/>
    <cellStyle name="Followed Hyperlink" xfId="119" builtinId="9" hidden="1"/>
    <cellStyle name="Followed Hyperlink" xfId="117" builtinId="9" hidden="1"/>
    <cellStyle name="Followed Hyperlink" xfId="115" builtinId="9" hidden="1"/>
    <cellStyle name="Followed Hyperlink" xfId="113" builtinId="9" hidden="1"/>
    <cellStyle name="Followed Hyperlink" xfId="111" builtinId="9" hidden="1"/>
    <cellStyle name="Followed Hyperlink" xfId="109" builtinId="9" hidden="1"/>
    <cellStyle name="Followed Hyperlink" xfId="107" builtinId="9" hidden="1"/>
    <cellStyle name="Followed Hyperlink" xfId="105" builtinId="9" hidden="1"/>
    <cellStyle name="Followed Hyperlink" xfId="103" builtinId="9" hidden="1"/>
    <cellStyle name="Followed Hyperlink" xfId="101" builtinId="9" hidden="1"/>
    <cellStyle name="Followed Hyperlink" xfId="99" builtinId="9" hidden="1"/>
    <cellStyle name="Followed Hyperlink" xfId="97" builtinId="9" hidden="1"/>
    <cellStyle name="Followed Hyperlink" xfId="94" builtinId="9" hidden="1"/>
    <cellStyle name="Followed Hyperlink" xfId="90" builtinId="9" hidden="1"/>
    <cellStyle name="Followed Hyperlink" xfId="86" builtinId="9" hidden="1"/>
    <cellStyle name="Followed Hyperlink" xfId="82" builtinId="9" hidden="1"/>
    <cellStyle name="Followed Hyperlink" xfId="78" builtinId="9" hidden="1"/>
    <cellStyle name="Followed Hyperlink" xfId="74" builtinId="9" hidden="1"/>
    <cellStyle name="Followed Hyperlink" xfId="70" builtinId="9" hidden="1"/>
    <cellStyle name="Followed Hyperlink" xfId="66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4" builtinId="9" hidden="1"/>
    <cellStyle name="Followed Hyperlink" xfId="62" builtinId="9" hidden="1"/>
    <cellStyle name="Followed Hyperlink" xfId="54" builtinId="9" hidden="1"/>
    <cellStyle name="Followed Hyperlink" xfId="46" builtinId="9" hidden="1"/>
    <cellStyle name="Followed Hyperlink" xfId="38" builtinId="9" hidden="1"/>
    <cellStyle name="Followed Hyperlink" xfId="30" builtinId="9" hidden="1"/>
    <cellStyle name="Followed Hyperlink" xfId="22" builtinId="9" hidden="1"/>
    <cellStyle name="Followed Hyperlink" xfId="10" builtinId="9" hidden="1"/>
    <cellStyle name="Followed Hyperlink" xfId="12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14" builtinId="9" hidden="1"/>
    <cellStyle name="Followed Hyperlink" xfId="6" builtinId="9" hidden="1"/>
    <cellStyle name="Followed Hyperlink" xfId="8" builtinId="9" hidden="1"/>
    <cellStyle name="Followed Hyperlink" xfId="4" builtinId="9" hidden="1"/>
    <cellStyle name="Followed Hyperlink" xfId="2" builtinId="9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77" builtinId="8" hidden="1"/>
    <cellStyle name="Hyperlink" xfId="6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7" builtinId="8" hidden="1"/>
    <cellStyle name="Hyperlink" xfId="45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5" builtinId="8" hidden="1"/>
    <cellStyle name="Hyperlink" xfId="7" builtinId="8" hidden="1"/>
    <cellStyle name="Hyperlink" xfId="9" builtinId="8" hidden="1"/>
    <cellStyle name="Hyperlink" xfId="3" builtinId="8" hidden="1"/>
    <cellStyle name="Hyperlink" xfId="1" builtinId="8" hidden="1"/>
    <cellStyle name="Hyperlink" xfId="95" builtinId="8"/>
    <cellStyle name="Normal" xfId="0" builtinId="0"/>
    <cellStyle name="Percent" xfId="14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n.wikipedia.org/wiki/CARVER_matri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25"/>
  <sheetViews>
    <sheetView workbookViewId="0">
      <selection activeCell="G35" sqref="G35"/>
    </sheetView>
  </sheetViews>
  <sheetFormatPr defaultColWidth="11" defaultRowHeight="15"/>
  <cols>
    <col min="1" max="1" width="11.375" bestFit="1" customWidth="1"/>
    <col min="2" max="2" width="28.875" customWidth="1"/>
    <col min="3" max="3" width="32" bestFit="1" customWidth="1"/>
    <col min="4" max="4" width="5.125" bestFit="1" customWidth="1"/>
    <col min="5" max="5" width="18.125" bestFit="1" customWidth="1"/>
    <col min="7" max="7" width="11.125" bestFit="1" customWidth="1"/>
    <col min="8" max="8" width="10" bestFit="1" customWidth="1"/>
    <col min="9" max="9" width="7.875" bestFit="1" customWidth="1"/>
    <col min="10" max="10" width="5.375" bestFit="1" customWidth="1"/>
    <col min="11" max="11" width="5.5" bestFit="1" customWidth="1"/>
    <col min="12" max="12" width="27" bestFit="1" customWidth="1"/>
  </cols>
  <sheetData>
    <row r="1" spans="1:12">
      <c r="A1" s="5" t="s">
        <v>0</v>
      </c>
      <c r="B1" s="5" t="s">
        <v>1</v>
      </c>
      <c r="C1" s="5" t="s">
        <v>2</v>
      </c>
      <c r="E1" s="4" t="s">
        <v>3</v>
      </c>
    </row>
    <row r="2" spans="1:12">
      <c r="A2" t="s">
        <v>4</v>
      </c>
      <c r="B2" t="s">
        <v>5</v>
      </c>
      <c r="C2" t="s">
        <v>6</v>
      </c>
      <c r="D2" s="6" t="s">
        <v>7</v>
      </c>
      <c r="E2" s="11" t="s">
        <v>8</v>
      </c>
      <c r="F2" s="11" t="s">
        <v>9</v>
      </c>
      <c r="G2" s="11" t="s">
        <v>10</v>
      </c>
      <c r="H2" s="11" t="s">
        <v>11</v>
      </c>
      <c r="I2" s="11" t="s">
        <v>12</v>
      </c>
      <c r="J2" s="11" t="s">
        <v>13</v>
      </c>
      <c r="K2" s="12" t="s">
        <v>14</v>
      </c>
      <c r="L2" s="11" t="s">
        <v>15</v>
      </c>
    </row>
    <row r="3" spans="1:12">
      <c r="A3" t="s">
        <v>16</v>
      </c>
      <c r="B3" t="s">
        <v>17</v>
      </c>
      <c r="C3" t="s">
        <v>18</v>
      </c>
      <c r="D3">
        <v>5</v>
      </c>
      <c r="E3" s="13" t="s">
        <v>19</v>
      </c>
      <c r="F3" s="7">
        <v>7</v>
      </c>
      <c r="G3" s="7">
        <v>4</v>
      </c>
      <c r="H3" s="7">
        <v>4</v>
      </c>
      <c r="I3" s="7">
        <v>3</v>
      </c>
      <c r="J3" s="7">
        <v>3</v>
      </c>
      <c r="K3" s="14">
        <f t="shared" ref="K3:K9" si="0">SUM(F3:J3)</f>
        <v>21</v>
      </c>
      <c r="L3" s="15" t="s">
        <v>20</v>
      </c>
    </row>
    <row r="4" spans="1:12">
      <c r="A4" t="s">
        <v>21</v>
      </c>
      <c r="B4" t="s">
        <v>22</v>
      </c>
      <c r="C4" t="s">
        <v>23</v>
      </c>
      <c r="D4">
        <v>7</v>
      </c>
      <c r="E4" s="13" t="s">
        <v>24</v>
      </c>
      <c r="F4" s="7">
        <v>5</v>
      </c>
      <c r="G4" s="7">
        <v>6</v>
      </c>
      <c r="H4" s="7">
        <v>5</v>
      </c>
      <c r="I4" s="7">
        <v>5</v>
      </c>
      <c r="J4" s="7">
        <v>4</v>
      </c>
      <c r="K4" s="14">
        <f t="shared" si="0"/>
        <v>25</v>
      </c>
      <c r="L4" s="15" t="s">
        <v>25</v>
      </c>
    </row>
    <row r="5" spans="1:12">
      <c r="A5" t="s">
        <v>26</v>
      </c>
      <c r="B5" t="s">
        <v>27</v>
      </c>
      <c r="C5" t="s">
        <v>28</v>
      </c>
      <c r="D5">
        <v>3</v>
      </c>
      <c r="E5" s="13" t="s">
        <v>29</v>
      </c>
      <c r="F5" s="7">
        <v>6</v>
      </c>
      <c r="G5" s="7">
        <v>5</v>
      </c>
      <c r="H5" s="7">
        <v>3</v>
      </c>
      <c r="I5" s="7">
        <v>4</v>
      </c>
      <c r="J5" s="7">
        <v>2</v>
      </c>
      <c r="K5" s="14">
        <f t="shared" si="0"/>
        <v>20</v>
      </c>
      <c r="L5" s="15" t="s">
        <v>30</v>
      </c>
    </row>
    <row r="6" spans="1:12">
      <c r="A6" t="s">
        <v>31</v>
      </c>
      <c r="B6" t="s">
        <v>32</v>
      </c>
      <c r="C6" t="s">
        <v>33</v>
      </c>
      <c r="D6">
        <v>2</v>
      </c>
      <c r="E6" s="13" t="s">
        <v>34</v>
      </c>
      <c r="F6" s="7">
        <v>2</v>
      </c>
      <c r="G6" s="7">
        <v>3</v>
      </c>
      <c r="H6" s="7">
        <v>2</v>
      </c>
      <c r="I6" s="7">
        <v>6</v>
      </c>
      <c r="J6" s="7">
        <v>5</v>
      </c>
      <c r="K6" s="14">
        <f t="shared" si="0"/>
        <v>18</v>
      </c>
      <c r="L6" s="15" t="s">
        <v>35</v>
      </c>
    </row>
    <row r="7" spans="1:12">
      <c r="D7">
        <v>6</v>
      </c>
      <c r="E7" s="13" t="s">
        <v>36</v>
      </c>
      <c r="F7" s="7">
        <v>1</v>
      </c>
      <c r="G7" s="7">
        <v>7</v>
      </c>
      <c r="H7" s="7">
        <v>7</v>
      </c>
      <c r="I7" s="7">
        <v>7</v>
      </c>
      <c r="J7" s="7">
        <v>1</v>
      </c>
      <c r="K7" s="14">
        <f t="shared" si="0"/>
        <v>23</v>
      </c>
      <c r="L7" s="15" t="s">
        <v>37</v>
      </c>
    </row>
    <row r="8" spans="1:12">
      <c r="D8">
        <v>4</v>
      </c>
      <c r="E8" s="13" t="s">
        <v>38</v>
      </c>
      <c r="F8" s="7">
        <v>4</v>
      </c>
      <c r="G8" s="7">
        <v>2</v>
      </c>
      <c r="H8" s="7">
        <v>6</v>
      </c>
      <c r="I8" s="7">
        <v>2</v>
      </c>
      <c r="J8" s="7">
        <v>6</v>
      </c>
      <c r="K8" s="14">
        <f t="shared" si="0"/>
        <v>20</v>
      </c>
      <c r="L8" s="15" t="s">
        <v>39</v>
      </c>
    </row>
    <row r="9" spans="1:12">
      <c r="D9">
        <v>1</v>
      </c>
      <c r="E9" s="13" t="s">
        <v>40</v>
      </c>
      <c r="F9" s="7">
        <v>3</v>
      </c>
      <c r="G9" s="7">
        <v>1</v>
      </c>
      <c r="H9" s="7">
        <v>1</v>
      </c>
      <c r="I9" s="7">
        <v>1</v>
      </c>
      <c r="J9" s="7">
        <v>7</v>
      </c>
      <c r="K9" s="14">
        <f t="shared" si="0"/>
        <v>13</v>
      </c>
      <c r="L9" s="16" t="s">
        <v>41</v>
      </c>
    </row>
    <row r="10" spans="1:12">
      <c r="A10" s="1" t="s">
        <v>42</v>
      </c>
    </row>
    <row r="12" spans="1:12">
      <c r="A12" s="1" t="s">
        <v>43</v>
      </c>
    </row>
    <row r="13" spans="1:12">
      <c r="A13" t="s">
        <v>44</v>
      </c>
    </row>
    <row r="14" spans="1:12">
      <c r="A14" t="s">
        <v>45</v>
      </c>
    </row>
    <row r="15" spans="1:12">
      <c r="A15" t="s">
        <v>46</v>
      </c>
      <c r="C15" s="31" t="s">
        <v>47</v>
      </c>
    </row>
    <row r="17" spans="1:1">
      <c r="A17" s="1" t="s">
        <v>48</v>
      </c>
    </row>
    <row r="18" spans="1:1">
      <c r="A18" t="s">
        <v>49</v>
      </c>
    </row>
    <row r="19" spans="1:1">
      <c r="A19" t="s">
        <v>50</v>
      </c>
    </row>
    <row r="20" spans="1:1">
      <c r="A20" t="s">
        <v>51</v>
      </c>
    </row>
    <row r="21" spans="1:1">
      <c r="A21" t="s">
        <v>52</v>
      </c>
    </row>
    <row r="22" spans="1:1">
      <c r="A22" t="s">
        <v>53</v>
      </c>
    </row>
    <row r="23" spans="1:1">
      <c r="A23" t="s">
        <v>54</v>
      </c>
    </row>
    <row r="24" spans="1:1">
      <c r="A24" t="s">
        <v>55</v>
      </c>
    </row>
    <row r="25" spans="1:1">
      <c r="A25" t="s">
        <v>56</v>
      </c>
    </row>
  </sheetData>
  <conditionalFormatting sqref="K3:K9">
    <cfRule type="colorScale" priority="1">
      <colorScale>
        <cfvo type="min"/>
        <cfvo type="max"/>
        <color rgb="FFFF0000"/>
        <color rgb="FF008000"/>
      </colorScale>
    </cfRule>
  </conditionalFormatting>
  <hyperlinks>
    <hyperlink ref="C15" r:id="rId1" xr:uid="{00000000-0004-0000-0000-000000000000}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26"/>
  <sheetViews>
    <sheetView tabSelected="1" workbookViewId="0">
      <selection activeCell="D4" sqref="D4"/>
    </sheetView>
  </sheetViews>
  <sheetFormatPr defaultColWidth="11" defaultRowHeight="15"/>
  <cols>
    <col min="1" max="1" width="22.375" customWidth="1"/>
    <col min="2" max="2" width="9.375" customWidth="1"/>
    <col min="3" max="3" width="14" customWidth="1"/>
    <col min="4" max="4" width="9.875" customWidth="1"/>
    <col min="5" max="5" width="8.125" customWidth="1"/>
    <col min="6" max="6" width="5.125" customWidth="1"/>
    <col min="7" max="7" width="7" customWidth="1"/>
    <col min="8" max="8" width="7.125" customWidth="1"/>
    <col min="9" max="9" width="8.125" customWidth="1"/>
    <col min="10" max="10" width="7.375" customWidth="1"/>
    <col min="11" max="11" width="9.375" customWidth="1"/>
    <col min="12" max="12" width="10.5" bestFit="1" customWidth="1"/>
    <col min="13" max="13" width="6.625" customWidth="1"/>
    <col min="14" max="14" width="9" customWidth="1"/>
    <col min="15" max="15" width="11" customWidth="1"/>
    <col min="16" max="16" width="5" bestFit="1" customWidth="1"/>
    <col min="17" max="17" width="6.375" bestFit="1" customWidth="1"/>
    <col min="18" max="18" width="14.125" bestFit="1" customWidth="1"/>
  </cols>
  <sheetData>
    <row r="1" spans="1:18" s="3" customFormat="1" ht="20.100000000000001">
      <c r="A1" s="32" t="s">
        <v>57</v>
      </c>
      <c r="B1" s="2"/>
    </row>
    <row r="2" spans="1:18" ht="15.95" thickBot="1"/>
    <row r="3" spans="1:18" ht="20.100000000000001">
      <c r="A3" s="19" t="s">
        <v>58</v>
      </c>
      <c r="B3" s="25" t="s">
        <v>59</v>
      </c>
      <c r="C3" s="22" t="s">
        <v>60</v>
      </c>
      <c r="D3" s="9" t="s">
        <v>61</v>
      </c>
      <c r="E3" s="8" t="s">
        <v>62</v>
      </c>
      <c r="F3" s="8" t="s">
        <v>63</v>
      </c>
      <c r="G3" s="8" t="s">
        <v>64</v>
      </c>
      <c r="H3" s="8" t="s">
        <v>65</v>
      </c>
      <c r="I3" s="8" t="s">
        <v>66</v>
      </c>
      <c r="J3" s="8" t="s">
        <v>67</v>
      </c>
      <c r="K3" s="8" t="s">
        <v>68</v>
      </c>
      <c r="L3" s="8" t="s">
        <v>69</v>
      </c>
      <c r="M3" s="8" t="s">
        <v>70</v>
      </c>
      <c r="N3" s="55" t="s">
        <v>71</v>
      </c>
      <c r="O3" s="10" t="s">
        <v>72</v>
      </c>
      <c r="P3" s="25" t="s">
        <v>59</v>
      </c>
      <c r="Q3" s="27" t="s">
        <v>73</v>
      </c>
      <c r="R3" s="27" t="s">
        <v>74</v>
      </c>
    </row>
    <row r="4" spans="1:18">
      <c r="A4" s="20" t="s">
        <v>75</v>
      </c>
      <c r="B4" s="53">
        <v>5</v>
      </c>
      <c r="C4" s="23" t="s">
        <v>76</v>
      </c>
      <c r="D4" s="40" t="s">
        <v>77</v>
      </c>
      <c r="E4" s="41" t="s">
        <v>78</v>
      </c>
      <c r="F4" s="42" t="s">
        <v>79</v>
      </c>
      <c r="G4" s="43" t="s">
        <v>80</v>
      </c>
      <c r="H4" s="44" t="s">
        <v>81</v>
      </c>
      <c r="I4" s="45" t="s">
        <v>82</v>
      </c>
      <c r="J4" s="45" t="s">
        <v>83</v>
      </c>
      <c r="K4" s="45" t="s">
        <v>84</v>
      </c>
      <c r="L4" s="45" t="s">
        <v>85</v>
      </c>
      <c r="M4" s="45" t="s">
        <v>86</v>
      </c>
      <c r="N4" s="45" t="s">
        <v>87</v>
      </c>
      <c r="O4" s="56" t="s">
        <v>88</v>
      </c>
      <c r="P4" s="30">
        <v>45</v>
      </c>
      <c r="Q4">
        <f>SUM(B4*12)</f>
        <v>60</v>
      </c>
      <c r="R4" s="28">
        <f>SUM(Q4/Q11)</f>
        <v>0.17857142857142858</v>
      </c>
    </row>
    <row r="5" spans="1:18">
      <c r="A5" s="20" t="s">
        <v>24</v>
      </c>
      <c r="B5" s="53">
        <v>7</v>
      </c>
      <c r="C5" s="23" t="s">
        <v>89</v>
      </c>
      <c r="D5" s="40" t="s">
        <v>90</v>
      </c>
      <c r="E5" s="45" t="s">
        <v>91</v>
      </c>
      <c r="F5" s="45" t="s">
        <v>92</v>
      </c>
      <c r="G5" s="44" t="s">
        <v>93</v>
      </c>
      <c r="H5" s="45" t="s">
        <v>94</v>
      </c>
      <c r="I5" s="47" t="s">
        <v>95</v>
      </c>
      <c r="J5" s="47" t="s">
        <v>96</v>
      </c>
      <c r="K5" s="47" t="s">
        <v>97</v>
      </c>
      <c r="L5" s="46" t="s">
        <v>98</v>
      </c>
      <c r="M5" s="43" t="s">
        <v>99</v>
      </c>
      <c r="N5" s="56" t="s">
        <v>100</v>
      </c>
      <c r="O5" s="41" t="s">
        <v>101</v>
      </c>
      <c r="P5" s="30">
        <v>42</v>
      </c>
      <c r="Q5">
        <f t="shared" ref="Q5:Q10" si="0">SUM(B5*12)</f>
        <v>84</v>
      </c>
      <c r="R5" s="28">
        <f>SUM(Q5/Q11)</f>
        <v>0.25</v>
      </c>
    </row>
    <row r="6" spans="1:18">
      <c r="A6" s="20" t="s">
        <v>29</v>
      </c>
      <c r="B6" s="53">
        <v>3</v>
      </c>
      <c r="C6" s="23" t="s">
        <v>102</v>
      </c>
      <c r="D6" s="48" t="s">
        <v>103</v>
      </c>
      <c r="E6" s="45" t="s">
        <v>104</v>
      </c>
      <c r="F6" s="45" t="s">
        <v>105</v>
      </c>
      <c r="G6" s="43" t="s">
        <v>106</v>
      </c>
      <c r="H6" s="47" t="s">
        <v>107</v>
      </c>
      <c r="I6" s="44" t="s">
        <v>108</v>
      </c>
      <c r="J6" s="43" t="s">
        <v>109</v>
      </c>
      <c r="K6" s="43" t="s">
        <v>110</v>
      </c>
      <c r="L6" s="46"/>
      <c r="M6" s="43" t="s">
        <v>111</v>
      </c>
      <c r="N6" s="43" t="s">
        <v>112</v>
      </c>
      <c r="O6" s="59" t="s">
        <v>113</v>
      </c>
      <c r="P6" s="30">
        <v>12</v>
      </c>
      <c r="Q6">
        <f t="shared" si="0"/>
        <v>36</v>
      </c>
      <c r="R6" s="28">
        <f>SUM(Q6/Q11)</f>
        <v>0.10714285714285714</v>
      </c>
    </row>
    <row r="7" spans="1:18">
      <c r="A7" s="20" t="s">
        <v>114</v>
      </c>
      <c r="B7" s="53">
        <v>2</v>
      </c>
      <c r="C7" s="23" t="s">
        <v>115</v>
      </c>
      <c r="D7" s="48" t="s">
        <v>116</v>
      </c>
      <c r="E7" s="45" t="s">
        <v>117</v>
      </c>
      <c r="F7" s="43" t="s">
        <v>118</v>
      </c>
      <c r="G7" s="45" t="s">
        <v>119</v>
      </c>
      <c r="H7" s="45" t="s">
        <v>120</v>
      </c>
      <c r="I7" s="43" t="s">
        <v>121</v>
      </c>
      <c r="J7" s="43" t="s">
        <v>122</v>
      </c>
      <c r="K7" s="47" t="s">
        <v>122</v>
      </c>
      <c r="L7" s="58" t="s">
        <v>122</v>
      </c>
      <c r="M7" s="43" t="s">
        <v>122</v>
      </c>
      <c r="N7" s="44" t="s">
        <v>123</v>
      </c>
      <c r="O7" s="45" t="s">
        <v>124</v>
      </c>
      <c r="P7" s="30">
        <v>10</v>
      </c>
      <c r="Q7">
        <f t="shared" si="0"/>
        <v>24</v>
      </c>
      <c r="R7" s="28">
        <f>SUM(Q7/Q11)</f>
        <v>7.1428571428571425E-2</v>
      </c>
    </row>
    <row r="8" spans="1:18">
      <c r="A8" s="20" t="s">
        <v>36</v>
      </c>
      <c r="B8" s="53">
        <v>6</v>
      </c>
      <c r="C8" s="23" t="s">
        <v>125</v>
      </c>
      <c r="D8" s="40" t="s">
        <v>126</v>
      </c>
      <c r="E8" s="44" t="s">
        <v>127</v>
      </c>
      <c r="F8" s="43" t="s">
        <v>128</v>
      </c>
      <c r="G8" s="44" t="s">
        <v>129</v>
      </c>
      <c r="H8" s="45" t="s">
        <v>130</v>
      </c>
      <c r="I8" s="45" t="s">
        <v>131</v>
      </c>
      <c r="J8" s="45" t="s">
        <v>132</v>
      </c>
      <c r="K8" s="45" t="s">
        <v>133</v>
      </c>
      <c r="L8" s="45" t="s">
        <v>134</v>
      </c>
      <c r="M8" s="45" t="s">
        <v>135</v>
      </c>
      <c r="N8" s="43"/>
      <c r="O8" s="47" t="s">
        <v>136</v>
      </c>
      <c r="P8" s="30">
        <v>54</v>
      </c>
      <c r="Q8">
        <f t="shared" si="0"/>
        <v>72</v>
      </c>
      <c r="R8" s="28">
        <f>SUM(Q8/Q11)</f>
        <v>0.21428571428571427</v>
      </c>
    </row>
    <row r="9" spans="1:18">
      <c r="A9" s="20" t="s">
        <v>38</v>
      </c>
      <c r="B9" s="53">
        <v>4</v>
      </c>
      <c r="C9" s="23" t="s">
        <v>137</v>
      </c>
      <c r="D9" s="40" t="s">
        <v>138</v>
      </c>
      <c r="E9" s="45" t="s">
        <v>139</v>
      </c>
      <c r="F9" s="45" t="s">
        <v>140</v>
      </c>
      <c r="G9" s="45" t="s">
        <v>141</v>
      </c>
      <c r="H9" s="44" t="s">
        <v>142</v>
      </c>
      <c r="I9" s="45" t="s">
        <v>143</v>
      </c>
      <c r="J9" s="45" t="s">
        <v>140</v>
      </c>
      <c r="K9" s="45" t="s">
        <v>144</v>
      </c>
      <c r="L9" s="45" t="s">
        <v>145</v>
      </c>
      <c r="M9" s="45" t="s">
        <v>146</v>
      </c>
      <c r="N9" s="45" t="s">
        <v>140</v>
      </c>
      <c r="O9" s="59" t="s">
        <v>147</v>
      </c>
      <c r="P9" s="30">
        <v>48</v>
      </c>
      <c r="Q9">
        <f t="shared" si="0"/>
        <v>48</v>
      </c>
      <c r="R9" s="28">
        <f>SUM(Q9/Q11)</f>
        <v>0.14285714285714285</v>
      </c>
    </row>
    <row r="10" spans="1:18" ht="15.95" thickBot="1">
      <c r="A10" s="21" t="s">
        <v>40</v>
      </c>
      <c r="B10" s="54">
        <v>1</v>
      </c>
      <c r="C10" s="24" t="s">
        <v>148</v>
      </c>
      <c r="D10" s="49" t="s">
        <v>149</v>
      </c>
      <c r="E10" s="43" t="s">
        <v>150</v>
      </c>
      <c r="F10" s="50" t="s">
        <v>151</v>
      </c>
      <c r="G10" s="50" t="s">
        <v>99</v>
      </c>
      <c r="H10" s="50" t="s">
        <v>152</v>
      </c>
      <c r="I10" s="51" t="s">
        <v>153</v>
      </c>
      <c r="J10" s="50" t="s">
        <v>154</v>
      </c>
      <c r="K10" s="50" t="s">
        <v>155</v>
      </c>
      <c r="L10" s="52"/>
      <c r="M10" s="51" t="s">
        <v>156</v>
      </c>
      <c r="N10" s="51" t="s">
        <v>157</v>
      </c>
      <c r="O10" s="60" t="s">
        <v>158</v>
      </c>
      <c r="P10" s="30">
        <v>5</v>
      </c>
      <c r="Q10">
        <f t="shared" si="0"/>
        <v>12</v>
      </c>
      <c r="R10" s="28">
        <f>SUM(Q10/Q11)</f>
        <v>3.5714285714285712E-2</v>
      </c>
    </row>
    <row r="11" spans="1:18">
      <c r="A11" s="17"/>
      <c r="C11" s="18" t="s">
        <v>159</v>
      </c>
      <c r="D11">
        <v>5</v>
      </c>
      <c r="E11">
        <v>6</v>
      </c>
      <c r="F11">
        <v>4</v>
      </c>
      <c r="G11">
        <v>4</v>
      </c>
      <c r="H11">
        <v>5</v>
      </c>
      <c r="I11">
        <v>5</v>
      </c>
      <c r="J11">
        <v>3</v>
      </c>
      <c r="K11">
        <v>3</v>
      </c>
      <c r="L11">
        <v>4</v>
      </c>
      <c r="M11">
        <v>4</v>
      </c>
      <c r="N11" s="57">
        <v>4</v>
      </c>
      <c r="O11">
        <v>5</v>
      </c>
      <c r="P11">
        <f>SUM(P4:P10)</f>
        <v>216</v>
      </c>
      <c r="Q11">
        <f>SUM(Q4:Q10)</f>
        <v>336</v>
      </c>
      <c r="R11" s="28">
        <f>SUM(R4:R10)</f>
        <v>0.99999999999999989</v>
      </c>
    </row>
    <row r="12" spans="1:18">
      <c r="A12" s="34" t="s">
        <v>160</v>
      </c>
    </row>
    <row r="13" spans="1:18">
      <c r="A13" s="1" t="s">
        <v>161</v>
      </c>
      <c r="B13" s="36">
        <f t="shared" ref="B13:B17" si="1">SUM(P4/Q4)</f>
        <v>0.75</v>
      </c>
      <c r="R13" s="29"/>
    </row>
    <row r="14" spans="1:18">
      <c r="A14" s="1" t="s">
        <v>162</v>
      </c>
      <c r="B14" s="36">
        <f t="shared" si="1"/>
        <v>0.5</v>
      </c>
      <c r="C14" s="26"/>
    </row>
    <row r="15" spans="1:18">
      <c r="A15" s="1" t="s">
        <v>163</v>
      </c>
      <c r="B15" s="36">
        <f t="shared" si="1"/>
        <v>0.33333333333333331</v>
      </c>
      <c r="C15" s="26"/>
    </row>
    <row r="16" spans="1:18">
      <c r="A16" s="1" t="s">
        <v>164</v>
      </c>
      <c r="B16" s="36">
        <f t="shared" si="1"/>
        <v>0.41666666666666669</v>
      </c>
      <c r="C16" s="26"/>
    </row>
    <row r="17" spans="1:9">
      <c r="A17" s="1" t="s">
        <v>36</v>
      </c>
      <c r="B17" s="36">
        <f t="shared" si="1"/>
        <v>0.75</v>
      </c>
      <c r="C17" s="26"/>
    </row>
    <row r="18" spans="1:9">
      <c r="A18" s="1" t="s">
        <v>38</v>
      </c>
      <c r="B18" s="36">
        <f>SUM(P9/Q9)</f>
        <v>1</v>
      </c>
      <c r="C18" s="26"/>
    </row>
    <row r="19" spans="1:9">
      <c r="A19" s="1" t="s">
        <v>165</v>
      </c>
      <c r="B19" s="36">
        <f>SUM(P10/Q10)</f>
        <v>0.41666666666666669</v>
      </c>
      <c r="C19" s="26"/>
    </row>
    <row r="20" spans="1:9" ht="18">
      <c r="A20" s="35" t="s">
        <v>166</v>
      </c>
      <c r="B20" s="33">
        <f>SUM(P11/Q11)</f>
        <v>0.6428571428571429</v>
      </c>
      <c r="C20" s="26"/>
    </row>
    <row r="21" spans="1:9" ht="18">
      <c r="A21" s="35" t="s">
        <v>167</v>
      </c>
      <c r="B21" s="37">
        <f>SUM(D11:O11)/12</f>
        <v>4.333333333333333</v>
      </c>
      <c r="I21" s="38"/>
    </row>
    <row r="23" spans="1:9" ht="33">
      <c r="A23" s="1" t="s">
        <v>168</v>
      </c>
      <c r="B23" t="s">
        <v>169</v>
      </c>
      <c r="I23" s="39"/>
    </row>
    <row r="24" spans="1:9" ht="33">
      <c r="A24" s="1" t="s">
        <v>170</v>
      </c>
      <c r="B24" t="s">
        <v>171</v>
      </c>
      <c r="I24" s="39"/>
    </row>
    <row r="25" spans="1:9" ht="33">
      <c r="A25" s="1" t="s">
        <v>172</v>
      </c>
      <c r="I25" s="39"/>
    </row>
    <row r="26" spans="1:9" ht="33">
      <c r="I26" s="3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4"/>
  <sheetViews>
    <sheetView workbookViewId="0">
      <selection activeCell="B18" sqref="B18"/>
    </sheetView>
  </sheetViews>
  <sheetFormatPr defaultColWidth="11" defaultRowHeight="15"/>
  <cols>
    <col min="1" max="1" width="12.5" customWidth="1"/>
    <col min="2" max="2" width="10.875" customWidth="1"/>
    <col min="5" max="5" width="7.875" bestFit="1" customWidth="1"/>
    <col min="6" max="7" width="5.375" bestFit="1" customWidth="1"/>
    <col min="10" max="10" width="27.625" bestFit="1" customWidth="1"/>
    <col min="11" max="11" width="32" bestFit="1" customWidth="1"/>
  </cols>
  <sheetData>
    <row r="1" spans="1:11">
      <c r="A1" s="65" t="s">
        <v>8</v>
      </c>
      <c r="B1" s="65" t="s">
        <v>173</v>
      </c>
      <c r="C1" s="65" t="s">
        <v>174</v>
      </c>
      <c r="D1" s="65" t="s">
        <v>11</v>
      </c>
      <c r="E1" s="65" t="s">
        <v>12</v>
      </c>
      <c r="F1" s="65" t="s">
        <v>13</v>
      </c>
      <c r="G1" s="66" t="s">
        <v>14</v>
      </c>
      <c r="I1" s="5" t="s">
        <v>0</v>
      </c>
      <c r="J1" s="5" t="s">
        <v>1</v>
      </c>
      <c r="K1" s="5" t="s">
        <v>2</v>
      </c>
    </row>
    <row r="2" spans="1:11">
      <c r="A2" s="7" t="s">
        <v>38</v>
      </c>
      <c r="B2" s="66">
        <v>1</v>
      </c>
      <c r="C2" s="66">
        <v>1</v>
      </c>
      <c r="D2" s="66">
        <v>1</v>
      </c>
      <c r="E2" s="66">
        <v>1</v>
      </c>
      <c r="F2" s="66">
        <v>5</v>
      </c>
      <c r="G2" s="66">
        <f>SUM(B2:F2)</f>
        <v>9</v>
      </c>
      <c r="I2" t="s">
        <v>4</v>
      </c>
      <c r="J2" t="s">
        <v>5</v>
      </c>
      <c r="K2" t="s">
        <v>6</v>
      </c>
    </row>
    <row r="3" spans="1:11">
      <c r="A3" s="7" t="s">
        <v>175</v>
      </c>
      <c r="B3" s="66">
        <v>5</v>
      </c>
      <c r="C3" s="66">
        <v>4</v>
      </c>
      <c r="D3" s="66">
        <v>5</v>
      </c>
      <c r="E3" s="66">
        <v>5</v>
      </c>
      <c r="F3" s="66">
        <v>1</v>
      </c>
      <c r="G3" s="66">
        <f t="shared" ref="G3:G6" si="0">SUM(B3:F3)</f>
        <v>20</v>
      </c>
      <c r="I3" t="s">
        <v>16</v>
      </c>
      <c r="J3" t="s">
        <v>17</v>
      </c>
      <c r="K3" t="s">
        <v>18</v>
      </c>
    </row>
    <row r="4" spans="1:11">
      <c r="A4" s="7" t="s">
        <v>176</v>
      </c>
      <c r="B4" s="66">
        <v>4</v>
      </c>
      <c r="C4" s="66">
        <v>3</v>
      </c>
      <c r="D4" s="66">
        <v>2</v>
      </c>
      <c r="E4" s="66">
        <v>2</v>
      </c>
      <c r="F4" s="66">
        <v>3</v>
      </c>
      <c r="G4" s="66">
        <f t="shared" si="0"/>
        <v>14</v>
      </c>
      <c r="I4" t="s">
        <v>21</v>
      </c>
      <c r="J4" t="s">
        <v>22</v>
      </c>
      <c r="K4" t="s">
        <v>23</v>
      </c>
    </row>
    <row r="5" spans="1:11">
      <c r="A5" s="7" t="s">
        <v>177</v>
      </c>
      <c r="B5" s="66">
        <v>3</v>
      </c>
      <c r="C5" s="66">
        <v>2</v>
      </c>
      <c r="D5" s="66">
        <v>4</v>
      </c>
      <c r="E5" s="66">
        <v>4</v>
      </c>
      <c r="F5" s="66">
        <v>2</v>
      </c>
      <c r="G5" s="66">
        <f t="shared" si="0"/>
        <v>15</v>
      </c>
      <c r="I5" t="s">
        <v>26</v>
      </c>
      <c r="J5" t="s">
        <v>27</v>
      </c>
      <c r="K5" t="s">
        <v>28</v>
      </c>
    </row>
    <row r="6" spans="1:11">
      <c r="A6" s="7" t="s">
        <v>165</v>
      </c>
      <c r="B6" s="66">
        <v>2</v>
      </c>
      <c r="C6" s="66">
        <v>5</v>
      </c>
      <c r="D6" s="66">
        <v>3</v>
      </c>
      <c r="E6" s="66">
        <v>3</v>
      </c>
      <c r="F6" s="66">
        <v>4</v>
      </c>
      <c r="G6" s="66">
        <f t="shared" si="0"/>
        <v>17</v>
      </c>
      <c r="I6" t="s">
        <v>31</v>
      </c>
      <c r="J6" t="s">
        <v>32</v>
      </c>
      <c r="K6" t="s">
        <v>33</v>
      </c>
    </row>
    <row r="9" spans="1:11">
      <c r="B9" t="s">
        <v>60</v>
      </c>
    </row>
    <row r="10" spans="1:11">
      <c r="A10" t="s">
        <v>38</v>
      </c>
      <c r="B10" t="s">
        <v>178</v>
      </c>
    </row>
    <row r="11" spans="1:11">
      <c r="A11" t="s">
        <v>175</v>
      </c>
      <c r="B11" t="s">
        <v>179</v>
      </c>
    </row>
    <row r="12" spans="1:11">
      <c r="A12" t="s">
        <v>176</v>
      </c>
      <c r="B12" t="s">
        <v>180</v>
      </c>
    </row>
    <row r="13" spans="1:11">
      <c r="A13" t="s">
        <v>177</v>
      </c>
      <c r="B13" t="s">
        <v>181</v>
      </c>
    </row>
    <row r="14" spans="1:11">
      <c r="A14" t="s">
        <v>165</v>
      </c>
      <c r="B14" t="s">
        <v>182</v>
      </c>
    </row>
  </sheetData>
  <conditionalFormatting sqref="G2:G6">
    <cfRule type="colorScale" priority="1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Q6" sqref="Q6"/>
    </sheetView>
  </sheetViews>
  <sheetFormatPr defaultColWidth="11" defaultRowHeight="15"/>
  <cols>
    <col min="1" max="1" width="12.875" bestFit="1" customWidth="1"/>
    <col min="2" max="2" width="13.875" bestFit="1" customWidth="1"/>
    <col min="3" max="3" width="12.625" bestFit="1" customWidth="1"/>
    <col min="4" max="4" width="9" bestFit="1" customWidth="1"/>
    <col min="5" max="5" width="9.375" customWidth="1"/>
    <col min="6" max="6" width="7.125" customWidth="1"/>
    <col min="7" max="7" width="4.625" customWidth="1"/>
    <col min="8" max="8" width="9.875" bestFit="1" customWidth="1"/>
    <col min="9" max="9" width="13.875" bestFit="1" customWidth="1"/>
    <col min="10" max="10" width="4.875" customWidth="1"/>
    <col min="11" max="11" width="5.875" customWidth="1"/>
    <col min="12" max="12" width="5.5" customWidth="1"/>
    <col min="13" max="13" width="4.625" customWidth="1"/>
    <col min="14" max="14" width="6.375" customWidth="1"/>
    <col min="15" max="15" width="4.875" bestFit="1" customWidth="1"/>
  </cols>
  <sheetData>
    <row r="1" spans="1:15" ht="20.100000000000001">
      <c r="A1" s="85" t="s">
        <v>183</v>
      </c>
    </row>
    <row r="2" spans="1:15" ht="20.100000000000001">
      <c r="A2" s="85" t="s">
        <v>184</v>
      </c>
    </row>
    <row r="3" spans="1:15" ht="15.95" thickBot="1"/>
    <row r="4" spans="1:15">
      <c r="A4" s="72" t="s">
        <v>8</v>
      </c>
      <c r="B4" s="73" t="s">
        <v>60</v>
      </c>
      <c r="C4" s="75" t="s">
        <v>62</v>
      </c>
      <c r="D4" s="75" t="s">
        <v>63</v>
      </c>
      <c r="E4" s="75" t="s">
        <v>64</v>
      </c>
      <c r="F4" s="75" t="s">
        <v>65</v>
      </c>
      <c r="G4" s="75" t="s">
        <v>66</v>
      </c>
      <c r="H4" s="75" t="s">
        <v>67</v>
      </c>
      <c r="I4" s="75" t="s">
        <v>68</v>
      </c>
      <c r="J4" s="75" t="s">
        <v>69</v>
      </c>
      <c r="K4" s="75" t="s">
        <v>70</v>
      </c>
      <c r="L4" s="75" t="s">
        <v>71</v>
      </c>
      <c r="M4" s="75" t="s">
        <v>72</v>
      </c>
      <c r="N4" s="79" t="s">
        <v>61</v>
      </c>
      <c r="O4" s="80" t="s">
        <v>59</v>
      </c>
    </row>
    <row r="5" spans="1:15">
      <c r="A5" s="68" t="s">
        <v>38</v>
      </c>
      <c r="B5" s="67" t="s">
        <v>185</v>
      </c>
      <c r="C5" s="87" t="s">
        <v>140</v>
      </c>
      <c r="D5" s="87" t="s">
        <v>140</v>
      </c>
      <c r="E5" s="87" t="s">
        <v>140</v>
      </c>
      <c r="F5" s="87" t="s">
        <v>140</v>
      </c>
      <c r="G5" s="87" t="s">
        <v>140</v>
      </c>
      <c r="H5" s="87" t="s">
        <v>186</v>
      </c>
      <c r="I5" s="77"/>
      <c r="J5" s="87" t="s">
        <v>187</v>
      </c>
      <c r="K5" s="77"/>
      <c r="L5" s="77" t="s">
        <v>146</v>
      </c>
      <c r="M5" s="77"/>
      <c r="N5" s="78"/>
      <c r="O5" s="81">
        <v>7</v>
      </c>
    </row>
    <row r="6" spans="1:15">
      <c r="A6" s="68" t="s">
        <v>175</v>
      </c>
      <c r="B6" s="67" t="s">
        <v>86</v>
      </c>
      <c r="C6" s="67"/>
      <c r="D6" s="88" t="s">
        <v>188</v>
      </c>
      <c r="E6" s="88" t="s">
        <v>188</v>
      </c>
      <c r="F6" s="67"/>
      <c r="G6" s="67"/>
      <c r="H6" s="88" t="s">
        <v>108</v>
      </c>
      <c r="I6" s="88" t="s">
        <v>108</v>
      </c>
      <c r="J6" s="67"/>
      <c r="K6" s="67"/>
      <c r="L6" s="67"/>
      <c r="M6" s="67"/>
      <c r="N6" s="74"/>
      <c r="O6" s="81">
        <v>4</v>
      </c>
    </row>
    <row r="7" spans="1:15">
      <c r="A7" s="68" t="s">
        <v>176</v>
      </c>
      <c r="B7" s="67" t="s">
        <v>189</v>
      </c>
      <c r="C7" s="88" t="s">
        <v>190</v>
      </c>
      <c r="D7" s="67"/>
      <c r="E7" s="67"/>
      <c r="F7" s="67"/>
      <c r="G7" s="67"/>
      <c r="H7" s="88" t="s">
        <v>108</v>
      </c>
      <c r="I7" s="88" t="s">
        <v>108</v>
      </c>
      <c r="J7" s="67"/>
      <c r="K7" s="67"/>
      <c r="L7" s="67"/>
      <c r="M7" s="67"/>
      <c r="N7" s="74"/>
      <c r="O7" s="81">
        <v>3</v>
      </c>
    </row>
    <row r="8" spans="1:15">
      <c r="A8" s="68" t="s">
        <v>177</v>
      </c>
      <c r="B8" s="67" t="s">
        <v>191</v>
      </c>
      <c r="C8" s="88" t="s">
        <v>192</v>
      </c>
      <c r="D8" s="88" t="s">
        <v>193</v>
      </c>
      <c r="F8" s="88" t="s">
        <v>194</v>
      </c>
      <c r="G8" s="67"/>
      <c r="H8" s="88" t="s">
        <v>195</v>
      </c>
      <c r="I8" s="88" t="s">
        <v>196</v>
      </c>
      <c r="J8" s="67"/>
      <c r="K8" s="67"/>
      <c r="L8" s="67"/>
      <c r="M8" s="67"/>
      <c r="N8" s="74"/>
      <c r="O8" s="81">
        <v>5</v>
      </c>
    </row>
    <row r="9" spans="1:15" ht="15.95" thickBot="1">
      <c r="A9" s="69" t="s">
        <v>165</v>
      </c>
      <c r="B9" s="70" t="s">
        <v>197</v>
      </c>
      <c r="C9" s="86" t="s">
        <v>198</v>
      </c>
      <c r="D9" s="86" t="s">
        <v>199</v>
      </c>
      <c r="E9" s="86" t="s">
        <v>199</v>
      </c>
      <c r="F9" s="86" t="s">
        <v>200</v>
      </c>
      <c r="G9" s="70"/>
      <c r="H9" s="86" t="s">
        <v>201</v>
      </c>
      <c r="I9" s="70"/>
      <c r="J9" s="70"/>
      <c r="K9" s="70"/>
      <c r="L9" s="70"/>
      <c r="M9" s="70"/>
      <c r="N9" s="76"/>
      <c r="O9" s="82">
        <v>5</v>
      </c>
    </row>
    <row r="11" spans="1:15">
      <c r="B11" s="5" t="s">
        <v>202</v>
      </c>
      <c r="C11" s="61" t="s">
        <v>203</v>
      </c>
      <c r="D11" s="64" t="s">
        <v>204</v>
      </c>
      <c r="E11" s="61" t="s">
        <v>205</v>
      </c>
      <c r="F11" s="5" t="s">
        <v>206</v>
      </c>
    </row>
    <row r="12" spans="1:15">
      <c r="A12" t="s">
        <v>38</v>
      </c>
      <c r="B12" s="83">
        <f>SUM(F12/B18)</f>
        <v>6.6666666666666666E-2</v>
      </c>
      <c r="C12" s="61">
        <v>1</v>
      </c>
      <c r="D12" s="61">
        <f>SUM(O5*C12)</f>
        <v>7</v>
      </c>
      <c r="E12" s="63">
        <f>SUM(D12/F12)</f>
        <v>0.58333333333333337</v>
      </c>
      <c r="F12">
        <f>SUM(C12*12)</f>
        <v>12</v>
      </c>
    </row>
    <row r="13" spans="1:15">
      <c r="A13" t="s">
        <v>175</v>
      </c>
      <c r="B13" s="83">
        <f>SUM(F13/B18)</f>
        <v>0.33333333333333331</v>
      </c>
      <c r="C13" s="61">
        <v>5</v>
      </c>
      <c r="D13" s="61">
        <f>SUM(O6*C13)</f>
        <v>20</v>
      </c>
      <c r="E13" s="63">
        <f>SUM(D13/F13)</f>
        <v>0.33333333333333331</v>
      </c>
      <c r="F13">
        <f>SUM(C13*12)</f>
        <v>60</v>
      </c>
    </row>
    <row r="14" spans="1:15">
      <c r="A14" t="s">
        <v>176</v>
      </c>
      <c r="B14" s="83">
        <f>SUM(F14/B18)</f>
        <v>0.13333333333333333</v>
      </c>
      <c r="C14" s="61">
        <v>2</v>
      </c>
      <c r="D14" s="61">
        <f>SUM(O7*C14)</f>
        <v>6</v>
      </c>
      <c r="E14" s="63">
        <f>SUM(D14/F14)</f>
        <v>0.25</v>
      </c>
      <c r="F14">
        <f>SUM(C14*12)</f>
        <v>24</v>
      </c>
    </row>
    <row r="15" spans="1:15">
      <c r="A15" t="s">
        <v>177</v>
      </c>
      <c r="B15" s="83">
        <f>SUM(F15/B18)</f>
        <v>0.2</v>
      </c>
      <c r="C15" s="61">
        <v>3</v>
      </c>
      <c r="D15" s="61">
        <f>SUM(O8*C15)</f>
        <v>15</v>
      </c>
      <c r="E15" s="63">
        <f>SUM(D15/F15)</f>
        <v>0.41666666666666669</v>
      </c>
      <c r="F15">
        <f>SUM(C15*12)</f>
        <v>36</v>
      </c>
    </row>
    <row r="16" spans="1:15">
      <c r="A16" t="s">
        <v>165</v>
      </c>
      <c r="B16" s="83">
        <f>SUM(F16/B18)</f>
        <v>0.26666666666666666</v>
      </c>
      <c r="C16" s="61">
        <v>4</v>
      </c>
      <c r="D16" s="61">
        <f>SUM(O9*C16)</f>
        <v>20</v>
      </c>
      <c r="E16" s="63">
        <f>SUM(D16/F16)</f>
        <v>0.41666666666666669</v>
      </c>
      <c r="F16">
        <f>SUM(C16*12)</f>
        <v>48</v>
      </c>
    </row>
    <row r="18" spans="1:2">
      <c r="A18" t="s">
        <v>207</v>
      </c>
      <c r="B18" s="62">
        <f>SUM(F12:F16)</f>
        <v>180</v>
      </c>
    </row>
    <row r="19" spans="1:2" ht="18">
      <c r="A19" t="s">
        <v>208</v>
      </c>
      <c r="B19" s="71">
        <f>SUM(D12:D16)</f>
        <v>68</v>
      </c>
    </row>
    <row r="20" spans="1:2" ht="18">
      <c r="A20" t="s">
        <v>159</v>
      </c>
      <c r="B20" s="84">
        <f>SUM(B19/B18)</f>
        <v>0.37777777777777777</v>
      </c>
    </row>
    <row r="21" spans="1:2" ht="18">
      <c r="A21" t="s">
        <v>209</v>
      </c>
      <c r="B21" s="33">
        <v>0.64290000000000003</v>
      </c>
    </row>
  </sheetData>
  <conditionalFormatting sqref="B20:B21">
    <cfRule type="colorScale" priority="1">
      <colorScale>
        <cfvo type="min"/>
        <cfvo type="max"/>
        <color rgb="FFFF0000"/>
        <color rgb="FF008000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My Infosec Goals</dc:title>
  <dc:subject/>
  <dc:creator>Kenya Watson</dc:creator>
  <cp:keywords/>
  <dc:description>Rather than copying my plan, take ideas from it and create a plan that works for you, then pay it forward.</dc:description>
  <cp:lastModifiedBy>Kenya Watson</cp:lastModifiedBy>
  <cp:revision/>
  <dcterms:created xsi:type="dcterms:W3CDTF">2016-11-23T22:36:06Z</dcterms:created>
  <dcterms:modified xsi:type="dcterms:W3CDTF">2021-10-11T01:34:40Z</dcterms:modified>
  <cp:category/>
  <cp:contentStatus/>
</cp:coreProperties>
</file>