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ssan.ahmed1\Desktop\FTI\Module # 2\Lecture # 5\"/>
    </mc:Choice>
  </mc:AlternateContent>
  <bookViews>
    <workbookView xWindow="-108" yWindow="-108" windowWidth="23256" windowHeight="12576" activeTab="3"/>
  </bookViews>
  <sheets>
    <sheet name="Data Snap" sheetId="4" r:id="rId1"/>
    <sheet name="SSw" sheetId="1" r:id="rId2"/>
    <sheet name="SSB" sheetId="3" r:id="rId3"/>
    <sheet name="SST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1" i="3"/>
  <c r="I12" i="3"/>
  <c r="I10" i="3"/>
  <c r="H21" i="2"/>
  <c r="F2" i="3"/>
  <c r="D2" i="3"/>
  <c r="B2" i="3"/>
  <c r="H7" i="2" l="1"/>
  <c r="G5" i="2"/>
  <c r="G4" i="2"/>
  <c r="F5" i="2"/>
  <c r="G2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F20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D2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B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E56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I5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4" i="1"/>
  <c r="B20" i="1"/>
  <c r="I3" i="1"/>
  <c r="K28" i="1" l="1"/>
  <c r="L28" i="1" s="1"/>
  <c r="J8" i="1"/>
  <c r="D23" i="3"/>
  <c r="I5" i="3"/>
  <c r="I4" i="3"/>
  <c r="I3" i="3"/>
  <c r="B11" i="2"/>
  <c r="B19" i="2"/>
  <c r="B27" i="2"/>
  <c r="B35" i="2"/>
  <c r="B43" i="2"/>
  <c r="B51" i="2"/>
  <c r="E8" i="2"/>
  <c r="B4" i="2" s="1"/>
  <c r="B54" i="2" l="1"/>
  <c r="B46" i="2"/>
  <c r="B38" i="2"/>
  <c r="B30" i="2"/>
  <c r="B22" i="2"/>
  <c r="B14" i="2"/>
  <c r="B6" i="2"/>
  <c r="B53" i="2"/>
  <c r="B45" i="2"/>
  <c r="B37" i="2"/>
  <c r="B29" i="2"/>
  <c r="B21" i="2"/>
  <c r="B13" i="2"/>
  <c r="B5" i="2"/>
  <c r="B52" i="2"/>
  <c r="B44" i="2"/>
  <c r="B36" i="2"/>
  <c r="B28" i="2"/>
  <c r="B20" i="2"/>
  <c r="B12" i="2"/>
  <c r="B3" i="2"/>
  <c r="B50" i="2"/>
  <c r="B42" i="2"/>
  <c r="B34" i="2"/>
  <c r="B26" i="2"/>
  <c r="B18" i="2"/>
  <c r="B10" i="2"/>
  <c r="B49" i="2"/>
  <c r="B41" i="2"/>
  <c r="B33" i="2"/>
  <c r="B25" i="2"/>
  <c r="B17" i="2"/>
  <c r="B9" i="2"/>
  <c r="B48" i="2"/>
  <c r="B40" i="2"/>
  <c r="B32" i="2"/>
  <c r="B24" i="2"/>
  <c r="B16" i="2"/>
  <c r="B8" i="2"/>
  <c r="B2" i="2"/>
  <c r="B55" i="2"/>
  <c r="B47" i="2"/>
  <c r="B39" i="2"/>
  <c r="B31" i="2"/>
  <c r="B23" i="2"/>
  <c r="B15" i="2"/>
  <c r="B7" i="2"/>
  <c r="F20" i="1"/>
  <c r="G20" i="1" l="1"/>
  <c r="B56" i="2"/>
</calcChain>
</file>

<file path=xl/sharedStrings.xml><?xml version="1.0" encoding="utf-8"?>
<sst xmlns="http://schemas.openxmlformats.org/spreadsheetml/2006/main" count="99" uniqueCount="62">
  <si>
    <t xml:space="preserve">Mean(Father) </t>
  </si>
  <si>
    <t>Mean(Mother)</t>
  </si>
  <si>
    <t>Mean(Other)</t>
  </si>
  <si>
    <t>SUM</t>
  </si>
  <si>
    <t>Father (x1)</t>
  </si>
  <si>
    <t>Mother (x2)</t>
  </si>
  <si>
    <t>Other (x3)</t>
  </si>
  <si>
    <t>X</t>
  </si>
  <si>
    <t>(X-mean(X))^2</t>
  </si>
  <si>
    <t>(x1-mean(x1))^2</t>
  </si>
  <si>
    <t>(x2-mean(x2))^2</t>
  </si>
  <si>
    <t>(x3-mean(x3))^2</t>
  </si>
  <si>
    <t>Grand Mean</t>
  </si>
  <si>
    <t>grand mean</t>
  </si>
  <si>
    <t>=SSB</t>
  </si>
  <si>
    <t>(mean(x1)-mean(x))^2</t>
  </si>
  <si>
    <t>(mean(x2)-mean(x))^2</t>
  </si>
  <si>
    <t>(mean(x3) -mean(x))^2</t>
  </si>
  <si>
    <t>father</t>
  </si>
  <si>
    <t>mother</t>
  </si>
  <si>
    <t>other</t>
  </si>
  <si>
    <t xml:space="preserve">mother </t>
  </si>
  <si>
    <t xml:space="preserve">father </t>
  </si>
  <si>
    <t xml:space="preserve">other </t>
  </si>
  <si>
    <t>ERP</t>
  </si>
  <si>
    <t>Ali</t>
  </si>
  <si>
    <t>M</t>
  </si>
  <si>
    <t>Ahmed</t>
  </si>
  <si>
    <t>Sara</t>
  </si>
  <si>
    <t>F</t>
  </si>
  <si>
    <t>Janifer</t>
  </si>
  <si>
    <t>Aslam</t>
  </si>
  <si>
    <t xml:space="preserve">Jatin </t>
  </si>
  <si>
    <t>Arham</t>
  </si>
  <si>
    <t>David</t>
  </si>
  <si>
    <t>Somro</t>
  </si>
  <si>
    <t>Khan</t>
  </si>
  <si>
    <t>Bilal</t>
  </si>
  <si>
    <t>Basit</t>
  </si>
  <si>
    <t>Karim</t>
  </si>
  <si>
    <t>Kaleem</t>
  </si>
  <si>
    <t>Jafer</t>
  </si>
  <si>
    <t xml:space="preserve">Name </t>
  </si>
  <si>
    <t>Gender</t>
  </si>
  <si>
    <t>Maria</t>
  </si>
  <si>
    <t>SSB</t>
  </si>
  <si>
    <t>Anova variation</t>
  </si>
  <si>
    <t>Between</t>
  </si>
  <si>
    <t>SSW</t>
  </si>
  <si>
    <t>df</t>
  </si>
  <si>
    <t>division</t>
  </si>
  <si>
    <t>F-Statistic=</t>
  </si>
  <si>
    <t>Alpha</t>
  </si>
  <si>
    <t>dfb</t>
  </si>
  <si>
    <t>dfw</t>
  </si>
  <si>
    <t>Critical Value</t>
  </si>
  <si>
    <t>Guardian (x)</t>
  </si>
  <si>
    <t>Grade / Position (y)</t>
  </si>
  <si>
    <t>H0</t>
  </si>
  <si>
    <t>Varibales are independent (All gorups have equal variance/mean)</t>
  </si>
  <si>
    <t>H1</t>
  </si>
  <si>
    <t>Varibales are dependent (At least gorup is different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</si>
</sst>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/>
    <xf numFmtId="49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0" xfId="1"/>
    <xf numFmtId="0" fontId="0" fillId="2" borderId="0" xfId="0" applyFill="1" applyAlignment="1">
      <alignment horizontal="center"/>
    </xf>
    <xf numFmtId="0" fontId="0" fillId="2" borderId="0" xfId="0" applyFill="1"/>
    <xf numFmtId="0" fontId="3" fillId="7" borderId="0" xfId="2" applyAlignment="1">
      <alignment horizontal="center"/>
    </xf>
    <xf numFmtId="0" fontId="3" fillId="7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377191</xdr:colOff>
      <xdr:row>0</xdr:row>
      <xdr:rowOff>0</xdr:rowOff>
    </xdr:from>
    <xdr:to>
      <xdr:col>15</xdr:col>
      <xdr:colOff>590551</xdr:colOff>
      <xdr:row>21</xdr:row>
      <xdr:rowOff>72961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BE0FB89-74C6-4C6B-ACE1-8D272104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3066" y="0"/>
          <a:ext cx="3261360" cy="4073461"/>
        </a:xfrm>
        <a:prstGeom prst="rect">
          <a:avLst/>
        </a:prstGeom>
      </xdr:spPr>
    </xdr:pic>
    <xdr:clientData/>
  </xdr:twoCellAnchor>
  <xdr:twoCellAnchor editAs="oneCell">
    <xdr:from>
      <xdr:col>8</xdr:col>
      <xdr:colOff>616696</xdr:colOff>
      <xdr:row>18</xdr:row>
      <xdr:rowOff>64377</xdr:rowOff>
    </xdr:from>
    <xdr:to>
      <xdr:col>10</xdr:col>
      <xdr:colOff>174053</xdr:colOff>
      <xdr:row>20</xdr:row>
      <xdr:rowOff>21376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2EC2988-DBE9-4A4B-B21E-D71B889C5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351" y="3375136"/>
          <a:ext cx="1254778" cy="324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99061</xdr:colOff>
      <xdr:row>0</xdr:row>
      <xdr:rowOff>114300</xdr:rowOff>
    </xdr:from>
    <xdr:to>
      <xdr:col>16</xdr:col>
      <xdr:colOff>312421</xdr:colOff>
      <xdr:row>21</xdr:row>
      <xdr:rowOff>179641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7F4CE89-DF66-494C-A237-945DC3168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7541" y="114300"/>
          <a:ext cx="3261360" cy="3905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293D199-DB54-41AC-9069-E2730103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1" y="121920"/>
          <a:ext cx="3261360" cy="3905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zoomScaleNormal="115" workbookViewId="0">
      <selection activeCell="J5" sqref="J5"/>
    </sheetView>
  </sheetViews>
  <sheetFormatPr defaultRowHeight="14.4" x14ac:dyDescent="0.3"/>
  <cols>
    <col min="1" max="1" width="10.6640625" style="2" customWidth="1"/>
    <col min="2" max="2" width="10.6640625" style="14" customWidth="1"/>
    <col min="3" max="3" width="10.6640625" style="2" customWidth="1"/>
    <col min="4" max="4" width="11.21875" customWidth="1"/>
    <col min="5" max="5" width="17" style="2" customWidth="1"/>
  </cols>
  <sheetData>
    <row r="1" spans="1:8" x14ac:dyDescent="0.3">
      <c r="A1" s="15" t="s">
        <v>24</v>
      </c>
      <c r="B1" s="16" t="s">
        <v>42</v>
      </c>
      <c r="C1" s="15" t="s">
        <v>43</v>
      </c>
      <c r="D1" s="17" t="s">
        <v>56</v>
      </c>
      <c r="E1" s="15" t="s">
        <v>57</v>
      </c>
    </row>
    <row r="2" spans="1:8" x14ac:dyDescent="0.3">
      <c r="A2" s="7">
        <v>1000</v>
      </c>
      <c r="B2" s="18" t="s">
        <v>25</v>
      </c>
      <c r="C2" s="7" t="s">
        <v>26</v>
      </c>
      <c r="D2" s="19" t="s">
        <v>18</v>
      </c>
      <c r="E2" s="20">
        <v>8</v>
      </c>
      <c r="G2" t="s">
        <v>58</v>
      </c>
      <c r="H2" t="s">
        <v>59</v>
      </c>
    </row>
    <row r="3" spans="1:8" x14ac:dyDescent="0.3">
      <c r="A3" s="7">
        <v>1001</v>
      </c>
      <c r="B3" s="18" t="s">
        <v>27</v>
      </c>
      <c r="C3" s="7" t="s">
        <v>26</v>
      </c>
      <c r="D3" s="23" t="s">
        <v>19</v>
      </c>
      <c r="E3" s="24">
        <v>25</v>
      </c>
      <c r="G3" t="s">
        <v>60</v>
      </c>
      <c r="H3" t="s">
        <v>61</v>
      </c>
    </row>
    <row r="4" spans="1:8" x14ac:dyDescent="0.3">
      <c r="A4" s="7">
        <v>1002</v>
      </c>
      <c r="B4" s="18" t="s">
        <v>28</v>
      </c>
      <c r="C4" s="7" t="s">
        <v>29</v>
      </c>
      <c r="D4" s="21" t="s">
        <v>20</v>
      </c>
      <c r="E4" s="22">
        <v>5</v>
      </c>
    </row>
    <row r="5" spans="1:8" x14ac:dyDescent="0.3">
      <c r="A5" s="7">
        <v>1003</v>
      </c>
      <c r="B5" s="18" t="s">
        <v>30</v>
      </c>
      <c r="C5" s="7" t="s">
        <v>29</v>
      </c>
      <c r="D5" s="19" t="s">
        <v>18</v>
      </c>
      <c r="E5" s="20">
        <v>0</v>
      </c>
    </row>
    <row r="6" spans="1:8" x14ac:dyDescent="0.3">
      <c r="A6" s="7">
        <v>1004</v>
      </c>
      <c r="B6" s="18" t="s">
        <v>31</v>
      </c>
      <c r="C6" s="7" t="s">
        <v>26</v>
      </c>
      <c r="D6" s="19" t="s">
        <v>18</v>
      </c>
      <c r="E6" s="20">
        <v>1</v>
      </c>
    </row>
    <row r="7" spans="1:8" x14ac:dyDescent="0.3">
      <c r="A7" s="7">
        <v>1005</v>
      </c>
      <c r="B7" s="18" t="s">
        <v>32</v>
      </c>
      <c r="C7" s="7" t="s">
        <v>26</v>
      </c>
      <c r="D7" s="19" t="s">
        <v>18</v>
      </c>
      <c r="E7" s="20">
        <v>4</v>
      </c>
    </row>
    <row r="8" spans="1:8" x14ac:dyDescent="0.3">
      <c r="A8" s="7">
        <v>1006</v>
      </c>
      <c r="B8" s="18" t="s">
        <v>33</v>
      </c>
      <c r="C8" s="7" t="s">
        <v>26</v>
      </c>
      <c r="D8" s="23" t="s">
        <v>21</v>
      </c>
      <c r="E8" s="24">
        <v>1</v>
      </c>
    </row>
    <row r="9" spans="1:8" x14ac:dyDescent="0.3">
      <c r="A9" s="7">
        <v>1007</v>
      </c>
      <c r="B9" s="18" t="s">
        <v>34</v>
      </c>
      <c r="C9" s="7" t="s">
        <v>26</v>
      </c>
      <c r="D9" s="19" t="s">
        <v>22</v>
      </c>
      <c r="E9" s="20">
        <v>1</v>
      </c>
    </row>
    <row r="10" spans="1:8" x14ac:dyDescent="0.3">
      <c r="A10" s="7">
        <v>1008</v>
      </c>
      <c r="B10" s="18" t="s">
        <v>44</v>
      </c>
      <c r="C10" s="7" t="s">
        <v>29</v>
      </c>
      <c r="D10" s="19" t="s">
        <v>18</v>
      </c>
      <c r="E10" s="20">
        <v>5</v>
      </c>
    </row>
    <row r="11" spans="1:8" x14ac:dyDescent="0.3">
      <c r="A11" s="7">
        <v>1009</v>
      </c>
      <c r="B11" s="18" t="s">
        <v>35</v>
      </c>
      <c r="C11" s="7" t="s">
        <v>26</v>
      </c>
      <c r="D11" s="19" t="s">
        <v>18</v>
      </c>
      <c r="E11" s="20">
        <v>6</v>
      </c>
    </row>
    <row r="12" spans="1:8" x14ac:dyDescent="0.3">
      <c r="A12" s="7">
        <v>1010</v>
      </c>
      <c r="B12" s="18" t="s">
        <v>36</v>
      </c>
      <c r="C12" s="7" t="s">
        <v>26</v>
      </c>
      <c r="D12" s="21" t="s">
        <v>23</v>
      </c>
      <c r="E12" s="22">
        <v>0</v>
      </c>
    </row>
    <row r="13" spans="1:8" x14ac:dyDescent="0.3">
      <c r="A13" s="7">
        <v>1011</v>
      </c>
      <c r="B13" s="18" t="s">
        <v>37</v>
      </c>
      <c r="C13" s="7" t="s">
        <v>26</v>
      </c>
      <c r="D13" s="21" t="s">
        <v>20</v>
      </c>
      <c r="E13" s="22">
        <v>0</v>
      </c>
    </row>
    <row r="14" spans="1:8" x14ac:dyDescent="0.3">
      <c r="A14" s="7">
        <v>1012</v>
      </c>
      <c r="B14" s="18" t="s">
        <v>38</v>
      </c>
      <c r="C14" s="7" t="s">
        <v>26</v>
      </c>
      <c r="D14" s="21" t="s">
        <v>20</v>
      </c>
      <c r="E14" s="22">
        <v>0</v>
      </c>
    </row>
    <row r="15" spans="1:8" x14ac:dyDescent="0.3">
      <c r="A15" s="7">
        <v>1013</v>
      </c>
      <c r="B15" s="18" t="s">
        <v>39</v>
      </c>
      <c r="C15" s="7" t="s">
        <v>26</v>
      </c>
      <c r="D15" s="23" t="s">
        <v>21</v>
      </c>
      <c r="E15" s="24">
        <v>6</v>
      </c>
    </row>
    <row r="16" spans="1:8" x14ac:dyDescent="0.3">
      <c r="A16" s="7">
        <v>1014</v>
      </c>
      <c r="B16" s="18" t="s">
        <v>40</v>
      </c>
      <c r="C16" s="7" t="s">
        <v>26</v>
      </c>
      <c r="D16" s="23" t="s">
        <v>21</v>
      </c>
      <c r="E16" s="24">
        <v>11</v>
      </c>
    </row>
    <row r="17" spans="1:5" x14ac:dyDescent="0.3">
      <c r="A17" s="7">
        <v>1015</v>
      </c>
      <c r="B17" s="18" t="s">
        <v>41</v>
      </c>
      <c r="C17" s="7" t="s">
        <v>26</v>
      </c>
      <c r="D17" s="23" t="s">
        <v>19</v>
      </c>
      <c r="E17" s="24">
        <v>7</v>
      </c>
    </row>
    <row r="18" spans="1:5" x14ac:dyDescent="0.3">
      <c r="A18" s="7"/>
      <c r="B18" s="18"/>
      <c r="C18" s="7"/>
      <c r="D18" s="3"/>
      <c r="E18" s="7"/>
    </row>
    <row r="19" spans="1:5" x14ac:dyDescent="0.3">
      <c r="A19" s="7"/>
      <c r="B19" s="18"/>
      <c r="C19" s="7"/>
      <c r="D19" s="3"/>
      <c r="E19" s="7"/>
    </row>
    <row r="20" spans="1:5" x14ac:dyDescent="0.3">
      <c r="A20" s="7"/>
      <c r="B20" s="18"/>
      <c r="C20" s="7"/>
      <c r="D20" s="3"/>
      <c r="E20" s="7"/>
    </row>
    <row r="21" spans="1:5" x14ac:dyDescent="0.3">
      <c r="A21" s="7"/>
      <c r="B21" s="18"/>
      <c r="C21" s="7"/>
      <c r="D21" s="3"/>
      <c r="E21" s="7"/>
    </row>
    <row r="22" spans="1:5" x14ac:dyDescent="0.3">
      <c r="A22" s="7"/>
      <c r="B22" s="18"/>
      <c r="C22" s="7"/>
      <c r="D22" s="3"/>
      <c r="E22" s="7"/>
    </row>
    <row r="23" spans="1:5" x14ac:dyDescent="0.3">
      <c r="A23" s="7"/>
      <c r="B23" s="18"/>
      <c r="C23" s="7"/>
      <c r="D23" s="3"/>
      <c r="E23" s="7"/>
    </row>
    <row r="24" spans="1:5" x14ac:dyDescent="0.3">
      <c r="A24" s="7"/>
      <c r="B24" s="18"/>
      <c r="C24" s="7"/>
      <c r="D24" s="3"/>
      <c r="E24" s="7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15" zoomScaleNormal="115" workbookViewId="0">
      <selection activeCell="G20" sqref="G20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1.6640625" style="2" customWidth="1"/>
    <col min="4" max="4" width="16.33203125" style="2" customWidth="1"/>
    <col min="5" max="5" width="14.6640625" style="2" customWidth="1"/>
    <col min="6" max="6" width="16.6640625" style="2" customWidth="1"/>
    <col min="8" max="8" width="13.44140625" customWidth="1"/>
    <col min="9" max="9" width="15.88671875" customWidth="1"/>
  </cols>
  <sheetData>
    <row r="1" spans="1:10" x14ac:dyDescent="0.3">
      <c r="A1" s="9" t="s">
        <v>4</v>
      </c>
      <c r="B1" s="9" t="s">
        <v>9</v>
      </c>
      <c r="C1" s="9" t="s">
        <v>5</v>
      </c>
      <c r="D1" s="9" t="s">
        <v>10</v>
      </c>
      <c r="E1" s="9" t="s">
        <v>6</v>
      </c>
      <c r="F1" s="9" t="s">
        <v>11</v>
      </c>
    </row>
    <row r="2" spans="1:10" x14ac:dyDescent="0.3">
      <c r="A2" s="7">
        <v>8</v>
      </c>
      <c r="B2" s="7">
        <f>(A2-I$3)^2</f>
        <v>9</v>
      </c>
      <c r="C2" s="7">
        <v>25</v>
      </c>
      <c r="D2" s="8">
        <f>POWER((C2-$I$4),2)</f>
        <v>96.694444444444457</v>
      </c>
      <c r="E2" s="7">
        <v>5</v>
      </c>
      <c r="F2" s="8">
        <f>POWER((E2-$I$5),2)</f>
        <v>10.382716049382717</v>
      </c>
    </row>
    <row r="3" spans="1:10" x14ac:dyDescent="0.3">
      <c r="A3" s="7">
        <v>0</v>
      </c>
      <c r="B3" s="7">
        <f t="shared" ref="B3:B19" si="0">(A3-I$3)^2</f>
        <v>25</v>
      </c>
      <c r="C3" s="7">
        <v>1</v>
      </c>
      <c r="D3" s="8">
        <f t="shared" ref="D3:D19" si="1">POWER((C3-$I$4),2)</f>
        <v>200.69444444444443</v>
      </c>
      <c r="E3" s="7">
        <v>0</v>
      </c>
      <c r="F3" s="8">
        <f t="shared" ref="F3:F19" si="2">POWER((E3-$I$5),2)</f>
        <v>3.1604938271604937</v>
      </c>
      <c r="H3" s="5" t="s">
        <v>0</v>
      </c>
      <c r="I3" s="5">
        <f>AVERAGE(A2:A19)</f>
        <v>5</v>
      </c>
    </row>
    <row r="4" spans="1:10" x14ac:dyDescent="0.3">
      <c r="A4" s="7">
        <v>1</v>
      </c>
      <c r="B4" s="7">
        <f t="shared" si="0"/>
        <v>16</v>
      </c>
      <c r="C4" s="7">
        <v>6</v>
      </c>
      <c r="D4" s="8">
        <f t="shared" si="1"/>
        <v>84.027777777777771</v>
      </c>
      <c r="E4" s="7">
        <v>0</v>
      </c>
      <c r="F4" s="8">
        <f t="shared" si="2"/>
        <v>3.1604938271604937</v>
      </c>
      <c r="H4" s="5" t="s">
        <v>1</v>
      </c>
      <c r="I4" s="6">
        <f>AVERAGE(C2:C19)</f>
        <v>15.166666666666666</v>
      </c>
    </row>
    <row r="5" spans="1:10" x14ac:dyDescent="0.3">
      <c r="A5" s="7">
        <v>4</v>
      </c>
      <c r="B5" s="7">
        <f t="shared" si="0"/>
        <v>1</v>
      </c>
      <c r="C5" s="7">
        <v>11</v>
      </c>
      <c r="D5" s="8">
        <f t="shared" si="1"/>
        <v>17.361111111111107</v>
      </c>
      <c r="E5" s="7">
        <v>0</v>
      </c>
      <c r="F5" s="8">
        <f t="shared" si="2"/>
        <v>3.1604938271604937</v>
      </c>
      <c r="H5" s="5" t="s">
        <v>2</v>
      </c>
      <c r="I5" s="6">
        <f>AVERAGE(E2:E19)</f>
        <v>1.7777777777777777</v>
      </c>
    </row>
    <row r="6" spans="1:10" x14ac:dyDescent="0.3">
      <c r="A6" s="7">
        <v>1</v>
      </c>
      <c r="B6" s="7">
        <f t="shared" si="0"/>
        <v>16</v>
      </c>
      <c r="C6" s="7">
        <v>7</v>
      </c>
      <c r="D6" s="8">
        <f t="shared" si="1"/>
        <v>66.694444444444429</v>
      </c>
      <c r="E6" s="7">
        <v>1</v>
      </c>
      <c r="F6" s="8">
        <f t="shared" si="2"/>
        <v>0.60493827160493807</v>
      </c>
      <c r="H6" s="5" t="s">
        <v>13</v>
      </c>
      <c r="I6" s="6">
        <v>7.31</v>
      </c>
    </row>
    <row r="7" spans="1:10" x14ac:dyDescent="0.3">
      <c r="A7" s="7">
        <v>5</v>
      </c>
      <c r="B7" s="7">
        <f t="shared" si="0"/>
        <v>0</v>
      </c>
      <c r="C7" s="7">
        <v>21</v>
      </c>
      <c r="D7" s="8">
        <f t="shared" si="1"/>
        <v>34.027777777777786</v>
      </c>
      <c r="E7" s="7">
        <v>6</v>
      </c>
      <c r="F7" s="8">
        <f t="shared" si="2"/>
        <v>17.827160493827162</v>
      </c>
    </row>
    <row r="8" spans="1:10" x14ac:dyDescent="0.3">
      <c r="A8" s="7">
        <v>6</v>
      </c>
      <c r="B8" s="7">
        <f t="shared" si="0"/>
        <v>1</v>
      </c>
      <c r="C8" s="7">
        <v>18</v>
      </c>
      <c r="D8" s="8">
        <f t="shared" si="1"/>
        <v>8.0277777777777803</v>
      </c>
      <c r="E8" s="7">
        <v>4</v>
      </c>
      <c r="F8" s="8">
        <f t="shared" si="2"/>
        <v>4.9382716049382722</v>
      </c>
      <c r="I8" s="1"/>
      <c r="J8">
        <f>21*21</f>
        <v>441</v>
      </c>
    </row>
    <row r="9" spans="1:10" x14ac:dyDescent="0.3">
      <c r="A9" s="7">
        <v>16</v>
      </c>
      <c r="B9" s="7">
        <f t="shared" si="0"/>
        <v>121</v>
      </c>
      <c r="C9" s="7">
        <v>37</v>
      </c>
      <c r="D9" s="8">
        <f t="shared" si="1"/>
        <v>476.69444444444457</v>
      </c>
      <c r="E9" s="7">
        <v>3</v>
      </c>
      <c r="F9" s="8">
        <f t="shared" si="2"/>
        <v>1.4938271604938274</v>
      </c>
    </row>
    <row r="10" spans="1:10" x14ac:dyDescent="0.3">
      <c r="A10" s="7">
        <v>8</v>
      </c>
      <c r="B10" s="7">
        <f t="shared" si="0"/>
        <v>9</v>
      </c>
      <c r="C10" s="7">
        <v>35</v>
      </c>
      <c r="D10" s="8">
        <f t="shared" si="1"/>
        <v>393.3611111111112</v>
      </c>
      <c r="E10" s="7">
        <v>4</v>
      </c>
      <c r="F10" s="8">
        <f t="shared" si="2"/>
        <v>4.9382716049382722</v>
      </c>
    </row>
    <row r="11" spans="1:10" x14ac:dyDescent="0.3">
      <c r="A11" s="7">
        <v>9</v>
      </c>
      <c r="B11" s="7">
        <f t="shared" si="0"/>
        <v>16</v>
      </c>
      <c r="C11" s="7">
        <v>20</v>
      </c>
      <c r="D11" s="8">
        <f t="shared" si="1"/>
        <v>23.361111111111118</v>
      </c>
      <c r="E11" s="7">
        <v>2</v>
      </c>
      <c r="F11" s="8">
        <f t="shared" si="2"/>
        <v>4.9382716049382762E-2</v>
      </c>
    </row>
    <row r="12" spans="1:10" x14ac:dyDescent="0.3">
      <c r="A12" s="7">
        <v>8</v>
      </c>
      <c r="B12" s="7">
        <f t="shared" si="0"/>
        <v>9</v>
      </c>
      <c r="C12" s="7">
        <v>19</v>
      </c>
      <c r="D12" s="8">
        <f t="shared" si="1"/>
        <v>14.694444444444448</v>
      </c>
      <c r="E12" s="7">
        <v>4</v>
      </c>
      <c r="F12" s="8">
        <f t="shared" si="2"/>
        <v>4.9382716049382722</v>
      </c>
    </row>
    <row r="13" spans="1:10" x14ac:dyDescent="0.3">
      <c r="A13" s="7">
        <v>8</v>
      </c>
      <c r="B13" s="7">
        <f t="shared" si="0"/>
        <v>9</v>
      </c>
      <c r="C13" s="7">
        <v>19</v>
      </c>
      <c r="D13" s="8">
        <f t="shared" si="1"/>
        <v>14.694444444444448</v>
      </c>
      <c r="E13" s="7">
        <v>0</v>
      </c>
      <c r="F13" s="8">
        <f t="shared" si="2"/>
        <v>3.1604938271604937</v>
      </c>
    </row>
    <row r="14" spans="1:10" x14ac:dyDescent="0.3">
      <c r="A14" s="7">
        <v>6</v>
      </c>
      <c r="B14" s="7">
        <f t="shared" si="0"/>
        <v>1</v>
      </c>
      <c r="C14" s="7">
        <v>26</v>
      </c>
      <c r="D14" s="8">
        <f t="shared" si="1"/>
        <v>117.36111111111113</v>
      </c>
      <c r="E14" s="7">
        <v>1</v>
      </c>
      <c r="F14" s="8">
        <f t="shared" si="2"/>
        <v>0.60493827160493807</v>
      </c>
    </row>
    <row r="15" spans="1:10" x14ac:dyDescent="0.3">
      <c r="A15" s="7">
        <v>4</v>
      </c>
      <c r="B15" s="7">
        <f t="shared" si="0"/>
        <v>1</v>
      </c>
      <c r="C15" s="7">
        <v>11</v>
      </c>
      <c r="D15" s="8">
        <f t="shared" si="1"/>
        <v>17.361111111111107</v>
      </c>
      <c r="E15" s="7">
        <v>1</v>
      </c>
      <c r="F15" s="8">
        <f t="shared" si="2"/>
        <v>0.60493827160493807</v>
      </c>
    </row>
    <row r="16" spans="1:10" x14ac:dyDescent="0.3">
      <c r="A16" s="7">
        <v>2</v>
      </c>
      <c r="B16" s="7">
        <f t="shared" si="0"/>
        <v>9</v>
      </c>
      <c r="C16" s="7">
        <v>4</v>
      </c>
      <c r="D16" s="8">
        <f t="shared" si="1"/>
        <v>124.69444444444443</v>
      </c>
      <c r="E16" s="7">
        <v>0</v>
      </c>
      <c r="F16" s="8">
        <f t="shared" si="2"/>
        <v>3.1604938271604937</v>
      </c>
    </row>
    <row r="17" spans="1:12" x14ac:dyDescent="0.3">
      <c r="A17" s="7">
        <v>4</v>
      </c>
      <c r="B17" s="7">
        <f t="shared" si="0"/>
        <v>1</v>
      </c>
      <c r="C17" s="7">
        <v>7</v>
      </c>
      <c r="D17" s="8">
        <f t="shared" si="1"/>
        <v>66.694444444444429</v>
      </c>
      <c r="E17" s="7">
        <v>1</v>
      </c>
      <c r="F17" s="8">
        <f t="shared" si="2"/>
        <v>0.60493827160493807</v>
      </c>
    </row>
    <row r="18" spans="1:12" x14ac:dyDescent="0.3">
      <c r="A18" s="7">
        <v>0</v>
      </c>
      <c r="B18" s="7">
        <f t="shared" si="0"/>
        <v>25</v>
      </c>
      <c r="C18" s="7">
        <v>5</v>
      </c>
      <c r="D18" s="8">
        <f t="shared" si="1"/>
        <v>103.3611111111111</v>
      </c>
      <c r="E18" s="7">
        <v>0</v>
      </c>
      <c r="F18" s="8">
        <f t="shared" si="2"/>
        <v>3.1604938271604937</v>
      </c>
    </row>
    <row r="19" spans="1:12" x14ac:dyDescent="0.3">
      <c r="A19" s="7">
        <v>0</v>
      </c>
      <c r="B19" s="7">
        <f t="shared" si="0"/>
        <v>25</v>
      </c>
      <c r="C19" s="7">
        <v>1</v>
      </c>
      <c r="D19" s="8">
        <f t="shared" si="1"/>
        <v>200.69444444444443</v>
      </c>
      <c r="E19" s="7">
        <v>0</v>
      </c>
      <c r="F19" s="8">
        <f t="shared" si="2"/>
        <v>3.1604938271604937</v>
      </c>
      <c r="G19" s="13" t="s">
        <v>48</v>
      </c>
    </row>
    <row r="20" spans="1:12" x14ac:dyDescent="0.3">
      <c r="A20" s="7" t="s">
        <v>3</v>
      </c>
      <c r="B20" s="7">
        <f>SUM(B2:B19)</f>
        <v>294</v>
      </c>
      <c r="C20" s="7"/>
      <c r="D20" s="8">
        <f>SUM(D2:D19)</f>
        <v>2060.4999999999995</v>
      </c>
      <c r="E20" s="7"/>
      <c r="F20" s="8">
        <f>SUM(F2:F19)</f>
        <v>69.1111111111111</v>
      </c>
      <c r="G20" s="3">
        <f>SUM(B20:F20)</f>
        <v>2423.6111111111109</v>
      </c>
    </row>
    <row r="24" spans="1:12" x14ac:dyDescent="0.3">
      <c r="K24">
        <v>6851</v>
      </c>
    </row>
    <row r="25" spans="1:12" x14ac:dyDescent="0.3">
      <c r="K25">
        <v>23202</v>
      </c>
    </row>
    <row r="26" spans="1:12" x14ac:dyDescent="0.3">
      <c r="K26">
        <v>13301</v>
      </c>
    </row>
    <row r="27" spans="1:12" x14ac:dyDescent="0.3">
      <c r="K27">
        <v>1857</v>
      </c>
    </row>
    <row r="28" spans="1:12" x14ac:dyDescent="0.3">
      <c r="K28">
        <f>SUM(K24:K27)</f>
        <v>45211</v>
      </c>
      <c r="L28">
        <f>K28-4</f>
        <v>45207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H13" sqref="H13"/>
    </sheetView>
  </sheetViews>
  <sheetFormatPr defaultRowHeight="14.4" x14ac:dyDescent="0.3"/>
  <cols>
    <col min="1" max="1" width="13.109375" style="2" customWidth="1"/>
    <col min="2" max="2" width="20.21875" style="2" bestFit="1" customWidth="1"/>
    <col min="3" max="3" width="15.5546875" style="2" customWidth="1"/>
    <col min="4" max="4" width="21.5546875" style="2" customWidth="1"/>
    <col min="5" max="5" width="14.6640625" style="2" customWidth="1"/>
    <col min="6" max="6" width="23.44140625" style="2" customWidth="1"/>
    <col min="8" max="8" width="13.44140625" style="10" customWidth="1"/>
  </cols>
  <sheetData>
    <row r="1" spans="1:9" x14ac:dyDescent="0.3">
      <c r="A1" s="9" t="s">
        <v>4</v>
      </c>
      <c r="B1" s="9" t="s">
        <v>15</v>
      </c>
      <c r="C1" s="9" t="s">
        <v>5</v>
      </c>
      <c r="D1" s="9" t="s">
        <v>16</v>
      </c>
      <c r="E1" s="9" t="s">
        <v>6</v>
      </c>
      <c r="F1" s="9" t="s">
        <v>17</v>
      </c>
    </row>
    <row r="2" spans="1:9" x14ac:dyDescent="0.3">
      <c r="A2" s="7">
        <v>8</v>
      </c>
      <c r="B2" s="8">
        <f>(I$3-I$7)^2</f>
        <v>5.3360999999999983</v>
      </c>
      <c r="C2" s="7">
        <v>25</v>
      </c>
      <c r="D2" s="8">
        <f>(I$4-I$7)^2</f>
        <v>61.72721111111111</v>
      </c>
      <c r="E2" s="7">
        <v>5</v>
      </c>
      <c r="F2" s="8">
        <f>(I$5-I$7)^2</f>
        <v>30.60548271604938</v>
      </c>
    </row>
    <row r="3" spans="1:9" x14ac:dyDescent="0.3">
      <c r="A3" s="7">
        <v>0</v>
      </c>
      <c r="B3" s="8">
        <f t="shared" ref="B3:B19" si="0">(I$3-I$7)^2</f>
        <v>5.3360999999999983</v>
      </c>
      <c r="C3" s="7">
        <v>1</v>
      </c>
      <c r="D3" s="8">
        <f t="shared" ref="D3:D19" si="1">(I$4-I$7)^2</f>
        <v>61.72721111111111</v>
      </c>
      <c r="E3" s="7">
        <v>0</v>
      </c>
      <c r="F3" s="8">
        <f t="shared" ref="F3:F19" si="2">(I$5-I$7)^2</f>
        <v>30.60548271604938</v>
      </c>
      <c r="H3" s="11" t="s">
        <v>0</v>
      </c>
      <c r="I3" s="5">
        <f>AVERAGE(A2:A19)</f>
        <v>5</v>
      </c>
    </row>
    <row r="4" spans="1:9" x14ac:dyDescent="0.3">
      <c r="A4" s="7">
        <v>1</v>
      </c>
      <c r="B4" s="8">
        <f t="shared" si="0"/>
        <v>5.3360999999999983</v>
      </c>
      <c r="C4" s="7">
        <v>6</v>
      </c>
      <c r="D4" s="8">
        <f t="shared" si="1"/>
        <v>61.72721111111111</v>
      </c>
      <c r="E4" s="7">
        <v>0</v>
      </c>
      <c r="F4" s="8">
        <f t="shared" si="2"/>
        <v>30.60548271604938</v>
      </c>
      <c r="H4" s="11" t="s">
        <v>1</v>
      </c>
      <c r="I4" s="6">
        <f>AVERAGE(C2:C19)</f>
        <v>15.166666666666666</v>
      </c>
    </row>
    <row r="5" spans="1:9" x14ac:dyDescent="0.3">
      <c r="A5" s="7">
        <v>4</v>
      </c>
      <c r="B5" s="8">
        <f t="shared" si="0"/>
        <v>5.3360999999999983</v>
      </c>
      <c r="C5" s="7">
        <v>11</v>
      </c>
      <c r="D5" s="8">
        <f t="shared" si="1"/>
        <v>61.72721111111111</v>
      </c>
      <c r="E5" s="7">
        <v>0</v>
      </c>
      <c r="F5" s="8">
        <f t="shared" si="2"/>
        <v>30.60548271604938</v>
      </c>
      <c r="H5" s="11" t="s">
        <v>2</v>
      </c>
      <c r="I5" s="6">
        <f>AVERAGE(E2:E19)</f>
        <v>1.7777777777777777</v>
      </c>
    </row>
    <row r="6" spans="1:9" x14ac:dyDescent="0.3">
      <c r="A6" s="7">
        <v>1</v>
      </c>
      <c r="B6" s="8">
        <f t="shared" si="0"/>
        <v>5.3360999999999983</v>
      </c>
      <c r="C6" s="7">
        <v>7</v>
      </c>
      <c r="D6" s="8">
        <f t="shared" si="1"/>
        <v>61.72721111111111</v>
      </c>
      <c r="E6" s="7">
        <v>1</v>
      </c>
      <c r="F6" s="8">
        <f t="shared" si="2"/>
        <v>30.60548271604938</v>
      </c>
      <c r="H6" s="11"/>
      <c r="I6" s="5"/>
    </row>
    <row r="7" spans="1:9" x14ac:dyDescent="0.3">
      <c r="A7" s="7">
        <v>5</v>
      </c>
      <c r="B7" s="8">
        <f t="shared" si="0"/>
        <v>5.3360999999999983</v>
      </c>
      <c r="C7" s="7">
        <v>21</v>
      </c>
      <c r="D7" s="8">
        <f t="shared" si="1"/>
        <v>61.72721111111111</v>
      </c>
      <c r="E7" s="7">
        <v>6</v>
      </c>
      <c r="F7" s="8">
        <f t="shared" si="2"/>
        <v>30.60548271604938</v>
      </c>
      <c r="H7" s="11" t="s">
        <v>12</v>
      </c>
      <c r="I7" s="5">
        <v>7.31</v>
      </c>
    </row>
    <row r="8" spans="1:9" x14ac:dyDescent="0.3">
      <c r="A8" s="7">
        <v>6</v>
      </c>
      <c r="B8" s="8">
        <f t="shared" si="0"/>
        <v>5.3360999999999983</v>
      </c>
      <c r="C8" s="7">
        <v>18</v>
      </c>
      <c r="D8" s="8">
        <f t="shared" si="1"/>
        <v>61.72721111111111</v>
      </c>
      <c r="E8" s="7">
        <v>4</v>
      </c>
      <c r="F8" s="8">
        <f t="shared" si="2"/>
        <v>30.60548271604938</v>
      </c>
    </row>
    <row r="9" spans="1:9" x14ac:dyDescent="0.3">
      <c r="A9" s="7">
        <v>16</v>
      </c>
      <c r="B9" s="8">
        <f t="shared" si="0"/>
        <v>5.3360999999999983</v>
      </c>
      <c r="C9" s="7">
        <v>37</v>
      </c>
      <c r="D9" s="8">
        <f t="shared" si="1"/>
        <v>61.72721111111111</v>
      </c>
      <c r="E9" s="7">
        <v>3</v>
      </c>
      <c r="F9" s="8">
        <f t="shared" si="2"/>
        <v>30.60548271604938</v>
      </c>
    </row>
    <row r="10" spans="1:9" x14ac:dyDescent="0.3">
      <c r="A10" s="7">
        <v>8</v>
      </c>
      <c r="B10" s="8">
        <f t="shared" si="0"/>
        <v>5.3360999999999983</v>
      </c>
      <c r="C10" s="7">
        <v>35</v>
      </c>
      <c r="D10" s="8">
        <f t="shared" si="1"/>
        <v>61.72721111111111</v>
      </c>
      <c r="E10" s="7">
        <v>4</v>
      </c>
      <c r="F10" s="8">
        <f t="shared" si="2"/>
        <v>30.60548271604938</v>
      </c>
      <c r="I10">
        <f>(I$7-I3)^2 *18</f>
        <v>96.049799999999976</v>
      </c>
    </row>
    <row r="11" spans="1:9" x14ac:dyDescent="0.3">
      <c r="A11" s="7">
        <v>9</v>
      </c>
      <c r="B11" s="8">
        <f t="shared" si="0"/>
        <v>5.3360999999999983</v>
      </c>
      <c r="C11" s="7">
        <v>20</v>
      </c>
      <c r="D11" s="8">
        <f t="shared" si="1"/>
        <v>61.72721111111111</v>
      </c>
      <c r="E11" s="7">
        <v>2</v>
      </c>
      <c r="F11" s="8">
        <f t="shared" si="2"/>
        <v>30.60548271604938</v>
      </c>
      <c r="I11">
        <f t="shared" ref="I11:I12" si="3">(I$7-I4)^2 *18</f>
        <v>1111.0898</v>
      </c>
    </row>
    <row r="12" spans="1:9" x14ac:dyDescent="0.3">
      <c r="A12" s="7">
        <v>8</v>
      </c>
      <c r="B12" s="8">
        <f t="shared" si="0"/>
        <v>5.3360999999999983</v>
      </c>
      <c r="C12" s="7">
        <v>19</v>
      </c>
      <c r="D12" s="8">
        <f t="shared" si="1"/>
        <v>61.72721111111111</v>
      </c>
      <c r="E12" s="7">
        <v>4</v>
      </c>
      <c r="F12" s="8">
        <f t="shared" si="2"/>
        <v>30.60548271604938</v>
      </c>
      <c r="I12">
        <f t="shared" si="3"/>
        <v>550.89868888888884</v>
      </c>
    </row>
    <row r="13" spans="1:9" x14ac:dyDescent="0.3">
      <c r="A13" s="7">
        <v>8</v>
      </c>
      <c r="B13" s="8">
        <f t="shared" si="0"/>
        <v>5.3360999999999983</v>
      </c>
      <c r="C13" s="7">
        <v>19</v>
      </c>
      <c r="D13" s="8">
        <f t="shared" si="1"/>
        <v>61.72721111111111</v>
      </c>
      <c r="E13" s="7">
        <v>0</v>
      </c>
      <c r="F13" s="8">
        <f t="shared" si="2"/>
        <v>30.60548271604938</v>
      </c>
      <c r="H13" s="10" t="s">
        <v>45</v>
      </c>
      <c r="I13">
        <f>SUM(I10:I12)</f>
        <v>1758.0382888888889</v>
      </c>
    </row>
    <row r="14" spans="1:9" x14ac:dyDescent="0.3">
      <c r="A14" s="7">
        <v>6</v>
      </c>
      <c r="B14" s="8">
        <f t="shared" si="0"/>
        <v>5.3360999999999983</v>
      </c>
      <c r="C14" s="7">
        <v>26</v>
      </c>
      <c r="D14" s="8">
        <f t="shared" si="1"/>
        <v>61.72721111111111</v>
      </c>
      <c r="E14" s="7">
        <v>1</v>
      </c>
      <c r="F14" s="8">
        <f t="shared" si="2"/>
        <v>30.60548271604938</v>
      </c>
    </row>
    <row r="15" spans="1:9" x14ac:dyDescent="0.3">
      <c r="A15" s="7">
        <v>4</v>
      </c>
      <c r="B15" s="8">
        <f t="shared" si="0"/>
        <v>5.3360999999999983</v>
      </c>
      <c r="C15" s="7">
        <v>11</v>
      </c>
      <c r="D15" s="8">
        <f t="shared" si="1"/>
        <v>61.72721111111111</v>
      </c>
      <c r="E15" s="7">
        <v>1</v>
      </c>
      <c r="F15" s="8">
        <f t="shared" si="2"/>
        <v>30.60548271604938</v>
      </c>
    </row>
    <row r="16" spans="1:9" x14ac:dyDescent="0.3">
      <c r="A16" s="7">
        <v>2</v>
      </c>
      <c r="B16" s="8">
        <f t="shared" si="0"/>
        <v>5.3360999999999983</v>
      </c>
      <c r="C16" s="7">
        <v>4</v>
      </c>
      <c r="D16" s="8">
        <f t="shared" si="1"/>
        <v>61.72721111111111</v>
      </c>
      <c r="E16" s="7">
        <v>0</v>
      </c>
      <c r="F16" s="8">
        <f t="shared" si="2"/>
        <v>30.60548271604938</v>
      </c>
    </row>
    <row r="17" spans="1:8" x14ac:dyDescent="0.3">
      <c r="A17" s="7">
        <v>4</v>
      </c>
      <c r="B17" s="8">
        <f t="shared" si="0"/>
        <v>5.3360999999999983</v>
      </c>
      <c r="C17" s="7">
        <v>7</v>
      </c>
      <c r="D17" s="8">
        <f t="shared" si="1"/>
        <v>61.72721111111111</v>
      </c>
      <c r="E17" s="7">
        <v>1</v>
      </c>
      <c r="F17" s="8">
        <f t="shared" si="2"/>
        <v>30.60548271604938</v>
      </c>
    </row>
    <row r="18" spans="1:8" x14ac:dyDescent="0.3">
      <c r="A18" s="7">
        <v>0</v>
      </c>
      <c r="B18" s="8">
        <f t="shared" si="0"/>
        <v>5.3360999999999983</v>
      </c>
      <c r="C18" s="7">
        <v>5</v>
      </c>
      <c r="D18" s="8">
        <f t="shared" si="1"/>
        <v>61.72721111111111</v>
      </c>
      <c r="E18" s="7">
        <v>0</v>
      </c>
      <c r="F18" s="8">
        <f t="shared" si="2"/>
        <v>30.60548271604938</v>
      </c>
    </row>
    <row r="19" spans="1:8" x14ac:dyDescent="0.3">
      <c r="A19" s="7">
        <v>0</v>
      </c>
      <c r="B19" s="8">
        <f t="shared" si="0"/>
        <v>5.3360999999999983</v>
      </c>
      <c r="C19" s="7">
        <v>1</v>
      </c>
      <c r="D19" s="8">
        <f t="shared" si="1"/>
        <v>61.72721111111111</v>
      </c>
      <c r="E19" s="7">
        <v>0</v>
      </c>
      <c r="F19" s="8">
        <f t="shared" si="2"/>
        <v>30.60548271604938</v>
      </c>
    </row>
    <row r="20" spans="1:8" x14ac:dyDescent="0.3">
      <c r="A20" s="7" t="s">
        <v>3</v>
      </c>
      <c r="B20" s="8">
        <f>SUM(B2:B19)</f>
        <v>96.049800000000005</v>
      </c>
      <c r="C20" s="7"/>
      <c r="D20" s="8">
        <f>SUM(D2:D19)</f>
        <v>1111.0898000000002</v>
      </c>
      <c r="E20" s="7"/>
      <c r="F20" s="8">
        <f>SUM(F2:F19)</f>
        <v>550.89868888888896</v>
      </c>
      <c r="G20" s="1">
        <f>SUM(B20:F20)</f>
        <v>1758.0382888888892</v>
      </c>
      <c r="H20" s="12" t="s">
        <v>14</v>
      </c>
    </row>
    <row r="23" spans="1:8" x14ac:dyDescent="0.3">
      <c r="D23" s="2">
        <f>(1758.04/2)/(2423.611/51)</f>
        <v>18.49720107723558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Normal="100" workbookViewId="0">
      <selection activeCell="H14" sqref="H14"/>
    </sheetView>
  </sheetViews>
  <sheetFormatPr defaultRowHeight="14.4" x14ac:dyDescent="0.3"/>
  <cols>
    <col min="1" max="1" width="13.109375" style="2" customWidth="1"/>
    <col min="2" max="2" width="14.33203125" style="2" customWidth="1"/>
    <col min="3" max="3" width="13.6640625" style="2" customWidth="1"/>
    <col min="4" max="4" width="12.109375" style="2" customWidth="1"/>
    <col min="5" max="5" width="14.6640625" style="2" customWidth="1"/>
    <col min="6" max="6" width="11.5546875" style="2" customWidth="1"/>
    <col min="7" max="7" width="12.21875" bestFit="1" customWidth="1"/>
    <col min="8" max="8" width="13.44140625" customWidth="1"/>
  </cols>
  <sheetData>
    <row r="1" spans="1:8" x14ac:dyDescent="0.3">
      <c r="A1" s="9" t="s">
        <v>7</v>
      </c>
      <c r="B1" s="3" t="s">
        <v>8</v>
      </c>
      <c r="D1" s="26" t="s">
        <v>46</v>
      </c>
      <c r="E1" s="26"/>
      <c r="F1" s="27"/>
      <c r="G1" s="27"/>
    </row>
    <row r="2" spans="1:8" x14ac:dyDescent="0.3">
      <c r="A2" s="7">
        <v>8</v>
      </c>
      <c r="B2" s="4">
        <f>POWER((A2-$E$8),2)</f>
        <v>0.46947873799725642</v>
      </c>
      <c r="C2"/>
      <c r="D2" s="27" t="s">
        <v>47</v>
      </c>
      <c r="E2" s="27"/>
      <c r="F2" s="26"/>
      <c r="G2" s="27"/>
    </row>
    <row r="3" spans="1:8" x14ac:dyDescent="0.3">
      <c r="A3" s="7">
        <v>0</v>
      </c>
      <c r="B3" s="4">
        <f t="shared" ref="B3:B55" si="0">POWER((A3-$E$8),2)</f>
        <v>53.506515775034295</v>
      </c>
      <c r="C3"/>
      <c r="D3" s="26"/>
      <c r="E3" s="26"/>
      <c r="F3" s="29" t="s">
        <v>49</v>
      </c>
      <c r="G3" s="29" t="s">
        <v>50</v>
      </c>
    </row>
    <row r="4" spans="1:8" x14ac:dyDescent="0.3">
      <c r="A4" s="7">
        <v>1</v>
      </c>
      <c r="B4" s="4">
        <f>POWER((A4-$E$8),2)</f>
        <v>39.876886145404661</v>
      </c>
      <c r="C4"/>
      <c r="D4" s="28" t="s">
        <v>45</v>
      </c>
      <c r="E4" s="2">
        <v>1758.04</v>
      </c>
      <c r="F4">
        <v>2</v>
      </c>
      <c r="G4">
        <f>E4/F4</f>
        <v>879.02</v>
      </c>
    </row>
    <row r="5" spans="1:8" x14ac:dyDescent="0.3">
      <c r="A5" s="7">
        <v>4</v>
      </c>
      <c r="B5" s="4">
        <f t="shared" si="0"/>
        <v>10.987997256515776</v>
      </c>
      <c r="C5"/>
      <c r="D5" s="28" t="s">
        <v>48</v>
      </c>
      <c r="E5" s="3">
        <v>2423.6111111111109</v>
      </c>
      <c r="F5">
        <f>17+17+17</f>
        <v>51</v>
      </c>
      <c r="G5">
        <f>E5/F5</f>
        <v>47.521786492374723</v>
      </c>
    </row>
    <row r="6" spans="1:8" x14ac:dyDescent="0.3">
      <c r="A6" s="7">
        <v>1</v>
      </c>
      <c r="B6" s="4">
        <f t="shared" si="0"/>
        <v>39.876886145404661</v>
      </c>
      <c r="C6"/>
      <c r="D6"/>
      <c r="E6"/>
      <c r="F6"/>
    </row>
    <row r="7" spans="1:8" x14ac:dyDescent="0.3">
      <c r="A7" s="7">
        <v>5</v>
      </c>
      <c r="B7" s="4">
        <f t="shared" si="0"/>
        <v>5.358367626886146</v>
      </c>
      <c r="C7"/>
      <c r="D7"/>
      <c r="E7"/>
      <c r="F7"/>
      <c r="G7" s="25" t="s">
        <v>51</v>
      </c>
      <c r="H7" s="25">
        <f>G4/G5</f>
        <v>18.497200229226362</v>
      </c>
    </row>
    <row r="8" spans="1:8" x14ac:dyDescent="0.3">
      <c r="A8" s="7">
        <v>6</v>
      </c>
      <c r="B8" s="4">
        <f t="shared" si="0"/>
        <v>1.728737997256516</v>
      </c>
      <c r="C8"/>
      <c r="D8" t="s">
        <v>12</v>
      </c>
      <c r="E8" s="1">
        <f>AVERAGE(A2:A55)</f>
        <v>7.3148148148148149</v>
      </c>
      <c r="F8"/>
    </row>
    <row r="9" spans="1:8" x14ac:dyDescent="0.3">
      <c r="A9" s="7">
        <v>16</v>
      </c>
      <c r="B9" s="4">
        <f t="shared" si="0"/>
        <v>75.432441700960212</v>
      </c>
      <c r="C9"/>
      <c r="D9"/>
      <c r="E9"/>
      <c r="F9"/>
    </row>
    <row r="10" spans="1:8" x14ac:dyDescent="0.3">
      <c r="A10" s="7">
        <v>8</v>
      </c>
      <c r="B10" s="4">
        <f t="shared" si="0"/>
        <v>0.46947873799725642</v>
      </c>
      <c r="C10"/>
      <c r="D10"/>
      <c r="E10"/>
      <c r="F10"/>
      <c r="G10" t="s">
        <v>52</v>
      </c>
      <c r="H10">
        <v>0.05</v>
      </c>
    </row>
    <row r="11" spans="1:8" x14ac:dyDescent="0.3">
      <c r="A11" s="7">
        <v>9</v>
      </c>
      <c r="B11" s="4">
        <f t="shared" si="0"/>
        <v>2.8398491083676265</v>
      </c>
      <c r="C11"/>
      <c r="D11"/>
      <c r="E11"/>
      <c r="F11"/>
      <c r="G11" t="s">
        <v>53</v>
      </c>
      <c r="H11">
        <v>2</v>
      </c>
    </row>
    <row r="12" spans="1:8" x14ac:dyDescent="0.3">
      <c r="A12" s="7">
        <v>8</v>
      </c>
      <c r="B12" s="4">
        <f t="shared" si="0"/>
        <v>0.46947873799725642</v>
      </c>
      <c r="C12"/>
      <c r="D12"/>
      <c r="E12"/>
      <c r="F12"/>
      <c r="G12" t="s">
        <v>54</v>
      </c>
      <c r="H12">
        <v>51</v>
      </c>
    </row>
    <row r="13" spans="1:8" x14ac:dyDescent="0.3">
      <c r="A13" s="7">
        <v>8</v>
      </c>
      <c r="B13" s="4">
        <f t="shared" si="0"/>
        <v>0.46947873799725642</v>
      </c>
      <c r="C13"/>
      <c r="D13"/>
      <c r="E13"/>
      <c r="F13"/>
    </row>
    <row r="14" spans="1:8" x14ac:dyDescent="0.3">
      <c r="A14" s="7">
        <v>6</v>
      </c>
      <c r="B14" s="4">
        <f t="shared" si="0"/>
        <v>1.728737997256516</v>
      </c>
      <c r="C14"/>
      <c r="D14"/>
      <c r="E14"/>
      <c r="F14"/>
      <c r="G14" t="s">
        <v>55</v>
      </c>
      <c r="H14" s="29">
        <v>3.1789999999999998</v>
      </c>
    </row>
    <row r="15" spans="1:8" x14ac:dyDescent="0.3">
      <c r="A15" s="7">
        <v>4</v>
      </c>
      <c r="B15" s="4">
        <f t="shared" si="0"/>
        <v>10.987997256515776</v>
      </c>
      <c r="C15"/>
      <c r="D15"/>
      <c r="E15"/>
      <c r="F15"/>
    </row>
    <row r="16" spans="1:8" x14ac:dyDescent="0.3">
      <c r="A16" s="7">
        <v>2</v>
      </c>
      <c r="B16" s="4">
        <f t="shared" si="0"/>
        <v>28.247256515775035</v>
      </c>
      <c r="C16"/>
      <c r="D16"/>
      <c r="E16"/>
      <c r="F16"/>
    </row>
    <row r="17" spans="1:8" x14ac:dyDescent="0.3">
      <c r="A17" s="7">
        <v>4</v>
      </c>
      <c r="B17" s="4">
        <f t="shared" si="0"/>
        <v>10.987997256515776</v>
      </c>
      <c r="C17"/>
      <c r="D17"/>
      <c r="E17"/>
      <c r="F17"/>
    </row>
    <row r="18" spans="1:8" x14ac:dyDescent="0.3">
      <c r="A18" s="7">
        <v>0</v>
      </c>
      <c r="B18" s="4">
        <f t="shared" si="0"/>
        <v>53.506515775034295</v>
      </c>
      <c r="C18"/>
      <c r="D18"/>
      <c r="E18"/>
      <c r="F18"/>
    </row>
    <row r="19" spans="1:8" x14ac:dyDescent="0.3">
      <c r="A19" s="7">
        <v>0</v>
      </c>
      <c r="B19" s="4">
        <f t="shared" si="0"/>
        <v>53.506515775034295</v>
      </c>
      <c r="C19"/>
      <c r="D19"/>
      <c r="E19"/>
      <c r="F19"/>
    </row>
    <row r="20" spans="1:8" x14ac:dyDescent="0.3">
      <c r="A20" s="7">
        <v>25</v>
      </c>
      <c r="B20" s="4">
        <f t="shared" si="0"/>
        <v>312.76577503429348</v>
      </c>
      <c r="C20"/>
      <c r="D20"/>
      <c r="E20"/>
      <c r="F20"/>
    </row>
    <row r="21" spans="1:8" x14ac:dyDescent="0.3">
      <c r="A21" s="7">
        <v>1</v>
      </c>
      <c r="B21" s="4">
        <f t="shared" si="0"/>
        <v>39.876886145404661</v>
      </c>
      <c r="H21">
        <f>17+17+17</f>
        <v>51</v>
      </c>
    </row>
    <row r="22" spans="1:8" x14ac:dyDescent="0.3">
      <c r="A22" s="7">
        <v>6</v>
      </c>
      <c r="B22" s="4">
        <f t="shared" si="0"/>
        <v>1.728737997256516</v>
      </c>
    </row>
    <row r="23" spans="1:8" x14ac:dyDescent="0.3">
      <c r="A23" s="7">
        <v>11</v>
      </c>
      <c r="B23" s="4">
        <f t="shared" si="0"/>
        <v>13.580589849108367</v>
      </c>
    </row>
    <row r="24" spans="1:8" x14ac:dyDescent="0.3">
      <c r="A24" s="7">
        <v>7</v>
      </c>
      <c r="B24" s="4">
        <f t="shared" si="0"/>
        <v>9.9108367626886185E-2</v>
      </c>
    </row>
    <row r="25" spans="1:8" x14ac:dyDescent="0.3">
      <c r="A25" s="7">
        <v>21</v>
      </c>
      <c r="B25" s="4">
        <f t="shared" si="0"/>
        <v>187.28429355281207</v>
      </c>
    </row>
    <row r="26" spans="1:8" x14ac:dyDescent="0.3">
      <c r="A26" s="7">
        <v>18</v>
      </c>
      <c r="B26" s="4">
        <f t="shared" si="0"/>
        <v>114.17318244170096</v>
      </c>
    </row>
    <row r="27" spans="1:8" x14ac:dyDescent="0.3">
      <c r="A27" s="7">
        <v>37</v>
      </c>
      <c r="B27" s="4">
        <f t="shared" si="0"/>
        <v>881.21021947873794</v>
      </c>
    </row>
    <row r="28" spans="1:8" x14ac:dyDescent="0.3">
      <c r="A28" s="7">
        <v>35</v>
      </c>
      <c r="B28" s="4">
        <f t="shared" si="0"/>
        <v>766.46947873799718</v>
      </c>
    </row>
    <row r="29" spans="1:8" x14ac:dyDescent="0.3">
      <c r="A29" s="7">
        <v>20</v>
      </c>
      <c r="B29" s="4">
        <f t="shared" si="0"/>
        <v>160.91392318244169</v>
      </c>
    </row>
    <row r="30" spans="1:8" x14ac:dyDescent="0.3">
      <c r="A30" s="7">
        <v>19</v>
      </c>
      <c r="B30" s="4">
        <f t="shared" si="0"/>
        <v>136.54355281207134</v>
      </c>
    </row>
    <row r="31" spans="1:8" x14ac:dyDescent="0.3">
      <c r="A31" s="7">
        <v>19</v>
      </c>
      <c r="B31" s="4">
        <f t="shared" si="0"/>
        <v>136.54355281207134</v>
      </c>
    </row>
    <row r="32" spans="1:8" x14ac:dyDescent="0.3">
      <c r="A32" s="7">
        <v>26</v>
      </c>
      <c r="B32" s="4">
        <f t="shared" si="0"/>
        <v>349.13614540466386</v>
      </c>
    </row>
    <row r="33" spans="1:2" x14ac:dyDescent="0.3">
      <c r="A33" s="7">
        <v>11</v>
      </c>
      <c r="B33" s="4">
        <f t="shared" si="0"/>
        <v>13.580589849108367</v>
      </c>
    </row>
    <row r="34" spans="1:2" x14ac:dyDescent="0.3">
      <c r="A34" s="7">
        <v>4</v>
      </c>
      <c r="B34" s="4">
        <f t="shared" si="0"/>
        <v>10.987997256515776</v>
      </c>
    </row>
    <row r="35" spans="1:2" x14ac:dyDescent="0.3">
      <c r="A35" s="7">
        <v>7</v>
      </c>
      <c r="B35" s="4">
        <f t="shared" si="0"/>
        <v>9.9108367626886185E-2</v>
      </c>
    </row>
    <row r="36" spans="1:2" x14ac:dyDescent="0.3">
      <c r="A36" s="7">
        <v>5</v>
      </c>
      <c r="B36" s="4">
        <f t="shared" si="0"/>
        <v>5.358367626886146</v>
      </c>
    </row>
    <row r="37" spans="1:2" x14ac:dyDescent="0.3">
      <c r="A37" s="7">
        <v>1</v>
      </c>
      <c r="B37" s="4">
        <f t="shared" si="0"/>
        <v>39.876886145404661</v>
      </c>
    </row>
    <row r="38" spans="1:2" x14ac:dyDescent="0.3">
      <c r="A38" s="7">
        <v>5</v>
      </c>
      <c r="B38" s="4">
        <f t="shared" si="0"/>
        <v>5.358367626886146</v>
      </c>
    </row>
    <row r="39" spans="1:2" x14ac:dyDescent="0.3">
      <c r="A39" s="7">
        <v>0</v>
      </c>
      <c r="B39" s="4">
        <f t="shared" si="0"/>
        <v>53.506515775034295</v>
      </c>
    </row>
    <row r="40" spans="1:2" x14ac:dyDescent="0.3">
      <c r="A40" s="7">
        <v>0</v>
      </c>
      <c r="B40" s="4">
        <f t="shared" si="0"/>
        <v>53.506515775034295</v>
      </c>
    </row>
    <row r="41" spans="1:2" x14ac:dyDescent="0.3">
      <c r="A41" s="7">
        <v>0</v>
      </c>
      <c r="B41" s="4">
        <f t="shared" si="0"/>
        <v>53.506515775034295</v>
      </c>
    </row>
    <row r="42" spans="1:2" x14ac:dyDescent="0.3">
      <c r="A42" s="7">
        <v>1</v>
      </c>
      <c r="B42" s="4">
        <f t="shared" si="0"/>
        <v>39.876886145404661</v>
      </c>
    </row>
    <row r="43" spans="1:2" x14ac:dyDescent="0.3">
      <c r="A43" s="7">
        <v>6</v>
      </c>
      <c r="B43" s="4">
        <f t="shared" si="0"/>
        <v>1.728737997256516</v>
      </c>
    </row>
    <row r="44" spans="1:2" x14ac:dyDescent="0.3">
      <c r="A44" s="7">
        <v>4</v>
      </c>
      <c r="B44" s="4">
        <f t="shared" si="0"/>
        <v>10.987997256515776</v>
      </c>
    </row>
    <row r="45" spans="1:2" x14ac:dyDescent="0.3">
      <c r="A45" s="7">
        <v>3</v>
      </c>
      <c r="B45" s="4">
        <f t="shared" si="0"/>
        <v>18.617626886145406</v>
      </c>
    </row>
    <row r="46" spans="1:2" x14ac:dyDescent="0.3">
      <c r="A46" s="7">
        <v>4</v>
      </c>
      <c r="B46" s="4">
        <f t="shared" si="0"/>
        <v>10.987997256515776</v>
      </c>
    </row>
    <row r="47" spans="1:2" x14ac:dyDescent="0.3">
      <c r="A47" s="7">
        <v>2</v>
      </c>
      <c r="B47" s="4">
        <f t="shared" si="0"/>
        <v>28.247256515775035</v>
      </c>
    </row>
    <row r="48" spans="1:2" x14ac:dyDescent="0.3">
      <c r="A48" s="7">
        <v>4</v>
      </c>
      <c r="B48" s="4">
        <f t="shared" si="0"/>
        <v>10.987997256515776</v>
      </c>
    </row>
    <row r="49" spans="1:5" x14ac:dyDescent="0.3">
      <c r="A49" s="7">
        <v>0</v>
      </c>
      <c r="B49" s="4">
        <f t="shared" si="0"/>
        <v>53.506515775034295</v>
      </c>
    </row>
    <row r="50" spans="1:5" x14ac:dyDescent="0.3">
      <c r="A50" s="7">
        <v>1</v>
      </c>
      <c r="B50" s="4">
        <f t="shared" si="0"/>
        <v>39.876886145404661</v>
      </c>
    </row>
    <row r="51" spans="1:5" x14ac:dyDescent="0.3">
      <c r="A51" s="7">
        <v>1</v>
      </c>
      <c r="B51" s="4">
        <f t="shared" si="0"/>
        <v>39.876886145404661</v>
      </c>
    </row>
    <row r="52" spans="1:5" x14ac:dyDescent="0.3">
      <c r="A52" s="7">
        <v>0</v>
      </c>
      <c r="B52" s="4">
        <f t="shared" si="0"/>
        <v>53.506515775034295</v>
      </c>
    </row>
    <row r="53" spans="1:5" x14ac:dyDescent="0.3">
      <c r="A53" s="7">
        <v>1</v>
      </c>
      <c r="B53" s="4">
        <f t="shared" si="0"/>
        <v>39.876886145404661</v>
      </c>
    </row>
    <row r="54" spans="1:5" x14ac:dyDescent="0.3">
      <c r="A54" s="7">
        <v>0</v>
      </c>
      <c r="B54" s="4">
        <f t="shared" si="0"/>
        <v>53.506515775034295</v>
      </c>
      <c r="D54" s="2" t="s">
        <v>48</v>
      </c>
      <c r="E54" s="3">
        <v>2423.6111111111109</v>
      </c>
    </row>
    <row r="55" spans="1:5" x14ac:dyDescent="0.3">
      <c r="A55" s="7">
        <v>0</v>
      </c>
      <c r="B55" s="4">
        <f t="shared" si="0"/>
        <v>53.506515775034295</v>
      </c>
      <c r="D55" s="2" t="s">
        <v>45</v>
      </c>
      <c r="E55" s="2">
        <v>1758.04</v>
      </c>
    </row>
    <row r="56" spans="1:5" x14ac:dyDescent="0.3">
      <c r="A56" s="7"/>
      <c r="B56" s="8">
        <f>SUM(B2:B55)</f>
        <v>4181.6481481481469</v>
      </c>
      <c r="D56" s="2" t="s">
        <v>3</v>
      </c>
      <c r="E56" s="2">
        <f>SUM(E54:E55)</f>
        <v>4181.6511111111104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Snap</vt:lpstr>
      <vt:lpstr>SSw</vt:lpstr>
      <vt:lpstr>SSB</vt:lpstr>
      <vt:lpstr>SST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Ali</dc:creator>
  <cp:lastModifiedBy>Ahmed, Hassan</cp:lastModifiedBy>
  <dcterms:created xsi:type="dcterms:W3CDTF">2020-03-26T19:09:51Z</dcterms:created>
  <dcterms:modified xsi:type="dcterms:W3CDTF">2021-09-04T08:14:56Z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b3c6b09b-3f16-4779-b681-96fa89f41bd6</vt:lpwstr>
  </property>
</Properties>
</file>