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asde\OneDrive\Робочий стіл\"/>
    </mc:Choice>
  </mc:AlternateContent>
  <xr:revisionPtr revIDLastSave="0" documentId="8_{89447C5F-2CEE-4310-905C-84DB3330F6C1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Аркуш8" sheetId="11" r:id="rId1"/>
    <sheet name="Dashboard" sheetId="17" r:id="rId2"/>
    <sheet name="List of orders" sheetId="2" r:id="rId3"/>
    <sheet name="Order Details" sheetId="3" r:id="rId4"/>
    <sheet name="Аркуш1" sheetId="18" r:id="rId5"/>
  </sheets>
  <definedNames>
    <definedName name="_xlcn.WorksheetConnection_ListofordersE1J5011" hidden="1">'List of orders'!$K$1:$P$494</definedName>
    <definedName name="_xlcn.WorksheetConnection_Salestarget.csvТаблиця91" hidden="1">Таблиця9[]</definedName>
    <definedName name="Роздільник_Category">#N/A</definedName>
    <definedName name="Роздільник_City">#N/A</definedName>
    <definedName name="Роздільник_Month2">#N/A</definedName>
    <definedName name="Роздільник_Year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Таблиця9" name="Таблиця9" connection="WorksheetConnection_Sales target.csv!Таблиця9"/>
          <x15:modelTable id="Діапазон" name="Діапазон" connection="WorksheetConnection_List of orders!$E$1:$J$5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8" l="1"/>
  <c r="H3" i="18"/>
  <c r="I3" i="18"/>
  <c r="J3" i="18"/>
  <c r="K3" i="18"/>
  <c r="G4" i="18"/>
  <c r="H4" i="18"/>
  <c r="I4" i="18"/>
  <c r="J4" i="18"/>
  <c r="K4" i="18"/>
  <c r="F5" i="18"/>
  <c r="G5" i="18"/>
  <c r="H5" i="18"/>
  <c r="I5" i="18"/>
  <c r="J5" i="18"/>
  <c r="K5" i="18"/>
  <c r="G6" i="18"/>
  <c r="H6" i="18"/>
  <c r="I6" i="18"/>
  <c r="J6" i="18"/>
  <c r="K6" i="18"/>
  <c r="G7" i="18"/>
  <c r="H7" i="18"/>
  <c r="I7" i="18"/>
  <c r="J7" i="18"/>
  <c r="K7" i="18"/>
  <c r="F9" i="18"/>
  <c r="G9" i="18"/>
  <c r="H9" i="18"/>
  <c r="I9" i="18"/>
  <c r="J9" i="18"/>
  <c r="K9" i="18"/>
  <c r="G11" i="18"/>
  <c r="H11" i="18"/>
  <c r="I11" i="18"/>
  <c r="J11" i="18"/>
  <c r="K11" i="18"/>
  <c r="H2" i="2"/>
  <c r="H204" i="2"/>
  <c r="H278" i="2"/>
  <c r="H437" i="2"/>
  <c r="H496" i="2"/>
  <c r="H497" i="2"/>
  <c r="H504" i="2"/>
  <c r="H505" i="2"/>
  <c r="H512" i="2"/>
  <c r="H521" i="2"/>
  <c r="H528" i="2"/>
  <c r="H529" i="2"/>
  <c r="H536" i="2"/>
  <c r="H537" i="2"/>
  <c r="H544" i="2"/>
  <c r="H552" i="2"/>
  <c r="H553" i="2"/>
  <c r="C2" i="2"/>
  <c r="F2" i="2" s="1"/>
  <c r="C554" i="2"/>
  <c r="F554" i="2" s="1"/>
  <c r="C553" i="2"/>
  <c r="D553" i="2" s="1"/>
  <c r="C552" i="2"/>
  <c r="F552" i="2" s="1"/>
  <c r="C551" i="2"/>
  <c r="F551" i="2" s="1"/>
  <c r="C550" i="2"/>
  <c r="F550" i="2" s="1"/>
  <c r="C549" i="2"/>
  <c r="C548" i="2"/>
  <c r="F548" i="2" s="1"/>
  <c r="C547" i="2"/>
  <c r="H547" i="2" s="1"/>
  <c r="C546" i="2"/>
  <c r="F546" i="2" s="1"/>
  <c r="C545" i="2"/>
  <c r="C544" i="2"/>
  <c r="F544" i="2" s="1"/>
  <c r="C543" i="2"/>
  <c r="F543" i="2" s="1"/>
  <c r="C542" i="2"/>
  <c r="D542" i="2" s="1"/>
  <c r="C541" i="2"/>
  <c r="F541" i="2" s="1"/>
  <c r="C540" i="2"/>
  <c r="C539" i="2"/>
  <c r="H539" i="2" s="1"/>
  <c r="C538" i="2"/>
  <c r="C537" i="2"/>
  <c r="D537" i="2" s="1"/>
  <c r="F536" i="2"/>
  <c r="C536" i="2"/>
  <c r="D536" i="2" s="1"/>
  <c r="G536" i="2" s="1"/>
  <c r="C535" i="2"/>
  <c r="F535" i="2" s="1"/>
  <c r="C534" i="2"/>
  <c r="D534" i="2" s="1"/>
  <c r="C533" i="2"/>
  <c r="C532" i="2"/>
  <c r="F532" i="2" s="1"/>
  <c r="C531" i="2"/>
  <c r="H531" i="2" s="1"/>
  <c r="F530" i="2"/>
  <c r="C530" i="2"/>
  <c r="H530" i="2" s="1"/>
  <c r="C529" i="2"/>
  <c r="D529" i="2" s="1"/>
  <c r="D528" i="2"/>
  <c r="G528" i="2" s="1"/>
  <c r="C528" i="2"/>
  <c r="F528" i="2" s="1"/>
  <c r="C527" i="2"/>
  <c r="F527" i="2" s="1"/>
  <c r="F526" i="2"/>
  <c r="C526" i="2"/>
  <c r="D526" i="2" s="1"/>
  <c r="C525" i="2"/>
  <c r="F525" i="2" s="1"/>
  <c r="C524" i="2"/>
  <c r="F524" i="2" s="1"/>
  <c r="C523" i="2"/>
  <c r="D522" i="2"/>
  <c r="G522" i="2" s="1"/>
  <c r="C522" i="2"/>
  <c r="H522" i="2" s="1"/>
  <c r="C521" i="2"/>
  <c r="D521" i="2" s="1"/>
  <c r="C520" i="2"/>
  <c r="F520" i="2" s="1"/>
  <c r="C519" i="2"/>
  <c r="C518" i="2"/>
  <c r="F518" i="2" s="1"/>
  <c r="C517" i="2"/>
  <c r="F517" i="2" s="1"/>
  <c r="C516" i="2"/>
  <c r="C515" i="2"/>
  <c r="F515" i="2" s="1"/>
  <c r="C514" i="2"/>
  <c r="H514" i="2" s="1"/>
  <c r="C513" i="2"/>
  <c r="D513" i="2" s="1"/>
  <c r="D512" i="2"/>
  <c r="G512" i="2" s="1"/>
  <c r="C512" i="2"/>
  <c r="F512" i="2" s="1"/>
  <c r="C511" i="2"/>
  <c r="F511" i="2" s="1"/>
  <c r="F510" i="2"/>
  <c r="C510" i="2"/>
  <c r="D510" i="2" s="1"/>
  <c r="C509" i="2"/>
  <c r="F509" i="2" s="1"/>
  <c r="D508" i="2"/>
  <c r="E508" i="2" s="1"/>
  <c r="C508" i="2"/>
  <c r="F508" i="2" s="1"/>
  <c r="C507" i="2"/>
  <c r="F507" i="2" s="1"/>
  <c r="C506" i="2"/>
  <c r="C505" i="2"/>
  <c r="D505" i="2" s="1"/>
  <c r="C504" i="2"/>
  <c r="F504" i="2" s="1"/>
  <c r="C503" i="2"/>
  <c r="F503" i="2" s="1"/>
  <c r="C502" i="2"/>
  <c r="D502" i="2" s="1"/>
  <c r="C501" i="2"/>
  <c r="C500" i="2"/>
  <c r="F500" i="2" s="1"/>
  <c r="D499" i="2"/>
  <c r="G499" i="2" s="1"/>
  <c r="C499" i="2"/>
  <c r="F499" i="2" s="1"/>
  <c r="F498" i="2"/>
  <c r="D498" i="2"/>
  <c r="G498" i="2" s="1"/>
  <c r="C498" i="2"/>
  <c r="H498" i="2" s="1"/>
  <c r="C497" i="2"/>
  <c r="D497" i="2" s="1"/>
  <c r="C496" i="2"/>
  <c r="F496" i="2" s="1"/>
  <c r="C495" i="2"/>
  <c r="F495" i="2" s="1"/>
  <c r="P494" i="2"/>
  <c r="O494" i="2"/>
  <c r="N494" i="2"/>
  <c r="M494" i="2"/>
  <c r="L494" i="2"/>
  <c r="C494" i="2"/>
  <c r="F494" i="2" s="1"/>
  <c r="P493" i="2"/>
  <c r="O493" i="2"/>
  <c r="N493" i="2"/>
  <c r="M493" i="2"/>
  <c r="L493" i="2"/>
  <c r="C493" i="2"/>
  <c r="F493" i="2" s="1"/>
  <c r="P492" i="2"/>
  <c r="O492" i="2"/>
  <c r="N492" i="2"/>
  <c r="M492" i="2"/>
  <c r="L492" i="2"/>
  <c r="C492" i="2"/>
  <c r="P491" i="2"/>
  <c r="O491" i="2"/>
  <c r="N491" i="2"/>
  <c r="M491" i="2"/>
  <c r="L491" i="2"/>
  <c r="C491" i="2"/>
  <c r="F491" i="2" s="1"/>
  <c r="P490" i="2"/>
  <c r="O490" i="2"/>
  <c r="N490" i="2"/>
  <c r="M490" i="2"/>
  <c r="L490" i="2"/>
  <c r="C490" i="2"/>
  <c r="F490" i="2" s="1"/>
  <c r="P489" i="2"/>
  <c r="O489" i="2"/>
  <c r="N489" i="2"/>
  <c r="M489" i="2"/>
  <c r="L489" i="2"/>
  <c r="C489" i="2"/>
  <c r="F489" i="2" s="1"/>
  <c r="P488" i="2"/>
  <c r="O488" i="2"/>
  <c r="N488" i="2"/>
  <c r="M488" i="2"/>
  <c r="L488" i="2"/>
  <c r="C488" i="2"/>
  <c r="D488" i="2" s="1"/>
  <c r="P487" i="2"/>
  <c r="O487" i="2"/>
  <c r="N487" i="2"/>
  <c r="M487" i="2"/>
  <c r="L487" i="2"/>
  <c r="C487" i="2"/>
  <c r="F487" i="2" s="1"/>
  <c r="P486" i="2"/>
  <c r="O486" i="2"/>
  <c r="N486" i="2"/>
  <c r="M486" i="2"/>
  <c r="L486" i="2"/>
  <c r="C486" i="2"/>
  <c r="F486" i="2" s="1"/>
  <c r="P485" i="2"/>
  <c r="O485" i="2"/>
  <c r="N485" i="2"/>
  <c r="M485" i="2"/>
  <c r="L485" i="2"/>
  <c r="C485" i="2"/>
  <c r="F485" i="2" s="1"/>
  <c r="P484" i="2"/>
  <c r="O484" i="2"/>
  <c r="N484" i="2"/>
  <c r="M484" i="2"/>
  <c r="L484" i="2"/>
  <c r="C484" i="2"/>
  <c r="P483" i="2"/>
  <c r="O483" i="2"/>
  <c r="N483" i="2"/>
  <c r="M483" i="2"/>
  <c r="L483" i="2"/>
  <c r="C483" i="2"/>
  <c r="F483" i="2" s="1"/>
  <c r="P482" i="2"/>
  <c r="O482" i="2"/>
  <c r="N482" i="2"/>
  <c r="M482" i="2"/>
  <c r="L482" i="2"/>
  <c r="C482" i="2"/>
  <c r="F482" i="2" s="1"/>
  <c r="P481" i="2"/>
  <c r="O481" i="2"/>
  <c r="N481" i="2"/>
  <c r="M481" i="2"/>
  <c r="L481" i="2"/>
  <c r="C481" i="2"/>
  <c r="F481" i="2" s="1"/>
  <c r="P480" i="2"/>
  <c r="O480" i="2"/>
  <c r="N480" i="2"/>
  <c r="M480" i="2"/>
  <c r="L480" i="2"/>
  <c r="C480" i="2"/>
  <c r="D480" i="2" s="1"/>
  <c r="P479" i="2"/>
  <c r="O479" i="2"/>
  <c r="N479" i="2"/>
  <c r="M479" i="2"/>
  <c r="L479" i="2"/>
  <c r="C479" i="2"/>
  <c r="F479" i="2" s="1"/>
  <c r="P478" i="2"/>
  <c r="O478" i="2"/>
  <c r="N478" i="2"/>
  <c r="M478" i="2"/>
  <c r="L478" i="2"/>
  <c r="C478" i="2"/>
  <c r="F478" i="2" s="1"/>
  <c r="P477" i="2"/>
  <c r="O477" i="2"/>
  <c r="N477" i="2"/>
  <c r="M477" i="2"/>
  <c r="L477" i="2"/>
  <c r="C477" i="2"/>
  <c r="F477" i="2" s="1"/>
  <c r="P476" i="2"/>
  <c r="O476" i="2"/>
  <c r="N476" i="2"/>
  <c r="M476" i="2"/>
  <c r="L476" i="2"/>
  <c r="C476" i="2"/>
  <c r="P475" i="2"/>
  <c r="O475" i="2"/>
  <c r="N475" i="2"/>
  <c r="M475" i="2"/>
  <c r="L475" i="2"/>
  <c r="C475" i="2"/>
  <c r="P474" i="2"/>
  <c r="O474" i="2"/>
  <c r="N474" i="2"/>
  <c r="M474" i="2"/>
  <c r="L474" i="2"/>
  <c r="C474" i="2"/>
  <c r="P473" i="2"/>
  <c r="O473" i="2"/>
  <c r="N473" i="2"/>
  <c r="M473" i="2"/>
  <c r="L473" i="2"/>
  <c r="C473" i="2"/>
  <c r="P472" i="2"/>
  <c r="O472" i="2"/>
  <c r="N472" i="2"/>
  <c r="M472" i="2"/>
  <c r="L472" i="2"/>
  <c r="F472" i="2"/>
  <c r="C472" i="2"/>
  <c r="P471" i="2"/>
  <c r="O471" i="2"/>
  <c r="N471" i="2"/>
  <c r="M471" i="2"/>
  <c r="L471" i="2"/>
  <c r="F471" i="2"/>
  <c r="C471" i="2"/>
  <c r="P470" i="2"/>
  <c r="O470" i="2"/>
  <c r="N470" i="2"/>
  <c r="M470" i="2"/>
  <c r="L470" i="2"/>
  <c r="C470" i="2"/>
  <c r="P469" i="2"/>
  <c r="O469" i="2"/>
  <c r="N469" i="2"/>
  <c r="M469" i="2"/>
  <c r="L469" i="2"/>
  <c r="C469" i="2"/>
  <c r="P468" i="2"/>
  <c r="O468" i="2"/>
  <c r="N468" i="2"/>
  <c r="M468" i="2"/>
  <c r="L468" i="2"/>
  <c r="F468" i="2"/>
  <c r="C468" i="2"/>
  <c r="P467" i="2"/>
  <c r="O467" i="2"/>
  <c r="N467" i="2"/>
  <c r="M467" i="2"/>
  <c r="L467" i="2"/>
  <c r="C467" i="2"/>
  <c r="P466" i="2"/>
  <c r="O466" i="2"/>
  <c r="N466" i="2"/>
  <c r="M466" i="2"/>
  <c r="L466" i="2"/>
  <c r="F466" i="2"/>
  <c r="C466" i="2"/>
  <c r="H466" i="2" s="1"/>
  <c r="P465" i="2"/>
  <c r="O465" i="2"/>
  <c r="N465" i="2"/>
  <c r="M465" i="2"/>
  <c r="L465" i="2"/>
  <c r="F465" i="2"/>
  <c r="C465" i="2"/>
  <c r="H465" i="2" s="1"/>
  <c r="P464" i="2"/>
  <c r="O464" i="2"/>
  <c r="N464" i="2"/>
  <c r="M464" i="2"/>
  <c r="L464" i="2"/>
  <c r="F464" i="2"/>
  <c r="C464" i="2"/>
  <c r="H464" i="2" s="1"/>
  <c r="P463" i="2"/>
  <c r="O463" i="2"/>
  <c r="N463" i="2"/>
  <c r="M463" i="2"/>
  <c r="L463" i="2"/>
  <c r="F463" i="2"/>
  <c r="C463" i="2"/>
  <c r="H463" i="2" s="1"/>
  <c r="P462" i="2"/>
  <c r="O462" i="2"/>
  <c r="N462" i="2"/>
  <c r="M462" i="2"/>
  <c r="L462" i="2"/>
  <c r="F462" i="2"/>
  <c r="C462" i="2"/>
  <c r="H462" i="2" s="1"/>
  <c r="P461" i="2"/>
  <c r="O461" i="2"/>
  <c r="N461" i="2"/>
  <c r="M461" i="2"/>
  <c r="L461" i="2"/>
  <c r="F461" i="2"/>
  <c r="C461" i="2"/>
  <c r="H461" i="2" s="1"/>
  <c r="P460" i="2"/>
  <c r="O460" i="2"/>
  <c r="N460" i="2"/>
  <c r="M460" i="2"/>
  <c r="L460" i="2"/>
  <c r="F460" i="2"/>
  <c r="C460" i="2"/>
  <c r="H460" i="2" s="1"/>
  <c r="P459" i="2"/>
  <c r="O459" i="2"/>
  <c r="N459" i="2"/>
  <c r="M459" i="2"/>
  <c r="L459" i="2"/>
  <c r="F459" i="2"/>
  <c r="C459" i="2"/>
  <c r="H459" i="2" s="1"/>
  <c r="P458" i="2"/>
  <c r="O458" i="2"/>
  <c r="N458" i="2"/>
  <c r="M458" i="2"/>
  <c r="L458" i="2"/>
  <c r="F458" i="2"/>
  <c r="C458" i="2"/>
  <c r="H458" i="2" s="1"/>
  <c r="P457" i="2"/>
  <c r="O457" i="2"/>
  <c r="N457" i="2"/>
  <c r="M457" i="2"/>
  <c r="L457" i="2"/>
  <c r="F457" i="2"/>
  <c r="C457" i="2"/>
  <c r="H457" i="2" s="1"/>
  <c r="P456" i="2"/>
  <c r="O456" i="2"/>
  <c r="N456" i="2"/>
  <c r="M456" i="2"/>
  <c r="L456" i="2"/>
  <c r="F456" i="2"/>
  <c r="C456" i="2"/>
  <c r="H456" i="2" s="1"/>
  <c r="P455" i="2"/>
  <c r="O455" i="2"/>
  <c r="N455" i="2"/>
  <c r="M455" i="2"/>
  <c r="L455" i="2"/>
  <c r="F455" i="2"/>
  <c r="C455" i="2"/>
  <c r="H455" i="2" s="1"/>
  <c r="P454" i="2"/>
  <c r="O454" i="2"/>
  <c r="N454" i="2"/>
  <c r="M454" i="2"/>
  <c r="L454" i="2"/>
  <c r="F454" i="2"/>
  <c r="C454" i="2"/>
  <c r="H454" i="2" s="1"/>
  <c r="P453" i="2"/>
  <c r="O453" i="2"/>
  <c r="N453" i="2"/>
  <c r="M453" i="2"/>
  <c r="L453" i="2"/>
  <c r="F453" i="2"/>
  <c r="C453" i="2"/>
  <c r="H453" i="2" s="1"/>
  <c r="P452" i="2"/>
  <c r="O452" i="2"/>
  <c r="N452" i="2"/>
  <c r="M452" i="2"/>
  <c r="L452" i="2"/>
  <c r="F452" i="2"/>
  <c r="C452" i="2"/>
  <c r="H452" i="2" s="1"/>
  <c r="P451" i="2"/>
  <c r="O451" i="2"/>
  <c r="N451" i="2"/>
  <c r="M451" i="2"/>
  <c r="L451" i="2"/>
  <c r="F451" i="2"/>
  <c r="C451" i="2"/>
  <c r="H451" i="2" s="1"/>
  <c r="P450" i="2"/>
  <c r="O450" i="2"/>
  <c r="N450" i="2"/>
  <c r="M450" i="2"/>
  <c r="L450" i="2"/>
  <c r="F450" i="2"/>
  <c r="C450" i="2"/>
  <c r="H450" i="2" s="1"/>
  <c r="P449" i="2"/>
  <c r="O449" i="2"/>
  <c r="N449" i="2"/>
  <c r="M449" i="2"/>
  <c r="L449" i="2"/>
  <c r="F449" i="2"/>
  <c r="C449" i="2"/>
  <c r="H449" i="2" s="1"/>
  <c r="P448" i="2"/>
  <c r="O448" i="2"/>
  <c r="N448" i="2"/>
  <c r="M448" i="2"/>
  <c r="L448" i="2"/>
  <c r="F448" i="2"/>
  <c r="C448" i="2"/>
  <c r="H448" i="2" s="1"/>
  <c r="P447" i="2"/>
  <c r="O447" i="2"/>
  <c r="N447" i="2"/>
  <c r="M447" i="2"/>
  <c r="L447" i="2"/>
  <c r="F447" i="2"/>
  <c r="C447" i="2"/>
  <c r="H447" i="2" s="1"/>
  <c r="P446" i="2"/>
  <c r="O446" i="2"/>
  <c r="N446" i="2"/>
  <c r="M446" i="2"/>
  <c r="L446" i="2"/>
  <c r="F446" i="2"/>
  <c r="C446" i="2"/>
  <c r="H446" i="2" s="1"/>
  <c r="P445" i="2"/>
  <c r="O445" i="2"/>
  <c r="N445" i="2"/>
  <c r="M445" i="2"/>
  <c r="L445" i="2"/>
  <c r="F445" i="2"/>
  <c r="C445" i="2"/>
  <c r="H445" i="2" s="1"/>
  <c r="P444" i="2"/>
  <c r="O444" i="2"/>
  <c r="N444" i="2"/>
  <c r="M444" i="2"/>
  <c r="L444" i="2"/>
  <c r="F444" i="2"/>
  <c r="C444" i="2"/>
  <c r="H444" i="2" s="1"/>
  <c r="P443" i="2"/>
  <c r="O443" i="2"/>
  <c r="N443" i="2"/>
  <c r="M443" i="2"/>
  <c r="L443" i="2"/>
  <c r="F443" i="2"/>
  <c r="C443" i="2"/>
  <c r="H443" i="2" s="1"/>
  <c r="P442" i="2"/>
  <c r="O442" i="2"/>
  <c r="N442" i="2"/>
  <c r="M442" i="2"/>
  <c r="L442" i="2"/>
  <c r="F442" i="2"/>
  <c r="C442" i="2"/>
  <c r="H442" i="2" s="1"/>
  <c r="P441" i="2"/>
  <c r="O441" i="2"/>
  <c r="N441" i="2"/>
  <c r="M441" i="2"/>
  <c r="L441" i="2"/>
  <c r="F441" i="2"/>
  <c r="C441" i="2"/>
  <c r="H441" i="2" s="1"/>
  <c r="P440" i="2"/>
  <c r="O440" i="2"/>
  <c r="N440" i="2"/>
  <c r="M440" i="2"/>
  <c r="L440" i="2"/>
  <c r="F440" i="2"/>
  <c r="C440" i="2"/>
  <c r="H440" i="2" s="1"/>
  <c r="P439" i="2"/>
  <c r="O439" i="2"/>
  <c r="N439" i="2"/>
  <c r="M439" i="2"/>
  <c r="L439" i="2"/>
  <c r="F439" i="2"/>
  <c r="C439" i="2"/>
  <c r="H439" i="2" s="1"/>
  <c r="P438" i="2"/>
  <c r="O438" i="2"/>
  <c r="N438" i="2"/>
  <c r="M438" i="2"/>
  <c r="L438" i="2"/>
  <c r="F438" i="2"/>
  <c r="C438" i="2"/>
  <c r="H438" i="2" s="1"/>
  <c r="P437" i="2"/>
  <c r="O437" i="2"/>
  <c r="N437" i="2"/>
  <c r="M437" i="2"/>
  <c r="L437" i="2"/>
  <c r="F437" i="2"/>
  <c r="C437" i="2"/>
  <c r="D437" i="2" s="1"/>
  <c r="P436" i="2"/>
  <c r="O436" i="2"/>
  <c r="N436" i="2"/>
  <c r="M436" i="2"/>
  <c r="L436" i="2"/>
  <c r="F436" i="2"/>
  <c r="C436" i="2"/>
  <c r="H436" i="2" s="1"/>
  <c r="P435" i="2"/>
  <c r="O435" i="2"/>
  <c r="N435" i="2"/>
  <c r="M435" i="2"/>
  <c r="L435" i="2"/>
  <c r="F435" i="2"/>
  <c r="C435" i="2"/>
  <c r="H435" i="2" s="1"/>
  <c r="P434" i="2"/>
  <c r="O434" i="2"/>
  <c r="N434" i="2"/>
  <c r="M434" i="2"/>
  <c r="L434" i="2"/>
  <c r="F434" i="2"/>
  <c r="C434" i="2"/>
  <c r="H434" i="2" s="1"/>
  <c r="P433" i="2"/>
  <c r="O433" i="2"/>
  <c r="N433" i="2"/>
  <c r="M433" i="2"/>
  <c r="L433" i="2"/>
  <c r="F433" i="2"/>
  <c r="C433" i="2"/>
  <c r="H433" i="2" s="1"/>
  <c r="P432" i="2"/>
  <c r="O432" i="2"/>
  <c r="N432" i="2"/>
  <c r="M432" i="2"/>
  <c r="L432" i="2"/>
  <c r="F432" i="2"/>
  <c r="C432" i="2"/>
  <c r="H432" i="2" s="1"/>
  <c r="P431" i="2"/>
  <c r="O431" i="2"/>
  <c r="N431" i="2"/>
  <c r="M431" i="2"/>
  <c r="L431" i="2"/>
  <c r="F431" i="2"/>
  <c r="C431" i="2"/>
  <c r="H431" i="2" s="1"/>
  <c r="P430" i="2"/>
  <c r="O430" i="2"/>
  <c r="N430" i="2"/>
  <c r="M430" i="2"/>
  <c r="L430" i="2"/>
  <c r="F430" i="2"/>
  <c r="C430" i="2"/>
  <c r="H430" i="2" s="1"/>
  <c r="P429" i="2"/>
  <c r="O429" i="2"/>
  <c r="N429" i="2"/>
  <c r="M429" i="2"/>
  <c r="L429" i="2"/>
  <c r="F429" i="2"/>
  <c r="C429" i="2"/>
  <c r="H429" i="2" s="1"/>
  <c r="P428" i="2"/>
  <c r="O428" i="2"/>
  <c r="N428" i="2"/>
  <c r="M428" i="2"/>
  <c r="L428" i="2"/>
  <c r="F428" i="2"/>
  <c r="C428" i="2"/>
  <c r="H428" i="2" s="1"/>
  <c r="P427" i="2"/>
  <c r="O427" i="2"/>
  <c r="N427" i="2"/>
  <c r="M427" i="2"/>
  <c r="L427" i="2"/>
  <c r="F427" i="2"/>
  <c r="C427" i="2"/>
  <c r="D427" i="2" s="1"/>
  <c r="P426" i="2"/>
  <c r="O426" i="2"/>
  <c r="N426" i="2"/>
  <c r="M426" i="2"/>
  <c r="L426" i="2"/>
  <c r="F426" i="2"/>
  <c r="C426" i="2"/>
  <c r="H426" i="2" s="1"/>
  <c r="P425" i="2"/>
  <c r="O425" i="2"/>
  <c r="N425" i="2"/>
  <c r="M425" i="2"/>
  <c r="L425" i="2"/>
  <c r="F425" i="2"/>
  <c r="C425" i="2"/>
  <c r="H425" i="2" s="1"/>
  <c r="P424" i="2"/>
  <c r="O424" i="2"/>
  <c r="N424" i="2"/>
  <c r="M424" i="2"/>
  <c r="L424" i="2"/>
  <c r="F424" i="2"/>
  <c r="C424" i="2"/>
  <c r="H424" i="2" s="1"/>
  <c r="P423" i="2"/>
  <c r="O423" i="2"/>
  <c r="N423" i="2"/>
  <c r="M423" i="2"/>
  <c r="L423" i="2"/>
  <c r="F423" i="2"/>
  <c r="C423" i="2"/>
  <c r="H423" i="2" s="1"/>
  <c r="P422" i="2"/>
  <c r="O422" i="2"/>
  <c r="N422" i="2"/>
  <c r="M422" i="2"/>
  <c r="L422" i="2"/>
  <c r="F422" i="2"/>
  <c r="C422" i="2"/>
  <c r="H422" i="2" s="1"/>
  <c r="P421" i="2"/>
  <c r="O421" i="2"/>
  <c r="N421" i="2"/>
  <c r="M421" i="2"/>
  <c r="L421" i="2"/>
  <c r="F421" i="2"/>
  <c r="C421" i="2"/>
  <c r="H421" i="2" s="1"/>
  <c r="P420" i="2"/>
  <c r="O420" i="2"/>
  <c r="N420" i="2"/>
  <c r="M420" i="2"/>
  <c r="L420" i="2"/>
  <c r="F420" i="2"/>
  <c r="C420" i="2"/>
  <c r="H420" i="2" s="1"/>
  <c r="P419" i="2"/>
  <c r="O419" i="2"/>
  <c r="N419" i="2"/>
  <c r="M419" i="2"/>
  <c r="L419" i="2"/>
  <c r="F419" i="2"/>
  <c r="C419" i="2"/>
  <c r="D419" i="2" s="1"/>
  <c r="P418" i="2"/>
  <c r="O418" i="2"/>
  <c r="N418" i="2"/>
  <c r="M418" i="2"/>
  <c r="L418" i="2"/>
  <c r="F418" i="2"/>
  <c r="C418" i="2"/>
  <c r="H418" i="2" s="1"/>
  <c r="P417" i="2"/>
  <c r="O417" i="2"/>
  <c r="N417" i="2"/>
  <c r="M417" i="2"/>
  <c r="L417" i="2"/>
  <c r="F417" i="2"/>
  <c r="C417" i="2"/>
  <c r="H417" i="2" s="1"/>
  <c r="P416" i="2"/>
  <c r="O416" i="2"/>
  <c r="N416" i="2"/>
  <c r="M416" i="2"/>
  <c r="L416" i="2"/>
  <c r="F416" i="2"/>
  <c r="C416" i="2"/>
  <c r="H416" i="2" s="1"/>
  <c r="P415" i="2"/>
  <c r="O415" i="2"/>
  <c r="N415" i="2"/>
  <c r="M415" i="2"/>
  <c r="L415" i="2"/>
  <c r="F415" i="2"/>
  <c r="C415" i="2"/>
  <c r="H415" i="2" s="1"/>
  <c r="P414" i="2"/>
  <c r="O414" i="2"/>
  <c r="N414" i="2"/>
  <c r="M414" i="2"/>
  <c r="L414" i="2"/>
  <c r="F414" i="2"/>
  <c r="C414" i="2"/>
  <c r="H414" i="2" s="1"/>
  <c r="P413" i="2"/>
  <c r="O413" i="2"/>
  <c r="N413" i="2"/>
  <c r="M413" i="2"/>
  <c r="L413" i="2"/>
  <c r="F413" i="2"/>
  <c r="C413" i="2"/>
  <c r="H413" i="2" s="1"/>
  <c r="P412" i="2"/>
  <c r="O412" i="2"/>
  <c r="N412" i="2"/>
  <c r="M412" i="2"/>
  <c r="L412" i="2"/>
  <c r="F412" i="2"/>
  <c r="C412" i="2"/>
  <c r="H412" i="2" s="1"/>
  <c r="P411" i="2"/>
  <c r="O411" i="2"/>
  <c r="N411" i="2"/>
  <c r="M411" i="2"/>
  <c r="L411" i="2"/>
  <c r="F411" i="2"/>
  <c r="C411" i="2"/>
  <c r="H411" i="2" s="1"/>
  <c r="P410" i="2"/>
  <c r="O410" i="2"/>
  <c r="N410" i="2"/>
  <c r="M410" i="2"/>
  <c r="L410" i="2"/>
  <c r="F410" i="2"/>
  <c r="C410" i="2"/>
  <c r="H410" i="2" s="1"/>
  <c r="P409" i="2"/>
  <c r="O409" i="2"/>
  <c r="N409" i="2"/>
  <c r="M409" i="2"/>
  <c r="L409" i="2"/>
  <c r="C409" i="2"/>
  <c r="P408" i="2"/>
  <c r="O408" i="2"/>
  <c r="N408" i="2"/>
  <c r="M408" i="2"/>
  <c r="L408" i="2"/>
  <c r="C408" i="2"/>
  <c r="P407" i="2"/>
  <c r="O407" i="2"/>
  <c r="N407" i="2"/>
  <c r="M407" i="2"/>
  <c r="L407" i="2"/>
  <c r="C407" i="2"/>
  <c r="P406" i="2"/>
  <c r="O406" i="2"/>
  <c r="N406" i="2"/>
  <c r="M406" i="2"/>
  <c r="L406" i="2"/>
  <c r="C406" i="2"/>
  <c r="F406" i="2" s="1"/>
  <c r="P405" i="2"/>
  <c r="O405" i="2"/>
  <c r="N405" i="2"/>
  <c r="M405" i="2"/>
  <c r="L405" i="2"/>
  <c r="F405" i="2"/>
  <c r="C405" i="2"/>
  <c r="P404" i="2"/>
  <c r="O404" i="2"/>
  <c r="N404" i="2"/>
  <c r="M404" i="2"/>
  <c r="L404" i="2"/>
  <c r="F404" i="2"/>
  <c r="D404" i="2"/>
  <c r="C404" i="2"/>
  <c r="H404" i="2" s="1"/>
  <c r="P403" i="2"/>
  <c r="O403" i="2"/>
  <c r="N403" i="2"/>
  <c r="M403" i="2"/>
  <c r="L403" i="2"/>
  <c r="F403" i="2"/>
  <c r="D403" i="2"/>
  <c r="C403" i="2"/>
  <c r="H403" i="2" s="1"/>
  <c r="P402" i="2"/>
  <c r="O402" i="2"/>
  <c r="N402" i="2"/>
  <c r="M402" i="2"/>
  <c r="L402" i="2"/>
  <c r="C402" i="2"/>
  <c r="P401" i="2"/>
  <c r="O401" i="2"/>
  <c r="N401" i="2"/>
  <c r="M401" i="2"/>
  <c r="L401" i="2"/>
  <c r="D401" i="2"/>
  <c r="C401" i="2"/>
  <c r="H401" i="2" s="1"/>
  <c r="P400" i="2"/>
  <c r="O400" i="2"/>
  <c r="N400" i="2"/>
  <c r="M400" i="2"/>
  <c r="L400" i="2"/>
  <c r="C400" i="2"/>
  <c r="P399" i="2"/>
  <c r="O399" i="2"/>
  <c r="N399" i="2"/>
  <c r="M399" i="2"/>
  <c r="L399" i="2"/>
  <c r="F399" i="2"/>
  <c r="C399" i="2"/>
  <c r="P398" i="2"/>
  <c r="O398" i="2"/>
  <c r="N398" i="2"/>
  <c r="M398" i="2"/>
  <c r="L398" i="2"/>
  <c r="D398" i="2"/>
  <c r="C398" i="2"/>
  <c r="P397" i="2"/>
  <c r="O397" i="2"/>
  <c r="N397" i="2"/>
  <c r="M397" i="2"/>
  <c r="L397" i="2"/>
  <c r="C397" i="2"/>
  <c r="P396" i="2"/>
  <c r="O396" i="2"/>
  <c r="N396" i="2"/>
  <c r="M396" i="2"/>
  <c r="L396" i="2"/>
  <c r="C396" i="2"/>
  <c r="P395" i="2"/>
  <c r="O395" i="2"/>
  <c r="N395" i="2"/>
  <c r="M395" i="2"/>
  <c r="L395" i="2"/>
  <c r="D395" i="2"/>
  <c r="C395" i="2"/>
  <c r="P394" i="2"/>
  <c r="O394" i="2"/>
  <c r="N394" i="2"/>
  <c r="M394" i="2"/>
  <c r="L394" i="2"/>
  <c r="C394" i="2"/>
  <c r="P393" i="2"/>
  <c r="O393" i="2"/>
  <c r="N393" i="2"/>
  <c r="M393" i="2"/>
  <c r="L393" i="2"/>
  <c r="E393" i="2"/>
  <c r="D393" i="2"/>
  <c r="G393" i="2" s="1"/>
  <c r="C393" i="2"/>
  <c r="H393" i="2" s="1"/>
  <c r="P392" i="2"/>
  <c r="O392" i="2"/>
  <c r="N392" i="2"/>
  <c r="M392" i="2"/>
  <c r="L392" i="2"/>
  <c r="F392" i="2"/>
  <c r="D392" i="2"/>
  <c r="E392" i="2" s="1"/>
  <c r="C392" i="2"/>
  <c r="H392" i="2" s="1"/>
  <c r="P391" i="2"/>
  <c r="O391" i="2"/>
  <c r="N391" i="2"/>
  <c r="M391" i="2"/>
  <c r="L391" i="2"/>
  <c r="F391" i="2"/>
  <c r="D391" i="2"/>
  <c r="C391" i="2"/>
  <c r="H391" i="2" s="1"/>
  <c r="P390" i="2"/>
  <c r="O390" i="2"/>
  <c r="N390" i="2"/>
  <c r="M390" i="2"/>
  <c r="L390" i="2"/>
  <c r="C390" i="2"/>
  <c r="P389" i="2"/>
  <c r="O389" i="2"/>
  <c r="N389" i="2"/>
  <c r="M389" i="2"/>
  <c r="L389" i="2"/>
  <c r="E389" i="2"/>
  <c r="D389" i="2"/>
  <c r="G389" i="2" s="1"/>
  <c r="C389" i="2"/>
  <c r="H389" i="2" s="1"/>
  <c r="P388" i="2"/>
  <c r="O388" i="2"/>
  <c r="N388" i="2"/>
  <c r="M388" i="2"/>
  <c r="L388" i="2"/>
  <c r="C388" i="2"/>
  <c r="P387" i="2"/>
  <c r="O387" i="2"/>
  <c r="N387" i="2"/>
  <c r="M387" i="2"/>
  <c r="L387" i="2"/>
  <c r="F387" i="2"/>
  <c r="C387" i="2"/>
  <c r="P386" i="2"/>
  <c r="O386" i="2"/>
  <c r="N386" i="2"/>
  <c r="M386" i="2"/>
  <c r="L386" i="2"/>
  <c r="C386" i="2"/>
  <c r="P385" i="2"/>
  <c r="O385" i="2"/>
  <c r="N385" i="2"/>
  <c r="M385" i="2"/>
  <c r="L385" i="2"/>
  <c r="F385" i="2"/>
  <c r="D385" i="2"/>
  <c r="C385" i="2"/>
  <c r="H385" i="2" s="1"/>
  <c r="P384" i="2"/>
  <c r="O384" i="2"/>
  <c r="N384" i="2"/>
  <c r="M384" i="2"/>
  <c r="L384" i="2"/>
  <c r="D384" i="2"/>
  <c r="C384" i="2"/>
  <c r="P383" i="2"/>
  <c r="O383" i="2"/>
  <c r="N383" i="2"/>
  <c r="M383" i="2"/>
  <c r="L383" i="2"/>
  <c r="F383" i="2"/>
  <c r="C383" i="2"/>
  <c r="H383" i="2" s="1"/>
  <c r="P382" i="2"/>
  <c r="O382" i="2"/>
  <c r="N382" i="2"/>
  <c r="M382" i="2"/>
  <c r="L382" i="2"/>
  <c r="C382" i="2"/>
  <c r="P381" i="2"/>
  <c r="O381" i="2"/>
  <c r="N381" i="2"/>
  <c r="M381" i="2"/>
  <c r="L381" i="2"/>
  <c r="C381" i="2"/>
  <c r="P380" i="2"/>
  <c r="O380" i="2"/>
  <c r="N380" i="2"/>
  <c r="M380" i="2"/>
  <c r="L380" i="2"/>
  <c r="C380" i="2"/>
  <c r="F380" i="2" s="1"/>
  <c r="P379" i="2"/>
  <c r="O379" i="2"/>
  <c r="N379" i="2"/>
  <c r="M379" i="2"/>
  <c r="L379" i="2"/>
  <c r="G379" i="2"/>
  <c r="F379" i="2"/>
  <c r="D379" i="2"/>
  <c r="E379" i="2" s="1"/>
  <c r="C379" i="2"/>
  <c r="H379" i="2" s="1"/>
  <c r="P378" i="2"/>
  <c r="O378" i="2"/>
  <c r="N378" i="2"/>
  <c r="M378" i="2"/>
  <c r="L378" i="2"/>
  <c r="D378" i="2"/>
  <c r="C378" i="2"/>
  <c r="P377" i="2"/>
  <c r="O377" i="2"/>
  <c r="N377" i="2"/>
  <c r="M377" i="2"/>
  <c r="L377" i="2"/>
  <c r="C377" i="2"/>
  <c r="D377" i="2" s="1"/>
  <c r="P376" i="2"/>
  <c r="O376" i="2"/>
  <c r="N376" i="2"/>
  <c r="M376" i="2"/>
  <c r="L376" i="2"/>
  <c r="C376" i="2"/>
  <c r="P375" i="2"/>
  <c r="O375" i="2"/>
  <c r="N375" i="2"/>
  <c r="M375" i="2"/>
  <c r="L375" i="2"/>
  <c r="E375" i="2"/>
  <c r="D375" i="2"/>
  <c r="G375" i="2" s="1"/>
  <c r="C375" i="2"/>
  <c r="H375" i="2" s="1"/>
  <c r="P374" i="2"/>
  <c r="O374" i="2"/>
  <c r="N374" i="2"/>
  <c r="M374" i="2"/>
  <c r="L374" i="2"/>
  <c r="F374" i="2"/>
  <c r="C374" i="2"/>
  <c r="P373" i="2"/>
  <c r="O373" i="2"/>
  <c r="N373" i="2"/>
  <c r="M373" i="2"/>
  <c r="L373" i="2"/>
  <c r="C373" i="2"/>
  <c r="P372" i="2"/>
  <c r="O372" i="2"/>
  <c r="N372" i="2"/>
  <c r="M372" i="2"/>
  <c r="L372" i="2"/>
  <c r="C372" i="2"/>
  <c r="P371" i="2"/>
  <c r="O371" i="2"/>
  <c r="N371" i="2"/>
  <c r="M371" i="2"/>
  <c r="L371" i="2"/>
  <c r="C371" i="2"/>
  <c r="P370" i="2"/>
  <c r="O370" i="2"/>
  <c r="N370" i="2"/>
  <c r="M370" i="2"/>
  <c r="L370" i="2"/>
  <c r="C370" i="2"/>
  <c r="P369" i="2"/>
  <c r="O369" i="2"/>
  <c r="N369" i="2"/>
  <c r="M369" i="2"/>
  <c r="L369" i="2"/>
  <c r="C369" i="2"/>
  <c r="P368" i="2"/>
  <c r="O368" i="2"/>
  <c r="N368" i="2"/>
  <c r="M368" i="2"/>
  <c r="L368" i="2"/>
  <c r="C368" i="2"/>
  <c r="P367" i="2"/>
  <c r="O367" i="2"/>
  <c r="N367" i="2"/>
  <c r="M367" i="2"/>
  <c r="L367" i="2"/>
  <c r="C367" i="2"/>
  <c r="P366" i="2"/>
  <c r="O366" i="2"/>
  <c r="N366" i="2"/>
  <c r="M366" i="2"/>
  <c r="L366" i="2"/>
  <c r="C366" i="2"/>
  <c r="P365" i="2"/>
  <c r="O365" i="2"/>
  <c r="N365" i="2"/>
  <c r="M365" i="2"/>
  <c r="L365" i="2"/>
  <c r="C365" i="2"/>
  <c r="P364" i="2"/>
  <c r="O364" i="2"/>
  <c r="N364" i="2"/>
  <c r="M364" i="2"/>
  <c r="L364" i="2"/>
  <c r="C364" i="2"/>
  <c r="P363" i="2"/>
  <c r="O363" i="2"/>
  <c r="N363" i="2"/>
  <c r="M363" i="2"/>
  <c r="L363" i="2"/>
  <c r="C363" i="2"/>
  <c r="P362" i="2"/>
  <c r="O362" i="2"/>
  <c r="N362" i="2"/>
  <c r="M362" i="2"/>
  <c r="L362" i="2"/>
  <c r="C362" i="2"/>
  <c r="P361" i="2"/>
  <c r="O361" i="2"/>
  <c r="N361" i="2"/>
  <c r="M361" i="2"/>
  <c r="L361" i="2"/>
  <c r="C361" i="2"/>
  <c r="P360" i="2"/>
  <c r="O360" i="2"/>
  <c r="N360" i="2"/>
  <c r="M360" i="2"/>
  <c r="L360" i="2"/>
  <c r="C360" i="2"/>
  <c r="P359" i="2"/>
  <c r="O359" i="2"/>
  <c r="N359" i="2"/>
  <c r="M359" i="2"/>
  <c r="L359" i="2"/>
  <c r="C359" i="2"/>
  <c r="P358" i="2"/>
  <c r="O358" i="2"/>
  <c r="N358" i="2"/>
  <c r="M358" i="2"/>
  <c r="L358" i="2"/>
  <c r="C358" i="2"/>
  <c r="P357" i="2"/>
  <c r="O357" i="2"/>
  <c r="N357" i="2"/>
  <c r="M357" i="2"/>
  <c r="L357" i="2"/>
  <c r="C357" i="2"/>
  <c r="P356" i="2"/>
  <c r="O356" i="2"/>
  <c r="N356" i="2"/>
  <c r="M356" i="2"/>
  <c r="L356" i="2"/>
  <c r="C356" i="2"/>
  <c r="P355" i="2"/>
  <c r="O355" i="2"/>
  <c r="N355" i="2"/>
  <c r="M355" i="2"/>
  <c r="L355" i="2"/>
  <c r="C355" i="2"/>
  <c r="P354" i="2"/>
  <c r="O354" i="2"/>
  <c r="N354" i="2"/>
  <c r="M354" i="2"/>
  <c r="L354" i="2"/>
  <c r="C354" i="2"/>
  <c r="P353" i="2"/>
  <c r="O353" i="2"/>
  <c r="N353" i="2"/>
  <c r="M353" i="2"/>
  <c r="L353" i="2"/>
  <c r="C353" i="2"/>
  <c r="P352" i="2"/>
  <c r="O352" i="2"/>
  <c r="N352" i="2"/>
  <c r="M352" i="2"/>
  <c r="L352" i="2"/>
  <c r="C352" i="2"/>
  <c r="P351" i="2"/>
  <c r="O351" i="2"/>
  <c r="N351" i="2"/>
  <c r="M351" i="2"/>
  <c r="L351" i="2"/>
  <c r="C351" i="2"/>
  <c r="P350" i="2"/>
  <c r="O350" i="2"/>
  <c r="N350" i="2"/>
  <c r="M350" i="2"/>
  <c r="L350" i="2"/>
  <c r="C350" i="2"/>
  <c r="P349" i="2"/>
  <c r="O349" i="2"/>
  <c r="N349" i="2"/>
  <c r="M349" i="2"/>
  <c r="L349" i="2"/>
  <c r="C349" i="2"/>
  <c r="P348" i="2"/>
  <c r="O348" i="2"/>
  <c r="N348" i="2"/>
  <c r="M348" i="2"/>
  <c r="L348" i="2"/>
  <c r="C348" i="2"/>
  <c r="P347" i="2"/>
  <c r="O347" i="2"/>
  <c r="N347" i="2"/>
  <c r="M347" i="2"/>
  <c r="L347" i="2"/>
  <c r="C347" i="2"/>
  <c r="P346" i="2"/>
  <c r="O346" i="2"/>
  <c r="N346" i="2"/>
  <c r="M346" i="2"/>
  <c r="L346" i="2"/>
  <c r="C346" i="2"/>
  <c r="H346" i="2" s="1"/>
  <c r="P345" i="2"/>
  <c r="O345" i="2"/>
  <c r="N345" i="2"/>
  <c r="M345" i="2"/>
  <c r="L345" i="2"/>
  <c r="C345" i="2"/>
  <c r="P344" i="2"/>
  <c r="O344" i="2"/>
  <c r="N344" i="2"/>
  <c r="M344" i="2"/>
  <c r="L344" i="2"/>
  <c r="C344" i="2"/>
  <c r="P343" i="2"/>
  <c r="O343" i="2"/>
  <c r="N343" i="2"/>
  <c r="M343" i="2"/>
  <c r="L343" i="2"/>
  <c r="C343" i="2"/>
  <c r="P342" i="2"/>
  <c r="O342" i="2"/>
  <c r="N342" i="2"/>
  <c r="M342" i="2"/>
  <c r="L342" i="2"/>
  <c r="C342" i="2"/>
  <c r="H342" i="2" s="1"/>
  <c r="P341" i="2"/>
  <c r="O341" i="2"/>
  <c r="N341" i="2"/>
  <c r="M341" i="2"/>
  <c r="L341" i="2"/>
  <c r="C341" i="2"/>
  <c r="H341" i="2" s="1"/>
  <c r="P340" i="2"/>
  <c r="O340" i="2"/>
  <c r="N340" i="2"/>
  <c r="M340" i="2"/>
  <c r="L340" i="2"/>
  <c r="C340" i="2"/>
  <c r="F340" i="2" s="1"/>
  <c r="P339" i="2"/>
  <c r="O339" i="2"/>
  <c r="N339" i="2"/>
  <c r="M339" i="2"/>
  <c r="L339" i="2"/>
  <c r="C339" i="2"/>
  <c r="P338" i="2"/>
  <c r="O338" i="2"/>
  <c r="N338" i="2"/>
  <c r="M338" i="2"/>
  <c r="L338" i="2"/>
  <c r="C338" i="2"/>
  <c r="H338" i="2" s="1"/>
  <c r="P337" i="2"/>
  <c r="O337" i="2"/>
  <c r="N337" i="2"/>
  <c r="M337" i="2"/>
  <c r="L337" i="2"/>
  <c r="C337" i="2"/>
  <c r="H337" i="2" s="1"/>
  <c r="P336" i="2"/>
  <c r="O336" i="2"/>
  <c r="N336" i="2"/>
  <c r="M336" i="2"/>
  <c r="L336" i="2"/>
  <c r="C336" i="2"/>
  <c r="P335" i="2"/>
  <c r="O335" i="2"/>
  <c r="N335" i="2"/>
  <c r="M335" i="2"/>
  <c r="L335" i="2"/>
  <c r="C335" i="2"/>
  <c r="P334" i="2"/>
  <c r="O334" i="2"/>
  <c r="N334" i="2"/>
  <c r="M334" i="2"/>
  <c r="L334" i="2"/>
  <c r="C334" i="2"/>
  <c r="H334" i="2" s="1"/>
  <c r="P333" i="2"/>
  <c r="O333" i="2"/>
  <c r="N333" i="2"/>
  <c r="M333" i="2"/>
  <c r="L333" i="2"/>
  <c r="C333" i="2"/>
  <c r="H333" i="2" s="1"/>
  <c r="P332" i="2"/>
  <c r="O332" i="2"/>
  <c r="N332" i="2"/>
  <c r="M332" i="2"/>
  <c r="L332" i="2"/>
  <c r="C332" i="2"/>
  <c r="H332" i="2" s="1"/>
  <c r="P331" i="2"/>
  <c r="O331" i="2"/>
  <c r="N331" i="2"/>
  <c r="M331" i="2"/>
  <c r="L331" i="2"/>
  <c r="G331" i="2"/>
  <c r="C331" i="2"/>
  <c r="D331" i="2" s="1"/>
  <c r="E331" i="2" s="1"/>
  <c r="P330" i="2"/>
  <c r="O330" i="2"/>
  <c r="N330" i="2"/>
  <c r="M330" i="2"/>
  <c r="L330" i="2"/>
  <c r="C330" i="2"/>
  <c r="H330" i="2" s="1"/>
  <c r="P329" i="2"/>
  <c r="O329" i="2"/>
  <c r="N329" i="2"/>
  <c r="M329" i="2"/>
  <c r="L329" i="2"/>
  <c r="C329" i="2"/>
  <c r="H329" i="2" s="1"/>
  <c r="P328" i="2"/>
  <c r="O328" i="2"/>
  <c r="N328" i="2"/>
  <c r="M328" i="2"/>
  <c r="L328" i="2"/>
  <c r="C328" i="2"/>
  <c r="H328" i="2" s="1"/>
  <c r="P327" i="2"/>
  <c r="O327" i="2"/>
  <c r="N327" i="2"/>
  <c r="M327" i="2"/>
  <c r="L327" i="2"/>
  <c r="C327" i="2"/>
  <c r="P326" i="2"/>
  <c r="O326" i="2"/>
  <c r="N326" i="2"/>
  <c r="M326" i="2"/>
  <c r="L326" i="2"/>
  <c r="C326" i="2"/>
  <c r="H326" i="2" s="1"/>
  <c r="P325" i="2"/>
  <c r="O325" i="2"/>
  <c r="N325" i="2"/>
  <c r="M325" i="2"/>
  <c r="L325" i="2"/>
  <c r="C325" i="2"/>
  <c r="H325" i="2" s="1"/>
  <c r="P324" i="2"/>
  <c r="O324" i="2"/>
  <c r="N324" i="2"/>
  <c r="M324" i="2"/>
  <c r="L324" i="2"/>
  <c r="C324" i="2"/>
  <c r="H324" i="2" s="1"/>
  <c r="P323" i="2"/>
  <c r="O323" i="2"/>
  <c r="N323" i="2"/>
  <c r="M323" i="2"/>
  <c r="L323" i="2"/>
  <c r="C323" i="2"/>
  <c r="P322" i="2"/>
  <c r="O322" i="2"/>
  <c r="N322" i="2"/>
  <c r="M322" i="2"/>
  <c r="L322" i="2"/>
  <c r="C322" i="2"/>
  <c r="H322" i="2" s="1"/>
  <c r="P321" i="2"/>
  <c r="O321" i="2"/>
  <c r="N321" i="2"/>
  <c r="M321" i="2"/>
  <c r="L321" i="2"/>
  <c r="C321" i="2"/>
  <c r="H321" i="2" s="1"/>
  <c r="P320" i="2"/>
  <c r="O320" i="2"/>
  <c r="N320" i="2"/>
  <c r="M320" i="2"/>
  <c r="L320" i="2"/>
  <c r="C320" i="2"/>
  <c r="H320" i="2" s="1"/>
  <c r="P319" i="2"/>
  <c r="O319" i="2"/>
  <c r="N319" i="2"/>
  <c r="M319" i="2"/>
  <c r="L319" i="2"/>
  <c r="C319" i="2"/>
  <c r="P318" i="2"/>
  <c r="O318" i="2"/>
  <c r="N318" i="2"/>
  <c r="M318" i="2"/>
  <c r="L318" i="2"/>
  <c r="C318" i="2"/>
  <c r="H318" i="2" s="1"/>
  <c r="P317" i="2"/>
  <c r="O317" i="2"/>
  <c r="N317" i="2"/>
  <c r="M317" i="2"/>
  <c r="L317" i="2"/>
  <c r="C317" i="2"/>
  <c r="H317" i="2" s="1"/>
  <c r="P316" i="2"/>
  <c r="O316" i="2"/>
  <c r="N316" i="2"/>
  <c r="M316" i="2"/>
  <c r="L316" i="2"/>
  <c r="C316" i="2"/>
  <c r="H316" i="2" s="1"/>
  <c r="P315" i="2"/>
  <c r="O315" i="2"/>
  <c r="N315" i="2"/>
  <c r="M315" i="2"/>
  <c r="L315" i="2"/>
  <c r="C315" i="2"/>
  <c r="P314" i="2"/>
  <c r="O314" i="2"/>
  <c r="N314" i="2"/>
  <c r="M314" i="2"/>
  <c r="L314" i="2"/>
  <c r="C314" i="2"/>
  <c r="H314" i="2" s="1"/>
  <c r="P313" i="2"/>
  <c r="O313" i="2"/>
  <c r="N313" i="2"/>
  <c r="M313" i="2"/>
  <c r="L313" i="2"/>
  <c r="C313" i="2"/>
  <c r="H313" i="2" s="1"/>
  <c r="P312" i="2"/>
  <c r="O312" i="2"/>
  <c r="N312" i="2"/>
  <c r="M312" i="2"/>
  <c r="L312" i="2"/>
  <c r="C312" i="2"/>
  <c r="H312" i="2" s="1"/>
  <c r="P311" i="2"/>
  <c r="O311" i="2"/>
  <c r="N311" i="2"/>
  <c r="M311" i="2"/>
  <c r="L311" i="2"/>
  <c r="C311" i="2"/>
  <c r="P310" i="2"/>
  <c r="O310" i="2"/>
  <c r="N310" i="2"/>
  <c r="M310" i="2"/>
  <c r="L310" i="2"/>
  <c r="C310" i="2"/>
  <c r="H310" i="2" s="1"/>
  <c r="P309" i="2"/>
  <c r="O309" i="2"/>
  <c r="N309" i="2"/>
  <c r="M309" i="2"/>
  <c r="L309" i="2"/>
  <c r="C309" i="2"/>
  <c r="H309" i="2" s="1"/>
  <c r="P308" i="2"/>
  <c r="O308" i="2"/>
  <c r="N308" i="2"/>
  <c r="M308" i="2"/>
  <c r="L308" i="2"/>
  <c r="C308" i="2"/>
  <c r="H308" i="2" s="1"/>
  <c r="P307" i="2"/>
  <c r="O307" i="2"/>
  <c r="N307" i="2"/>
  <c r="M307" i="2"/>
  <c r="L307" i="2"/>
  <c r="C307" i="2"/>
  <c r="H307" i="2" s="1"/>
  <c r="P306" i="2"/>
  <c r="O306" i="2"/>
  <c r="N306" i="2"/>
  <c r="M306" i="2"/>
  <c r="L306" i="2"/>
  <c r="C306" i="2"/>
  <c r="H306" i="2" s="1"/>
  <c r="P305" i="2"/>
  <c r="O305" i="2"/>
  <c r="N305" i="2"/>
  <c r="M305" i="2"/>
  <c r="L305" i="2"/>
  <c r="C305" i="2"/>
  <c r="H305" i="2" s="1"/>
  <c r="P304" i="2"/>
  <c r="O304" i="2"/>
  <c r="N304" i="2"/>
  <c r="M304" i="2"/>
  <c r="L304" i="2"/>
  <c r="C304" i="2"/>
  <c r="H304" i="2" s="1"/>
  <c r="P303" i="2"/>
  <c r="O303" i="2"/>
  <c r="N303" i="2"/>
  <c r="M303" i="2"/>
  <c r="L303" i="2"/>
  <c r="C303" i="2"/>
  <c r="H303" i="2" s="1"/>
  <c r="P302" i="2"/>
  <c r="O302" i="2"/>
  <c r="N302" i="2"/>
  <c r="M302" i="2"/>
  <c r="L302" i="2"/>
  <c r="C302" i="2"/>
  <c r="H302" i="2" s="1"/>
  <c r="P301" i="2"/>
  <c r="O301" i="2"/>
  <c r="N301" i="2"/>
  <c r="M301" i="2"/>
  <c r="L301" i="2"/>
  <c r="C301" i="2"/>
  <c r="H301" i="2" s="1"/>
  <c r="P300" i="2"/>
  <c r="O300" i="2"/>
  <c r="N300" i="2"/>
  <c r="M300" i="2"/>
  <c r="L300" i="2"/>
  <c r="C300" i="2"/>
  <c r="H300" i="2" s="1"/>
  <c r="P299" i="2"/>
  <c r="O299" i="2"/>
  <c r="N299" i="2"/>
  <c r="M299" i="2"/>
  <c r="L299" i="2"/>
  <c r="C299" i="2"/>
  <c r="H299" i="2" s="1"/>
  <c r="P298" i="2"/>
  <c r="O298" i="2"/>
  <c r="N298" i="2"/>
  <c r="M298" i="2"/>
  <c r="L298" i="2"/>
  <c r="C298" i="2"/>
  <c r="H298" i="2" s="1"/>
  <c r="P297" i="2"/>
  <c r="O297" i="2"/>
  <c r="N297" i="2"/>
  <c r="M297" i="2"/>
  <c r="L297" i="2"/>
  <c r="C297" i="2"/>
  <c r="H297" i="2" s="1"/>
  <c r="P296" i="2"/>
  <c r="O296" i="2"/>
  <c r="N296" i="2"/>
  <c r="M296" i="2"/>
  <c r="L296" i="2"/>
  <c r="C296" i="2"/>
  <c r="H296" i="2" s="1"/>
  <c r="P295" i="2"/>
  <c r="O295" i="2"/>
  <c r="N295" i="2"/>
  <c r="M295" i="2"/>
  <c r="L295" i="2"/>
  <c r="C295" i="2"/>
  <c r="H295" i="2" s="1"/>
  <c r="P294" i="2"/>
  <c r="O294" i="2"/>
  <c r="N294" i="2"/>
  <c r="M294" i="2"/>
  <c r="L294" i="2"/>
  <c r="C294" i="2"/>
  <c r="H294" i="2" s="1"/>
  <c r="P293" i="2"/>
  <c r="O293" i="2"/>
  <c r="N293" i="2"/>
  <c r="M293" i="2"/>
  <c r="L293" i="2"/>
  <c r="C293" i="2"/>
  <c r="H293" i="2" s="1"/>
  <c r="P292" i="2"/>
  <c r="O292" i="2"/>
  <c r="N292" i="2"/>
  <c r="M292" i="2"/>
  <c r="L292" i="2"/>
  <c r="C292" i="2"/>
  <c r="H292" i="2" s="1"/>
  <c r="P291" i="2"/>
  <c r="O291" i="2"/>
  <c r="N291" i="2"/>
  <c r="M291" i="2"/>
  <c r="L291" i="2"/>
  <c r="C291" i="2"/>
  <c r="H291" i="2" s="1"/>
  <c r="P290" i="2"/>
  <c r="O290" i="2"/>
  <c r="N290" i="2"/>
  <c r="M290" i="2"/>
  <c r="L290" i="2"/>
  <c r="C290" i="2"/>
  <c r="H290" i="2" s="1"/>
  <c r="P289" i="2"/>
  <c r="O289" i="2"/>
  <c r="N289" i="2"/>
  <c r="M289" i="2"/>
  <c r="L289" i="2"/>
  <c r="C289" i="2"/>
  <c r="H289" i="2" s="1"/>
  <c r="P288" i="2"/>
  <c r="O288" i="2"/>
  <c r="N288" i="2"/>
  <c r="M288" i="2"/>
  <c r="L288" i="2"/>
  <c r="C288" i="2"/>
  <c r="H288" i="2" s="1"/>
  <c r="P287" i="2"/>
  <c r="O287" i="2"/>
  <c r="N287" i="2"/>
  <c r="M287" i="2"/>
  <c r="L287" i="2"/>
  <c r="C287" i="2"/>
  <c r="H287" i="2" s="1"/>
  <c r="P286" i="2"/>
  <c r="O286" i="2"/>
  <c r="N286" i="2"/>
  <c r="M286" i="2"/>
  <c r="L286" i="2"/>
  <c r="C286" i="2"/>
  <c r="H286" i="2" s="1"/>
  <c r="P285" i="2"/>
  <c r="O285" i="2"/>
  <c r="N285" i="2"/>
  <c r="M285" i="2"/>
  <c r="L285" i="2"/>
  <c r="C285" i="2"/>
  <c r="H285" i="2" s="1"/>
  <c r="P284" i="2"/>
  <c r="O284" i="2"/>
  <c r="N284" i="2"/>
  <c r="M284" i="2"/>
  <c r="L284" i="2"/>
  <c r="C284" i="2"/>
  <c r="H284" i="2" s="1"/>
  <c r="P283" i="2"/>
  <c r="O283" i="2"/>
  <c r="N283" i="2"/>
  <c r="M283" i="2"/>
  <c r="L283" i="2"/>
  <c r="C283" i="2"/>
  <c r="H283" i="2" s="1"/>
  <c r="P282" i="2"/>
  <c r="O282" i="2"/>
  <c r="N282" i="2"/>
  <c r="M282" i="2"/>
  <c r="L282" i="2"/>
  <c r="C282" i="2"/>
  <c r="H282" i="2" s="1"/>
  <c r="P281" i="2"/>
  <c r="O281" i="2"/>
  <c r="N281" i="2"/>
  <c r="M281" i="2"/>
  <c r="L281" i="2"/>
  <c r="C281" i="2"/>
  <c r="H281" i="2" s="1"/>
  <c r="P280" i="2"/>
  <c r="O280" i="2"/>
  <c r="N280" i="2"/>
  <c r="M280" i="2"/>
  <c r="L280" i="2"/>
  <c r="C280" i="2"/>
  <c r="H280" i="2" s="1"/>
  <c r="P279" i="2"/>
  <c r="O279" i="2"/>
  <c r="N279" i="2"/>
  <c r="M279" i="2"/>
  <c r="L279" i="2"/>
  <c r="C279" i="2"/>
  <c r="H279" i="2" s="1"/>
  <c r="P278" i="2"/>
  <c r="O278" i="2"/>
  <c r="N278" i="2"/>
  <c r="M278" i="2"/>
  <c r="L278" i="2"/>
  <c r="C278" i="2"/>
  <c r="P277" i="2"/>
  <c r="O277" i="2"/>
  <c r="N277" i="2"/>
  <c r="M277" i="2"/>
  <c r="L277" i="2"/>
  <c r="C277" i="2"/>
  <c r="H277" i="2" s="1"/>
  <c r="P276" i="2"/>
  <c r="O276" i="2"/>
  <c r="N276" i="2"/>
  <c r="M276" i="2"/>
  <c r="L276" i="2"/>
  <c r="C276" i="2"/>
  <c r="H276" i="2" s="1"/>
  <c r="P275" i="2"/>
  <c r="O275" i="2"/>
  <c r="N275" i="2"/>
  <c r="M275" i="2"/>
  <c r="L275" i="2"/>
  <c r="C275" i="2"/>
  <c r="H275" i="2" s="1"/>
  <c r="P274" i="2"/>
  <c r="O274" i="2"/>
  <c r="N274" i="2"/>
  <c r="M274" i="2"/>
  <c r="L274" i="2"/>
  <c r="C274" i="2"/>
  <c r="H274" i="2" s="1"/>
  <c r="P273" i="2"/>
  <c r="O273" i="2"/>
  <c r="N273" i="2"/>
  <c r="M273" i="2"/>
  <c r="L273" i="2"/>
  <c r="C273" i="2"/>
  <c r="H273" i="2" s="1"/>
  <c r="P272" i="2"/>
  <c r="O272" i="2"/>
  <c r="N272" i="2"/>
  <c r="M272" i="2"/>
  <c r="L272" i="2"/>
  <c r="C272" i="2"/>
  <c r="H272" i="2" s="1"/>
  <c r="P271" i="2"/>
  <c r="O271" i="2"/>
  <c r="N271" i="2"/>
  <c r="M271" i="2"/>
  <c r="L271" i="2"/>
  <c r="C271" i="2"/>
  <c r="H271" i="2" s="1"/>
  <c r="P270" i="2"/>
  <c r="O270" i="2"/>
  <c r="N270" i="2"/>
  <c r="M270" i="2"/>
  <c r="L270" i="2"/>
  <c r="C270" i="2"/>
  <c r="H270" i="2" s="1"/>
  <c r="P269" i="2"/>
  <c r="O269" i="2"/>
  <c r="N269" i="2"/>
  <c r="M269" i="2"/>
  <c r="L269" i="2"/>
  <c r="C269" i="2"/>
  <c r="H269" i="2" s="1"/>
  <c r="P268" i="2"/>
  <c r="O268" i="2"/>
  <c r="N268" i="2"/>
  <c r="M268" i="2"/>
  <c r="L268" i="2"/>
  <c r="C268" i="2"/>
  <c r="H268" i="2" s="1"/>
  <c r="P267" i="2"/>
  <c r="O267" i="2"/>
  <c r="N267" i="2"/>
  <c r="M267" i="2"/>
  <c r="L267" i="2"/>
  <c r="C267" i="2"/>
  <c r="H267" i="2" s="1"/>
  <c r="P266" i="2"/>
  <c r="O266" i="2"/>
  <c r="N266" i="2"/>
  <c r="M266" i="2"/>
  <c r="L266" i="2"/>
  <c r="C266" i="2"/>
  <c r="H266" i="2" s="1"/>
  <c r="P265" i="2"/>
  <c r="O265" i="2"/>
  <c r="N265" i="2"/>
  <c r="M265" i="2"/>
  <c r="L265" i="2"/>
  <c r="C265" i="2"/>
  <c r="H265" i="2" s="1"/>
  <c r="P264" i="2"/>
  <c r="O264" i="2"/>
  <c r="N264" i="2"/>
  <c r="M264" i="2"/>
  <c r="L264" i="2"/>
  <c r="C264" i="2"/>
  <c r="H264" i="2" s="1"/>
  <c r="P263" i="2"/>
  <c r="O263" i="2"/>
  <c r="N263" i="2"/>
  <c r="M263" i="2"/>
  <c r="L263" i="2"/>
  <c r="C263" i="2"/>
  <c r="H263" i="2" s="1"/>
  <c r="P262" i="2"/>
  <c r="O262" i="2"/>
  <c r="N262" i="2"/>
  <c r="M262" i="2"/>
  <c r="L262" i="2"/>
  <c r="C262" i="2"/>
  <c r="H262" i="2" s="1"/>
  <c r="P261" i="2"/>
  <c r="O261" i="2"/>
  <c r="N261" i="2"/>
  <c r="M261" i="2"/>
  <c r="L261" i="2"/>
  <c r="C261" i="2"/>
  <c r="H261" i="2" s="1"/>
  <c r="P260" i="2"/>
  <c r="O260" i="2"/>
  <c r="N260" i="2"/>
  <c r="M260" i="2"/>
  <c r="L260" i="2"/>
  <c r="C260" i="2"/>
  <c r="H260" i="2" s="1"/>
  <c r="P259" i="2"/>
  <c r="O259" i="2"/>
  <c r="N259" i="2"/>
  <c r="M259" i="2"/>
  <c r="L259" i="2"/>
  <c r="C259" i="2"/>
  <c r="H259" i="2" s="1"/>
  <c r="P258" i="2"/>
  <c r="O258" i="2"/>
  <c r="N258" i="2"/>
  <c r="M258" i="2"/>
  <c r="L258" i="2"/>
  <c r="C258" i="2"/>
  <c r="H258" i="2" s="1"/>
  <c r="P257" i="2"/>
  <c r="O257" i="2"/>
  <c r="N257" i="2"/>
  <c r="M257" i="2"/>
  <c r="L257" i="2"/>
  <c r="C257" i="2"/>
  <c r="H257" i="2" s="1"/>
  <c r="P256" i="2"/>
  <c r="O256" i="2"/>
  <c r="N256" i="2"/>
  <c r="M256" i="2"/>
  <c r="L256" i="2"/>
  <c r="C256" i="2"/>
  <c r="H256" i="2" s="1"/>
  <c r="P255" i="2"/>
  <c r="O255" i="2"/>
  <c r="N255" i="2"/>
  <c r="M255" i="2"/>
  <c r="L255" i="2"/>
  <c r="C255" i="2"/>
  <c r="H255" i="2" s="1"/>
  <c r="P254" i="2"/>
  <c r="O254" i="2"/>
  <c r="N254" i="2"/>
  <c r="M254" i="2"/>
  <c r="L254" i="2"/>
  <c r="C254" i="2"/>
  <c r="H254" i="2" s="1"/>
  <c r="P253" i="2"/>
  <c r="O253" i="2"/>
  <c r="N253" i="2"/>
  <c r="M253" i="2"/>
  <c r="L253" i="2"/>
  <c r="C253" i="2"/>
  <c r="H253" i="2" s="1"/>
  <c r="P252" i="2"/>
  <c r="O252" i="2"/>
  <c r="N252" i="2"/>
  <c r="M252" i="2"/>
  <c r="L252" i="2"/>
  <c r="C252" i="2"/>
  <c r="H252" i="2" s="1"/>
  <c r="P251" i="2"/>
  <c r="O251" i="2"/>
  <c r="N251" i="2"/>
  <c r="M251" i="2"/>
  <c r="L251" i="2"/>
  <c r="C251" i="2"/>
  <c r="H251" i="2" s="1"/>
  <c r="P250" i="2"/>
  <c r="O250" i="2"/>
  <c r="N250" i="2"/>
  <c r="M250" i="2"/>
  <c r="L250" i="2"/>
  <c r="C250" i="2"/>
  <c r="H250" i="2" s="1"/>
  <c r="P249" i="2"/>
  <c r="O249" i="2"/>
  <c r="N249" i="2"/>
  <c r="M249" i="2"/>
  <c r="L249" i="2"/>
  <c r="C249" i="2"/>
  <c r="H249" i="2" s="1"/>
  <c r="P248" i="2"/>
  <c r="O248" i="2"/>
  <c r="N248" i="2"/>
  <c r="M248" i="2"/>
  <c r="L248" i="2"/>
  <c r="C248" i="2"/>
  <c r="H248" i="2" s="1"/>
  <c r="P247" i="2"/>
  <c r="O247" i="2"/>
  <c r="N247" i="2"/>
  <c r="M247" i="2"/>
  <c r="L247" i="2"/>
  <c r="C247" i="2"/>
  <c r="H247" i="2" s="1"/>
  <c r="P246" i="2"/>
  <c r="O246" i="2"/>
  <c r="N246" i="2"/>
  <c r="M246" i="2"/>
  <c r="L246" i="2"/>
  <c r="C246" i="2"/>
  <c r="H246" i="2" s="1"/>
  <c r="P245" i="2"/>
  <c r="O245" i="2"/>
  <c r="N245" i="2"/>
  <c r="M245" i="2"/>
  <c r="L245" i="2"/>
  <c r="C245" i="2"/>
  <c r="H245" i="2" s="1"/>
  <c r="P244" i="2"/>
  <c r="O244" i="2"/>
  <c r="N244" i="2"/>
  <c r="M244" i="2"/>
  <c r="L244" i="2"/>
  <c r="C244" i="2"/>
  <c r="H244" i="2" s="1"/>
  <c r="P243" i="2"/>
  <c r="O243" i="2"/>
  <c r="N243" i="2"/>
  <c r="M243" i="2"/>
  <c r="L243" i="2"/>
  <c r="C243" i="2"/>
  <c r="H243" i="2" s="1"/>
  <c r="P242" i="2"/>
  <c r="O242" i="2"/>
  <c r="N242" i="2"/>
  <c r="M242" i="2"/>
  <c r="L242" i="2"/>
  <c r="C242" i="2"/>
  <c r="H242" i="2" s="1"/>
  <c r="P241" i="2"/>
  <c r="O241" i="2"/>
  <c r="N241" i="2"/>
  <c r="M241" i="2"/>
  <c r="L241" i="2"/>
  <c r="C241" i="2"/>
  <c r="H241" i="2" s="1"/>
  <c r="P240" i="2"/>
  <c r="O240" i="2"/>
  <c r="N240" i="2"/>
  <c r="M240" i="2"/>
  <c r="L240" i="2"/>
  <c r="C240" i="2"/>
  <c r="H240" i="2" s="1"/>
  <c r="P239" i="2"/>
  <c r="O239" i="2"/>
  <c r="N239" i="2"/>
  <c r="M239" i="2"/>
  <c r="L239" i="2"/>
  <c r="C239" i="2"/>
  <c r="H239" i="2" s="1"/>
  <c r="P238" i="2"/>
  <c r="O238" i="2"/>
  <c r="N238" i="2"/>
  <c r="M238" i="2"/>
  <c r="L238" i="2"/>
  <c r="C238" i="2"/>
  <c r="H238" i="2" s="1"/>
  <c r="P237" i="2"/>
  <c r="O237" i="2"/>
  <c r="N237" i="2"/>
  <c r="M237" i="2"/>
  <c r="L237" i="2"/>
  <c r="C237" i="2"/>
  <c r="H237" i="2" s="1"/>
  <c r="P236" i="2"/>
  <c r="O236" i="2"/>
  <c r="N236" i="2"/>
  <c r="M236" i="2"/>
  <c r="L236" i="2"/>
  <c r="C236" i="2"/>
  <c r="H236" i="2" s="1"/>
  <c r="P235" i="2"/>
  <c r="O235" i="2"/>
  <c r="N235" i="2"/>
  <c r="M235" i="2"/>
  <c r="L235" i="2"/>
  <c r="C235" i="2"/>
  <c r="H235" i="2" s="1"/>
  <c r="P234" i="2"/>
  <c r="O234" i="2"/>
  <c r="N234" i="2"/>
  <c r="M234" i="2"/>
  <c r="L234" i="2"/>
  <c r="C234" i="2"/>
  <c r="H234" i="2" s="1"/>
  <c r="P233" i="2"/>
  <c r="O233" i="2"/>
  <c r="N233" i="2"/>
  <c r="M233" i="2"/>
  <c r="L233" i="2"/>
  <c r="C233" i="2"/>
  <c r="H233" i="2" s="1"/>
  <c r="P232" i="2"/>
  <c r="O232" i="2"/>
  <c r="N232" i="2"/>
  <c r="M232" i="2"/>
  <c r="L232" i="2"/>
  <c r="C232" i="2"/>
  <c r="H232" i="2" s="1"/>
  <c r="P231" i="2"/>
  <c r="O231" i="2"/>
  <c r="N231" i="2"/>
  <c r="M231" i="2"/>
  <c r="L231" i="2"/>
  <c r="C231" i="2"/>
  <c r="H231" i="2" s="1"/>
  <c r="P230" i="2"/>
  <c r="O230" i="2"/>
  <c r="N230" i="2"/>
  <c r="M230" i="2"/>
  <c r="L230" i="2"/>
  <c r="C230" i="2"/>
  <c r="H230" i="2" s="1"/>
  <c r="P229" i="2"/>
  <c r="O229" i="2"/>
  <c r="N229" i="2"/>
  <c r="M229" i="2"/>
  <c r="L229" i="2"/>
  <c r="C229" i="2"/>
  <c r="H229" i="2" s="1"/>
  <c r="P228" i="2"/>
  <c r="O228" i="2"/>
  <c r="N228" i="2"/>
  <c r="M228" i="2"/>
  <c r="L228" i="2"/>
  <c r="C228" i="2"/>
  <c r="H228" i="2" s="1"/>
  <c r="P227" i="2"/>
  <c r="O227" i="2"/>
  <c r="N227" i="2"/>
  <c r="M227" i="2"/>
  <c r="L227" i="2"/>
  <c r="C227" i="2"/>
  <c r="P226" i="2"/>
  <c r="O226" i="2"/>
  <c r="N226" i="2"/>
  <c r="M226" i="2"/>
  <c r="L226" i="2"/>
  <c r="C226" i="2"/>
  <c r="P225" i="2"/>
  <c r="O225" i="2"/>
  <c r="N225" i="2"/>
  <c r="M225" i="2"/>
  <c r="L225" i="2"/>
  <c r="C225" i="2"/>
  <c r="H225" i="2" s="1"/>
  <c r="P224" i="2"/>
  <c r="O224" i="2"/>
  <c r="N224" i="2"/>
  <c r="M224" i="2"/>
  <c r="L224" i="2"/>
  <c r="C224" i="2"/>
  <c r="H224" i="2" s="1"/>
  <c r="P223" i="2"/>
  <c r="O223" i="2"/>
  <c r="N223" i="2"/>
  <c r="M223" i="2"/>
  <c r="L223" i="2"/>
  <c r="D223" i="2"/>
  <c r="G223" i="2" s="1"/>
  <c r="C223" i="2"/>
  <c r="P222" i="2"/>
  <c r="O222" i="2"/>
  <c r="N222" i="2"/>
  <c r="M222" i="2"/>
  <c r="L222" i="2"/>
  <c r="C222" i="2"/>
  <c r="P221" i="2"/>
  <c r="O221" i="2"/>
  <c r="N221" i="2"/>
  <c r="M221" i="2"/>
  <c r="L221" i="2"/>
  <c r="D221" i="2"/>
  <c r="C221" i="2"/>
  <c r="P220" i="2"/>
  <c r="O220" i="2"/>
  <c r="N220" i="2"/>
  <c r="M220" i="2"/>
  <c r="L220" i="2"/>
  <c r="C220" i="2"/>
  <c r="P219" i="2"/>
  <c r="O219" i="2"/>
  <c r="N219" i="2"/>
  <c r="M219" i="2"/>
  <c r="L219" i="2"/>
  <c r="D219" i="2"/>
  <c r="G219" i="2" s="1"/>
  <c r="C219" i="2"/>
  <c r="P218" i="2"/>
  <c r="O218" i="2"/>
  <c r="N218" i="2"/>
  <c r="M218" i="2"/>
  <c r="L218" i="2"/>
  <c r="F218" i="2"/>
  <c r="C218" i="2"/>
  <c r="P217" i="2"/>
  <c r="O217" i="2"/>
  <c r="N217" i="2"/>
  <c r="M217" i="2"/>
  <c r="L217" i="2"/>
  <c r="D217" i="2"/>
  <c r="C217" i="2"/>
  <c r="P216" i="2"/>
  <c r="O216" i="2"/>
  <c r="N216" i="2"/>
  <c r="M216" i="2"/>
  <c r="L216" i="2"/>
  <c r="C216" i="2"/>
  <c r="P215" i="2"/>
  <c r="O215" i="2"/>
  <c r="N215" i="2"/>
  <c r="M215" i="2"/>
  <c r="L215" i="2"/>
  <c r="D215" i="2"/>
  <c r="G215" i="2" s="1"/>
  <c r="C215" i="2"/>
  <c r="P214" i="2"/>
  <c r="O214" i="2"/>
  <c r="N214" i="2"/>
  <c r="M214" i="2"/>
  <c r="L214" i="2"/>
  <c r="F214" i="2"/>
  <c r="D214" i="2"/>
  <c r="G214" i="2" s="1"/>
  <c r="C214" i="2"/>
  <c r="H214" i="2" s="1"/>
  <c r="P213" i="2"/>
  <c r="O213" i="2"/>
  <c r="N213" i="2"/>
  <c r="M213" i="2"/>
  <c r="L213" i="2"/>
  <c r="F213" i="2"/>
  <c r="D213" i="2"/>
  <c r="G213" i="2" s="1"/>
  <c r="C213" i="2"/>
  <c r="H213" i="2" s="1"/>
  <c r="P212" i="2"/>
  <c r="O212" i="2"/>
  <c r="N212" i="2"/>
  <c r="M212" i="2"/>
  <c r="L212" i="2"/>
  <c r="F212" i="2"/>
  <c r="D212" i="2"/>
  <c r="E212" i="2" s="1"/>
  <c r="C212" i="2"/>
  <c r="H212" i="2" s="1"/>
  <c r="P211" i="2"/>
  <c r="O211" i="2"/>
  <c r="N211" i="2"/>
  <c r="M211" i="2"/>
  <c r="L211" i="2"/>
  <c r="F211" i="2"/>
  <c r="D211" i="2"/>
  <c r="G211" i="2" s="1"/>
  <c r="C211" i="2"/>
  <c r="H211" i="2" s="1"/>
  <c r="P210" i="2"/>
  <c r="O210" i="2"/>
  <c r="N210" i="2"/>
  <c r="M210" i="2"/>
  <c r="L210" i="2"/>
  <c r="F210" i="2"/>
  <c r="D210" i="2"/>
  <c r="G210" i="2" s="1"/>
  <c r="C210" i="2"/>
  <c r="H210" i="2" s="1"/>
  <c r="P209" i="2"/>
  <c r="O209" i="2"/>
  <c r="N209" i="2"/>
  <c r="M209" i="2"/>
  <c r="L209" i="2"/>
  <c r="F209" i="2"/>
  <c r="D209" i="2"/>
  <c r="G209" i="2" s="1"/>
  <c r="C209" i="2"/>
  <c r="H209" i="2" s="1"/>
  <c r="P208" i="2"/>
  <c r="O208" i="2"/>
  <c r="N208" i="2"/>
  <c r="M208" i="2"/>
  <c r="L208" i="2"/>
  <c r="F208" i="2"/>
  <c r="D208" i="2"/>
  <c r="E208" i="2" s="1"/>
  <c r="C208" i="2"/>
  <c r="H208" i="2" s="1"/>
  <c r="P207" i="2"/>
  <c r="O207" i="2"/>
  <c r="N207" i="2"/>
  <c r="M207" i="2"/>
  <c r="L207" i="2"/>
  <c r="F207" i="2"/>
  <c r="D207" i="2"/>
  <c r="G207" i="2" s="1"/>
  <c r="C207" i="2"/>
  <c r="H207" i="2" s="1"/>
  <c r="P206" i="2"/>
  <c r="O206" i="2"/>
  <c r="N206" i="2"/>
  <c r="M206" i="2"/>
  <c r="L206" i="2"/>
  <c r="F206" i="2"/>
  <c r="D206" i="2"/>
  <c r="G206" i="2" s="1"/>
  <c r="C206" i="2"/>
  <c r="H206" i="2" s="1"/>
  <c r="P205" i="2"/>
  <c r="O205" i="2"/>
  <c r="N205" i="2"/>
  <c r="M205" i="2"/>
  <c r="L205" i="2"/>
  <c r="F205" i="2"/>
  <c r="D205" i="2"/>
  <c r="G205" i="2" s="1"/>
  <c r="C205" i="2"/>
  <c r="H205" i="2" s="1"/>
  <c r="P204" i="2"/>
  <c r="O204" i="2"/>
  <c r="N204" i="2"/>
  <c r="M204" i="2"/>
  <c r="L204" i="2"/>
  <c r="F204" i="2"/>
  <c r="D204" i="2"/>
  <c r="E204" i="2" s="1"/>
  <c r="C204" i="2"/>
  <c r="P203" i="2"/>
  <c r="O203" i="2"/>
  <c r="N203" i="2"/>
  <c r="M203" i="2"/>
  <c r="L203" i="2"/>
  <c r="F203" i="2"/>
  <c r="D203" i="2"/>
  <c r="G203" i="2" s="1"/>
  <c r="C203" i="2"/>
  <c r="H203" i="2" s="1"/>
  <c r="P202" i="2"/>
  <c r="O202" i="2"/>
  <c r="N202" i="2"/>
  <c r="M202" i="2"/>
  <c r="L202" i="2"/>
  <c r="F202" i="2"/>
  <c r="D202" i="2"/>
  <c r="G202" i="2" s="1"/>
  <c r="C202" i="2"/>
  <c r="H202" i="2" s="1"/>
  <c r="P201" i="2"/>
  <c r="O201" i="2"/>
  <c r="N201" i="2"/>
  <c r="M201" i="2"/>
  <c r="L201" i="2"/>
  <c r="F201" i="2"/>
  <c r="D201" i="2"/>
  <c r="G201" i="2" s="1"/>
  <c r="C201" i="2"/>
  <c r="H201" i="2" s="1"/>
  <c r="P200" i="2"/>
  <c r="O200" i="2"/>
  <c r="N200" i="2"/>
  <c r="M200" i="2"/>
  <c r="L200" i="2"/>
  <c r="F200" i="2"/>
  <c r="D200" i="2"/>
  <c r="E200" i="2" s="1"/>
  <c r="C200" i="2"/>
  <c r="H200" i="2" s="1"/>
  <c r="P199" i="2"/>
  <c r="O199" i="2"/>
  <c r="N199" i="2"/>
  <c r="M199" i="2"/>
  <c r="L199" i="2"/>
  <c r="F199" i="2"/>
  <c r="D199" i="2"/>
  <c r="G199" i="2" s="1"/>
  <c r="C199" i="2"/>
  <c r="H199" i="2" s="1"/>
  <c r="P198" i="2"/>
  <c r="O198" i="2"/>
  <c r="N198" i="2"/>
  <c r="M198" i="2"/>
  <c r="L198" i="2"/>
  <c r="F198" i="2"/>
  <c r="D198" i="2"/>
  <c r="G198" i="2" s="1"/>
  <c r="C198" i="2"/>
  <c r="H198" i="2" s="1"/>
  <c r="P197" i="2"/>
  <c r="O197" i="2"/>
  <c r="N197" i="2"/>
  <c r="M197" i="2"/>
  <c r="L197" i="2"/>
  <c r="F197" i="2"/>
  <c r="D197" i="2"/>
  <c r="G197" i="2" s="1"/>
  <c r="C197" i="2"/>
  <c r="H197" i="2" s="1"/>
  <c r="P196" i="2"/>
  <c r="O196" i="2"/>
  <c r="N196" i="2"/>
  <c r="M196" i="2"/>
  <c r="L196" i="2"/>
  <c r="F196" i="2"/>
  <c r="D196" i="2"/>
  <c r="E196" i="2" s="1"/>
  <c r="C196" i="2"/>
  <c r="H196" i="2" s="1"/>
  <c r="P195" i="2"/>
  <c r="O195" i="2"/>
  <c r="N195" i="2"/>
  <c r="M195" i="2"/>
  <c r="L195" i="2"/>
  <c r="F195" i="2"/>
  <c r="D195" i="2"/>
  <c r="G195" i="2" s="1"/>
  <c r="C195" i="2"/>
  <c r="H195" i="2" s="1"/>
  <c r="P194" i="2"/>
  <c r="O194" i="2"/>
  <c r="N194" i="2"/>
  <c r="M194" i="2"/>
  <c r="L194" i="2"/>
  <c r="F194" i="2"/>
  <c r="D194" i="2"/>
  <c r="G194" i="2" s="1"/>
  <c r="C194" i="2"/>
  <c r="H194" i="2" s="1"/>
  <c r="P193" i="2"/>
  <c r="O193" i="2"/>
  <c r="N193" i="2"/>
  <c r="M193" i="2"/>
  <c r="L193" i="2"/>
  <c r="F193" i="2"/>
  <c r="D193" i="2"/>
  <c r="G193" i="2" s="1"/>
  <c r="C193" i="2"/>
  <c r="H193" i="2" s="1"/>
  <c r="P192" i="2"/>
  <c r="O192" i="2"/>
  <c r="N192" i="2"/>
  <c r="M192" i="2"/>
  <c r="L192" i="2"/>
  <c r="F192" i="2"/>
  <c r="D192" i="2"/>
  <c r="E192" i="2" s="1"/>
  <c r="C192" i="2"/>
  <c r="H192" i="2" s="1"/>
  <c r="P191" i="2"/>
  <c r="O191" i="2"/>
  <c r="N191" i="2"/>
  <c r="M191" i="2"/>
  <c r="L191" i="2"/>
  <c r="F191" i="2"/>
  <c r="D191" i="2"/>
  <c r="G191" i="2" s="1"/>
  <c r="C191" i="2"/>
  <c r="H191" i="2" s="1"/>
  <c r="P190" i="2"/>
  <c r="O190" i="2"/>
  <c r="N190" i="2"/>
  <c r="M190" i="2"/>
  <c r="L190" i="2"/>
  <c r="F190" i="2"/>
  <c r="D190" i="2"/>
  <c r="G190" i="2" s="1"/>
  <c r="C190" i="2"/>
  <c r="H190" i="2" s="1"/>
  <c r="P189" i="2"/>
  <c r="O189" i="2"/>
  <c r="N189" i="2"/>
  <c r="M189" i="2"/>
  <c r="L189" i="2"/>
  <c r="F189" i="2"/>
  <c r="D189" i="2"/>
  <c r="G189" i="2" s="1"/>
  <c r="C189" i="2"/>
  <c r="H189" i="2" s="1"/>
  <c r="P188" i="2"/>
  <c r="O188" i="2"/>
  <c r="N188" i="2"/>
  <c r="M188" i="2"/>
  <c r="L188" i="2"/>
  <c r="F188" i="2"/>
  <c r="D188" i="2"/>
  <c r="E188" i="2" s="1"/>
  <c r="C188" i="2"/>
  <c r="H188" i="2" s="1"/>
  <c r="P187" i="2"/>
  <c r="O187" i="2"/>
  <c r="N187" i="2"/>
  <c r="M187" i="2"/>
  <c r="L187" i="2"/>
  <c r="F187" i="2"/>
  <c r="D187" i="2"/>
  <c r="G187" i="2" s="1"/>
  <c r="C187" i="2"/>
  <c r="H187" i="2" s="1"/>
  <c r="P186" i="2"/>
  <c r="O186" i="2"/>
  <c r="N186" i="2"/>
  <c r="M186" i="2"/>
  <c r="L186" i="2"/>
  <c r="F186" i="2"/>
  <c r="D186" i="2"/>
  <c r="G186" i="2" s="1"/>
  <c r="C186" i="2"/>
  <c r="H186" i="2" s="1"/>
  <c r="P185" i="2"/>
  <c r="O185" i="2"/>
  <c r="N185" i="2"/>
  <c r="M185" i="2"/>
  <c r="L185" i="2"/>
  <c r="F185" i="2"/>
  <c r="D185" i="2"/>
  <c r="G185" i="2" s="1"/>
  <c r="C185" i="2"/>
  <c r="H185" i="2" s="1"/>
  <c r="P184" i="2"/>
  <c r="O184" i="2"/>
  <c r="N184" i="2"/>
  <c r="M184" i="2"/>
  <c r="L184" i="2"/>
  <c r="F184" i="2"/>
  <c r="D184" i="2"/>
  <c r="E184" i="2" s="1"/>
  <c r="C184" i="2"/>
  <c r="H184" i="2" s="1"/>
  <c r="P183" i="2"/>
  <c r="O183" i="2"/>
  <c r="N183" i="2"/>
  <c r="M183" i="2"/>
  <c r="L183" i="2"/>
  <c r="F183" i="2"/>
  <c r="D183" i="2"/>
  <c r="G183" i="2" s="1"/>
  <c r="C183" i="2"/>
  <c r="H183" i="2" s="1"/>
  <c r="P182" i="2"/>
  <c r="O182" i="2"/>
  <c r="N182" i="2"/>
  <c r="M182" i="2"/>
  <c r="L182" i="2"/>
  <c r="F182" i="2"/>
  <c r="D182" i="2"/>
  <c r="G182" i="2" s="1"/>
  <c r="C182" i="2"/>
  <c r="H182" i="2" s="1"/>
  <c r="P181" i="2"/>
  <c r="O181" i="2"/>
  <c r="N181" i="2"/>
  <c r="M181" i="2"/>
  <c r="L181" i="2"/>
  <c r="F181" i="2"/>
  <c r="D181" i="2"/>
  <c r="G181" i="2" s="1"/>
  <c r="C181" i="2"/>
  <c r="H181" i="2" s="1"/>
  <c r="P180" i="2"/>
  <c r="O180" i="2"/>
  <c r="N180" i="2"/>
  <c r="M180" i="2"/>
  <c r="L180" i="2"/>
  <c r="C180" i="2"/>
  <c r="P179" i="2"/>
  <c r="O179" i="2"/>
  <c r="N179" i="2"/>
  <c r="M179" i="2"/>
  <c r="L179" i="2"/>
  <c r="C179" i="2"/>
  <c r="P178" i="2"/>
  <c r="O178" i="2"/>
  <c r="N178" i="2"/>
  <c r="M178" i="2"/>
  <c r="L178" i="2"/>
  <c r="C178" i="2"/>
  <c r="P177" i="2"/>
  <c r="O177" i="2"/>
  <c r="N177" i="2"/>
  <c r="M177" i="2"/>
  <c r="L177" i="2"/>
  <c r="C177" i="2"/>
  <c r="P176" i="2"/>
  <c r="O176" i="2"/>
  <c r="N176" i="2"/>
  <c r="M176" i="2"/>
  <c r="L176" i="2"/>
  <c r="C176" i="2"/>
  <c r="P175" i="2"/>
  <c r="O175" i="2"/>
  <c r="N175" i="2"/>
  <c r="M175" i="2"/>
  <c r="L175" i="2"/>
  <c r="C175" i="2"/>
  <c r="P174" i="2"/>
  <c r="O174" i="2"/>
  <c r="N174" i="2"/>
  <c r="M174" i="2"/>
  <c r="L174" i="2"/>
  <c r="C174" i="2"/>
  <c r="P173" i="2"/>
  <c r="O173" i="2"/>
  <c r="N173" i="2"/>
  <c r="M173" i="2"/>
  <c r="L173" i="2"/>
  <c r="C173" i="2"/>
  <c r="P172" i="2"/>
  <c r="O172" i="2"/>
  <c r="N172" i="2"/>
  <c r="M172" i="2"/>
  <c r="L172" i="2"/>
  <c r="C172" i="2"/>
  <c r="P171" i="2"/>
  <c r="O171" i="2"/>
  <c r="N171" i="2"/>
  <c r="M171" i="2"/>
  <c r="L171" i="2"/>
  <c r="C171" i="2"/>
  <c r="P170" i="2"/>
  <c r="O170" i="2"/>
  <c r="N170" i="2"/>
  <c r="M170" i="2"/>
  <c r="L170" i="2"/>
  <c r="C170" i="2"/>
  <c r="P169" i="2"/>
  <c r="O169" i="2"/>
  <c r="N169" i="2"/>
  <c r="M169" i="2"/>
  <c r="L169" i="2"/>
  <c r="C169" i="2"/>
  <c r="P168" i="2"/>
  <c r="O168" i="2"/>
  <c r="N168" i="2"/>
  <c r="M168" i="2"/>
  <c r="L168" i="2"/>
  <c r="C168" i="2"/>
  <c r="P167" i="2"/>
  <c r="O167" i="2"/>
  <c r="N167" i="2"/>
  <c r="M167" i="2"/>
  <c r="L167" i="2"/>
  <c r="C167" i="2"/>
  <c r="P166" i="2"/>
  <c r="O166" i="2"/>
  <c r="N166" i="2"/>
  <c r="M166" i="2"/>
  <c r="L166" i="2"/>
  <c r="C166" i="2"/>
  <c r="P165" i="2"/>
  <c r="O165" i="2"/>
  <c r="N165" i="2"/>
  <c r="M165" i="2"/>
  <c r="L165" i="2"/>
  <c r="C165" i="2"/>
  <c r="P164" i="2"/>
  <c r="O164" i="2"/>
  <c r="N164" i="2"/>
  <c r="M164" i="2"/>
  <c r="L164" i="2"/>
  <c r="C164" i="2"/>
  <c r="P163" i="2"/>
  <c r="O163" i="2"/>
  <c r="N163" i="2"/>
  <c r="M163" i="2"/>
  <c r="L163" i="2"/>
  <c r="C163" i="2"/>
  <c r="P162" i="2"/>
  <c r="O162" i="2"/>
  <c r="N162" i="2"/>
  <c r="M162" i="2"/>
  <c r="L162" i="2"/>
  <c r="C162" i="2"/>
  <c r="P161" i="2"/>
  <c r="O161" i="2"/>
  <c r="N161" i="2"/>
  <c r="M161" i="2"/>
  <c r="L161" i="2"/>
  <c r="C161" i="2"/>
  <c r="P160" i="2"/>
  <c r="O160" i="2"/>
  <c r="N160" i="2"/>
  <c r="M160" i="2"/>
  <c r="L160" i="2"/>
  <c r="C160" i="2"/>
  <c r="P159" i="2"/>
  <c r="O159" i="2"/>
  <c r="N159" i="2"/>
  <c r="M159" i="2"/>
  <c r="L159" i="2"/>
  <c r="C159" i="2"/>
  <c r="P158" i="2"/>
  <c r="O158" i="2"/>
  <c r="N158" i="2"/>
  <c r="M158" i="2"/>
  <c r="L158" i="2"/>
  <c r="C158" i="2"/>
  <c r="P157" i="2"/>
  <c r="O157" i="2"/>
  <c r="N157" i="2"/>
  <c r="M157" i="2"/>
  <c r="L157" i="2"/>
  <c r="C157" i="2"/>
  <c r="P156" i="2"/>
  <c r="O156" i="2"/>
  <c r="N156" i="2"/>
  <c r="M156" i="2"/>
  <c r="L156" i="2"/>
  <c r="C156" i="2"/>
  <c r="P155" i="2"/>
  <c r="O155" i="2"/>
  <c r="N155" i="2"/>
  <c r="M155" i="2"/>
  <c r="L155" i="2"/>
  <c r="C155" i="2"/>
  <c r="P154" i="2"/>
  <c r="O154" i="2"/>
  <c r="N154" i="2"/>
  <c r="M154" i="2"/>
  <c r="L154" i="2"/>
  <c r="C154" i="2"/>
  <c r="P153" i="2"/>
  <c r="O153" i="2"/>
  <c r="N153" i="2"/>
  <c r="M153" i="2"/>
  <c r="L153" i="2"/>
  <c r="C153" i="2"/>
  <c r="P152" i="2"/>
  <c r="O152" i="2"/>
  <c r="N152" i="2"/>
  <c r="M152" i="2"/>
  <c r="L152" i="2"/>
  <c r="C152" i="2"/>
  <c r="P151" i="2"/>
  <c r="O151" i="2"/>
  <c r="N151" i="2"/>
  <c r="M151" i="2"/>
  <c r="L151" i="2"/>
  <c r="C151" i="2"/>
  <c r="P150" i="2"/>
  <c r="O150" i="2"/>
  <c r="N150" i="2"/>
  <c r="M150" i="2"/>
  <c r="L150" i="2"/>
  <c r="C150" i="2"/>
  <c r="P149" i="2"/>
  <c r="O149" i="2"/>
  <c r="N149" i="2"/>
  <c r="M149" i="2"/>
  <c r="L149" i="2"/>
  <c r="C149" i="2"/>
  <c r="P148" i="2"/>
  <c r="O148" i="2"/>
  <c r="N148" i="2"/>
  <c r="M148" i="2"/>
  <c r="L148" i="2"/>
  <c r="C148" i="2"/>
  <c r="P147" i="2"/>
  <c r="O147" i="2"/>
  <c r="N147" i="2"/>
  <c r="M147" i="2"/>
  <c r="L147" i="2"/>
  <c r="C147" i="2"/>
  <c r="P146" i="2"/>
  <c r="O146" i="2"/>
  <c r="N146" i="2"/>
  <c r="M146" i="2"/>
  <c r="L146" i="2"/>
  <c r="C146" i="2"/>
  <c r="P145" i="2"/>
  <c r="O145" i="2"/>
  <c r="N145" i="2"/>
  <c r="M145" i="2"/>
  <c r="L145" i="2"/>
  <c r="C145" i="2"/>
  <c r="P144" i="2"/>
  <c r="O144" i="2"/>
  <c r="N144" i="2"/>
  <c r="M144" i="2"/>
  <c r="L144" i="2"/>
  <c r="C144" i="2"/>
  <c r="P143" i="2"/>
  <c r="O143" i="2"/>
  <c r="N143" i="2"/>
  <c r="M143" i="2"/>
  <c r="L143" i="2"/>
  <c r="C143" i="2"/>
  <c r="P142" i="2"/>
  <c r="O142" i="2"/>
  <c r="N142" i="2"/>
  <c r="M142" i="2"/>
  <c r="L142" i="2"/>
  <c r="C142" i="2"/>
  <c r="P141" i="2"/>
  <c r="O141" i="2"/>
  <c r="N141" i="2"/>
  <c r="M141" i="2"/>
  <c r="L141" i="2"/>
  <c r="C141" i="2"/>
  <c r="P140" i="2"/>
  <c r="O140" i="2"/>
  <c r="N140" i="2"/>
  <c r="M140" i="2"/>
  <c r="L140" i="2"/>
  <c r="C140" i="2"/>
  <c r="P139" i="2"/>
  <c r="O139" i="2"/>
  <c r="N139" i="2"/>
  <c r="M139" i="2"/>
  <c r="L139" i="2"/>
  <c r="C139" i="2"/>
  <c r="P138" i="2"/>
  <c r="O138" i="2"/>
  <c r="N138" i="2"/>
  <c r="M138" i="2"/>
  <c r="L138" i="2"/>
  <c r="C138" i="2"/>
  <c r="P137" i="2"/>
  <c r="O137" i="2"/>
  <c r="N137" i="2"/>
  <c r="M137" i="2"/>
  <c r="L137" i="2"/>
  <c r="C137" i="2"/>
  <c r="P136" i="2"/>
  <c r="O136" i="2"/>
  <c r="N136" i="2"/>
  <c r="M136" i="2"/>
  <c r="L136" i="2"/>
  <c r="C136" i="2"/>
  <c r="P135" i="2"/>
  <c r="O135" i="2"/>
  <c r="N135" i="2"/>
  <c r="M135" i="2"/>
  <c r="L135" i="2"/>
  <c r="C135" i="2"/>
  <c r="P134" i="2"/>
  <c r="O134" i="2"/>
  <c r="N134" i="2"/>
  <c r="M134" i="2"/>
  <c r="L134" i="2"/>
  <c r="C134" i="2"/>
  <c r="P133" i="2"/>
  <c r="O133" i="2"/>
  <c r="N133" i="2"/>
  <c r="M133" i="2"/>
  <c r="L133" i="2"/>
  <c r="C133" i="2"/>
  <c r="P132" i="2"/>
  <c r="O132" i="2"/>
  <c r="N132" i="2"/>
  <c r="M132" i="2"/>
  <c r="L132" i="2"/>
  <c r="C132" i="2"/>
  <c r="P131" i="2"/>
  <c r="O131" i="2"/>
  <c r="N131" i="2"/>
  <c r="M131" i="2"/>
  <c r="L131" i="2"/>
  <c r="C131" i="2"/>
  <c r="P130" i="2"/>
  <c r="O130" i="2"/>
  <c r="N130" i="2"/>
  <c r="M130" i="2"/>
  <c r="L130" i="2"/>
  <c r="C130" i="2"/>
  <c r="P129" i="2"/>
  <c r="O129" i="2"/>
  <c r="N129" i="2"/>
  <c r="M129" i="2"/>
  <c r="L129" i="2"/>
  <c r="C129" i="2"/>
  <c r="P128" i="2"/>
  <c r="O128" i="2"/>
  <c r="N128" i="2"/>
  <c r="M128" i="2"/>
  <c r="L128" i="2"/>
  <c r="C128" i="2"/>
  <c r="P127" i="2"/>
  <c r="O127" i="2"/>
  <c r="N127" i="2"/>
  <c r="M127" i="2"/>
  <c r="L127" i="2"/>
  <c r="C127" i="2"/>
  <c r="P126" i="2"/>
  <c r="O126" i="2"/>
  <c r="N126" i="2"/>
  <c r="M126" i="2"/>
  <c r="L126" i="2"/>
  <c r="C126" i="2"/>
  <c r="P125" i="2"/>
  <c r="O125" i="2"/>
  <c r="N125" i="2"/>
  <c r="M125" i="2"/>
  <c r="L125" i="2"/>
  <c r="C125" i="2"/>
  <c r="P124" i="2"/>
  <c r="O124" i="2"/>
  <c r="N124" i="2"/>
  <c r="M124" i="2"/>
  <c r="L124" i="2"/>
  <c r="C124" i="2"/>
  <c r="P123" i="2"/>
  <c r="O123" i="2"/>
  <c r="N123" i="2"/>
  <c r="M123" i="2"/>
  <c r="L123" i="2"/>
  <c r="C123" i="2"/>
  <c r="P122" i="2"/>
  <c r="O122" i="2"/>
  <c r="N122" i="2"/>
  <c r="M122" i="2"/>
  <c r="L122" i="2"/>
  <c r="C122" i="2"/>
  <c r="P121" i="2"/>
  <c r="O121" i="2"/>
  <c r="N121" i="2"/>
  <c r="M121" i="2"/>
  <c r="L121" i="2"/>
  <c r="C121" i="2"/>
  <c r="P120" i="2"/>
  <c r="O120" i="2"/>
  <c r="N120" i="2"/>
  <c r="M120" i="2"/>
  <c r="L120" i="2"/>
  <c r="C120" i="2"/>
  <c r="P119" i="2"/>
  <c r="O119" i="2"/>
  <c r="N119" i="2"/>
  <c r="M119" i="2"/>
  <c r="L119" i="2"/>
  <c r="C119" i="2"/>
  <c r="P118" i="2"/>
  <c r="O118" i="2"/>
  <c r="N118" i="2"/>
  <c r="M118" i="2"/>
  <c r="L118" i="2"/>
  <c r="C118" i="2"/>
  <c r="P117" i="2"/>
  <c r="O117" i="2"/>
  <c r="N117" i="2"/>
  <c r="M117" i="2"/>
  <c r="L117" i="2"/>
  <c r="C117" i="2"/>
  <c r="P116" i="2"/>
  <c r="O116" i="2"/>
  <c r="N116" i="2"/>
  <c r="M116" i="2"/>
  <c r="L116" i="2"/>
  <c r="C116" i="2"/>
  <c r="P115" i="2"/>
  <c r="O115" i="2"/>
  <c r="N115" i="2"/>
  <c r="M115" i="2"/>
  <c r="L115" i="2"/>
  <c r="C115" i="2"/>
  <c r="P114" i="2"/>
  <c r="O114" i="2"/>
  <c r="N114" i="2"/>
  <c r="M114" i="2"/>
  <c r="L114" i="2"/>
  <c r="C114" i="2"/>
  <c r="P113" i="2"/>
  <c r="O113" i="2"/>
  <c r="N113" i="2"/>
  <c r="M113" i="2"/>
  <c r="L113" i="2"/>
  <c r="C113" i="2"/>
  <c r="P112" i="2"/>
  <c r="O112" i="2"/>
  <c r="N112" i="2"/>
  <c r="M112" i="2"/>
  <c r="L112" i="2"/>
  <c r="C112" i="2"/>
  <c r="P111" i="2"/>
  <c r="O111" i="2"/>
  <c r="N111" i="2"/>
  <c r="M111" i="2"/>
  <c r="L111" i="2"/>
  <c r="C111" i="2"/>
  <c r="P110" i="2"/>
  <c r="O110" i="2"/>
  <c r="N110" i="2"/>
  <c r="M110" i="2"/>
  <c r="L110" i="2"/>
  <c r="C110" i="2"/>
  <c r="P109" i="2"/>
  <c r="O109" i="2"/>
  <c r="N109" i="2"/>
  <c r="M109" i="2"/>
  <c r="L109" i="2"/>
  <c r="C109" i="2"/>
  <c r="P108" i="2"/>
  <c r="O108" i="2"/>
  <c r="N108" i="2"/>
  <c r="M108" i="2"/>
  <c r="L108" i="2"/>
  <c r="C108" i="2"/>
  <c r="P107" i="2"/>
  <c r="O107" i="2"/>
  <c r="N107" i="2"/>
  <c r="M107" i="2"/>
  <c r="L107" i="2"/>
  <c r="C107" i="2"/>
  <c r="P106" i="2"/>
  <c r="O106" i="2"/>
  <c r="N106" i="2"/>
  <c r="M106" i="2"/>
  <c r="L106" i="2"/>
  <c r="C106" i="2"/>
  <c r="P105" i="2"/>
  <c r="O105" i="2"/>
  <c r="N105" i="2"/>
  <c r="M105" i="2"/>
  <c r="L105" i="2"/>
  <c r="C105" i="2"/>
  <c r="P104" i="2"/>
  <c r="O104" i="2"/>
  <c r="N104" i="2"/>
  <c r="M104" i="2"/>
  <c r="L104" i="2"/>
  <c r="C104" i="2"/>
  <c r="P103" i="2"/>
  <c r="O103" i="2"/>
  <c r="N103" i="2"/>
  <c r="M103" i="2"/>
  <c r="L103" i="2"/>
  <c r="C103" i="2"/>
  <c r="P102" i="2"/>
  <c r="O102" i="2"/>
  <c r="N102" i="2"/>
  <c r="M102" i="2"/>
  <c r="L102" i="2"/>
  <c r="D102" i="2"/>
  <c r="G102" i="2" s="1"/>
  <c r="C102" i="2"/>
  <c r="P101" i="2"/>
  <c r="O101" i="2"/>
  <c r="N101" i="2"/>
  <c r="M101" i="2"/>
  <c r="L101" i="2"/>
  <c r="C101" i="2"/>
  <c r="P100" i="2"/>
  <c r="O100" i="2"/>
  <c r="N100" i="2"/>
  <c r="M100" i="2"/>
  <c r="L100" i="2"/>
  <c r="D100" i="2"/>
  <c r="E100" i="2" s="1"/>
  <c r="C100" i="2"/>
  <c r="P99" i="2"/>
  <c r="O99" i="2"/>
  <c r="N99" i="2"/>
  <c r="M99" i="2"/>
  <c r="L99" i="2"/>
  <c r="C99" i="2"/>
  <c r="P98" i="2"/>
  <c r="O98" i="2"/>
  <c r="N98" i="2"/>
  <c r="M98" i="2"/>
  <c r="L98" i="2"/>
  <c r="D98" i="2"/>
  <c r="G98" i="2" s="1"/>
  <c r="C98" i="2"/>
  <c r="P97" i="2"/>
  <c r="O97" i="2"/>
  <c r="N97" i="2"/>
  <c r="M97" i="2"/>
  <c r="L97" i="2"/>
  <c r="C97" i="2"/>
  <c r="P96" i="2"/>
  <c r="O96" i="2"/>
  <c r="N96" i="2"/>
  <c r="M96" i="2"/>
  <c r="L96" i="2"/>
  <c r="D96" i="2"/>
  <c r="E96" i="2" s="1"/>
  <c r="C96" i="2"/>
  <c r="P95" i="2"/>
  <c r="O95" i="2"/>
  <c r="N95" i="2"/>
  <c r="M95" i="2"/>
  <c r="L95" i="2"/>
  <c r="D95" i="2"/>
  <c r="G95" i="2" s="1"/>
  <c r="C95" i="2"/>
  <c r="P94" i="2"/>
  <c r="O94" i="2"/>
  <c r="N94" i="2"/>
  <c r="M94" i="2"/>
  <c r="L94" i="2"/>
  <c r="D94" i="2"/>
  <c r="G94" i="2" s="1"/>
  <c r="C94" i="2"/>
  <c r="P93" i="2"/>
  <c r="O93" i="2"/>
  <c r="N93" i="2"/>
  <c r="M93" i="2"/>
  <c r="L93" i="2"/>
  <c r="C93" i="2"/>
  <c r="P92" i="2"/>
  <c r="O92" i="2"/>
  <c r="N92" i="2"/>
  <c r="M92" i="2"/>
  <c r="L92" i="2"/>
  <c r="D92" i="2"/>
  <c r="C92" i="2"/>
  <c r="P91" i="2"/>
  <c r="O91" i="2"/>
  <c r="N91" i="2"/>
  <c r="M91" i="2"/>
  <c r="L91" i="2"/>
  <c r="C91" i="2"/>
  <c r="P90" i="2"/>
  <c r="O90" i="2"/>
  <c r="N90" i="2"/>
  <c r="M90" i="2"/>
  <c r="L90" i="2"/>
  <c r="D90" i="2"/>
  <c r="C90" i="2"/>
  <c r="P89" i="2"/>
  <c r="O89" i="2"/>
  <c r="N89" i="2"/>
  <c r="M89" i="2"/>
  <c r="L89" i="2"/>
  <c r="C89" i="2"/>
  <c r="P88" i="2"/>
  <c r="O88" i="2"/>
  <c r="N88" i="2"/>
  <c r="M88" i="2"/>
  <c r="L88" i="2"/>
  <c r="D88" i="2"/>
  <c r="C88" i="2"/>
  <c r="P87" i="2"/>
  <c r="O87" i="2"/>
  <c r="N87" i="2"/>
  <c r="M87" i="2"/>
  <c r="L87" i="2"/>
  <c r="D87" i="2"/>
  <c r="C87" i="2"/>
  <c r="P86" i="2"/>
  <c r="O86" i="2"/>
  <c r="N86" i="2"/>
  <c r="M86" i="2"/>
  <c r="L86" i="2"/>
  <c r="D86" i="2"/>
  <c r="C86" i="2"/>
  <c r="P85" i="2"/>
  <c r="O85" i="2"/>
  <c r="N85" i="2"/>
  <c r="M85" i="2"/>
  <c r="L85" i="2"/>
  <c r="C85" i="2"/>
  <c r="D85" i="2" s="1"/>
  <c r="P84" i="2"/>
  <c r="O84" i="2"/>
  <c r="N84" i="2"/>
  <c r="M84" i="2"/>
  <c r="L84" i="2"/>
  <c r="D84" i="2"/>
  <c r="C84" i="2"/>
  <c r="P83" i="2"/>
  <c r="O83" i="2"/>
  <c r="N83" i="2"/>
  <c r="M83" i="2"/>
  <c r="L83" i="2"/>
  <c r="C83" i="2"/>
  <c r="P82" i="2"/>
  <c r="O82" i="2"/>
  <c r="N82" i="2"/>
  <c r="M82" i="2"/>
  <c r="L82" i="2"/>
  <c r="D82" i="2"/>
  <c r="C82" i="2"/>
  <c r="P81" i="2"/>
  <c r="O81" i="2"/>
  <c r="N81" i="2"/>
  <c r="M81" i="2"/>
  <c r="L81" i="2"/>
  <c r="C81" i="2"/>
  <c r="P80" i="2"/>
  <c r="O80" i="2"/>
  <c r="N80" i="2"/>
  <c r="M80" i="2"/>
  <c r="L80" i="2"/>
  <c r="D80" i="2"/>
  <c r="C80" i="2"/>
  <c r="P79" i="2"/>
  <c r="O79" i="2"/>
  <c r="N79" i="2"/>
  <c r="M79" i="2"/>
  <c r="L79" i="2"/>
  <c r="D79" i="2"/>
  <c r="C79" i="2"/>
  <c r="P78" i="2"/>
  <c r="O78" i="2"/>
  <c r="N78" i="2"/>
  <c r="M78" i="2"/>
  <c r="L78" i="2"/>
  <c r="D78" i="2"/>
  <c r="C78" i="2"/>
  <c r="P77" i="2"/>
  <c r="O77" i="2"/>
  <c r="N77" i="2"/>
  <c r="M77" i="2"/>
  <c r="L77" i="2"/>
  <c r="C77" i="2"/>
  <c r="D77" i="2" s="1"/>
  <c r="P76" i="2"/>
  <c r="O76" i="2"/>
  <c r="N76" i="2"/>
  <c r="M76" i="2"/>
  <c r="L76" i="2"/>
  <c r="D76" i="2"/>
  <c r="C76" i="2"/>
  <c r="P75" i="2"/>
  <c r="O75" i="2"/>
  <c r="N75" i="2"/>
  <c r="M75" i="2"/>
  <c r="L75" i="2"/>
  <c r="C75" i="2"/>
  <c r="P74" i="2"/>
  <c r="O74" i="2"/>
  <c r="N74" i="2"/>
  <c r="M74" i="2"/>
  <c r="L74" i="2"/>
  <c r="D74" i="2"/>
  <c r="C74" i="2"/>
  <c r="P73" i="2"/>
  <c r="O73" i="2"/>
  <c r="N73" i="2"/>
  <c r="M73" i="2"/>
  <c r="L73" i="2"/>
  <c r="C73" i="2"/>
  <c r="P72" i="2"/>
  <c r="O72" i="2"/>
  <c r="N72" i="2"/>
  <c r="M72" i="2"/>
  <c r="L72" i="2"/>
  <c r="D72" i="2"/>
  <c r="C72" i="2"/>
  <c r="P71" i="2"/>
  <c r="O71" i="2"/>
  <c r="N71" i="2"/>
  <c r="M71" i="2"/>
  <c r="L71" i="2"/>
  <c r="D71" i="2"/>
  <c r="C71" i="2"/>
  <c r="P70" i="2"/>
  <c r="O70" i="2"/>
  <c r="N70" i="2"/>
  <c r="M70" i="2"/>
  <c r="L70" i="2"/>
  <c r="D70" i="2"/>
  <c r="C70" i="2"/>
  <c r="P69" i="2"/>
  <c r="O69" i="2"/>
  <c r="N69" i="2"/>
  <c r="M69" i="2"/>
  <c r="L69" i="2"/>
  <c r="C69" i="2"/>
  <c r="P68" i="2"/>
  <c r="O68" i="2"/>
  <c r="N68" i="2"/>
  <c r="M68" i="2"/>
  <c r="L68" i="2"/>
  <c r="C68" i="2"/>
  <c r="H68" i="2" s="1"/>
  <c r="P67" i="2"/>
  <c r="O67" i="2"/>
  <c r="N67" i="2"/>
  <c r="M67" i="2"/>
  <c r="L67" i="2"/>
  <c r="C67" i="2"/>
  <c r="H67" i="2" s="1"/>
  <c r="P66" i="2"/>
  <c r="O66" i="2"/>
  <c r="N66" i="2"/>
  <c r="M66" i="2"/>
  <c r="L66" i="2"/>
  <c r="C66" i="2"/>
  <c r="H66" i="2" s="1"/>
  <c r="P65" i="2"/>
  <c r="O65" i="2"/>
  <c r="N65" i="2"/>
  <c r="M65" i="2"/>
  <c r="L65" i="2"/>
  <c r="C65" i="2"/>
  <c r="H65" i="2" s="1"/>
  <c r="P64" i="2"/>
  <c r="O64" i="2"/>
  <c r="N64" i="2"/>
  <c r="M64" i="2"/>
  <c r="L64" i="2"/>
  <c r="C64" i="2"/>
  <c r="H64" i="2" s="1"/>
  <c r="P63" i="2"/>
  <c r="O63" i="2"/>
  <c r="N63" i="2"/>
  <c r="M63" i="2"/>
  <c r="L63" i="2"/>
  <c r="C63" i="2"/>
  <c r="H63" i="2" s="1"/>
  <c r="P62" i="2"/>
  <c r="O62" i="2"/>
  <c r="N62" i="2"/>
  <c r="M62" i="2"/>
  <c r="L62" i="2"/>
  <c r="C62" i="2"/>
  <c r="H62" i="2" s="1"/>
  <c r="P61" i="2"/>
  <c r="O61" i="2"/>
  <c r="N61" i="2"/>
  <c r="M61" i="2"/>
  <c r="L61" i="2"/>
  <c r="C61" i="2"/>
  <c r="H61" i="2" s="1"/>
  <c r="P60" i="2"/>
  <c r="O60" i="2"/>
  <c r="N60" i="2"/>
  <c r="M60" i="2"/>
  <c r="L60" i="2"/>
  <c r="C60" i="2"/>
  <c r="H60" i="2" s="1"/>
  <c r="P59" i="2"/>
  <c r="O59" i="2"/>
  <c r="N59" i="2"/>
  <c r="M59" i="2"/>
  <c r="L59" i="2"/>
  <c r="C59" i="2"/>
  <c r="H59" i="2" s="1"/>
  <c r="P58" i="2"/>
  <c r="O58" i="2"/>
  <c r="N58" i="2"/>
  <c r="M58" i="2"/>
  <c r="L58" i="2"/>
  <c r="C58" i="2"/>
  <c r="H58" i="2" s="1"/>
  <c r="P57" i="2"/>
  <c r="O57" i="2"/>
  <c r="N57" i="2"/>
  <c r="M57" i="2"/>
  <c r="L57" i="2"/>
  <c r="C57" i="2"/>
  <c r="H57" i="2" s="1"/>
  <c r="P56" i="2"/>
  <c r="O56" i="2"/>
  <c r="N56" i="2"/>
  <c r="M56" i="2"/>
  <c r="L56" i="2"/>
  <c r="C56" i="2"/>
  <c r="H56" i="2" s="1"/>
  <c r="P55" i="2"/>
  <c r="O55" i="2"/>
  <c r="N55" i="2"/>
  <c r="M55" i="2"/>
  <c r="L55" i="2"/>
  <c r="C55" i="2"/>
  <c r="H55" i="2" s="1"/>
  <c r="P54" i="2"/>
  <c r="O54" i="2"/>
  <c r="N54" i="2"/>
  <c r="M54" i="2"/>
  <c r="L54" i="2"/>
  <c r="C54" i="2"/>
  <c r="H54" i="2" s="1"/>
  <c r="P53" i="2"/>
  <c r="O53" i="2"/>
  <c r="N53" i="2"/>
  <c r="M53" i="2"/>
  <c r="L53" i="2"/>
  <c r="C53" i="2"/>
  <c r="H53" i="2" s="1"/>
  <c r="P52" i="2"/>
  <c r="O52" i="2"/>
  <c r="N52" i="2"/>
  <c r="M52" i="2"/>
  <c r="L52" i="2"/>
  <c r="C52" i="2"/>
  <c r="H52" i="2" s="1"/>
  <c r="P51" i="2"/>
  <c r="O51" i="2"/>
  <c r="N51" i="2"/>
  <c r="M51" i="2"/>
  <c r="L51" i="2"/>
  <c r="C51" i="2"/>
  <c r="H51" i="2" s="1"/>
  <c r="P50" i="2"/>
  <c r="O50" i="2"/>
  <c r="N50" i="2"/>
  <c r="M50" i="2"/>
  <c r="L50" i="2"/>
  <c r="C50" i="2"/>
  <c r="H50" i="2" s="1"/>
  <c r="P49" i="2"/>
  <c r="O49" i="2"/>
  <c r="N49" i="2"/>
  <c r="M49" i="2"/>
  <c r="L49" i="2"/>
  <c r="C49" i="2"/>
  <c r="H49" i="2" s="1"/>
  <c r="P48" i="2"/>
  <c r="O48" i="2"/>
  <c r="N48" i="2"/>
  <c r="M48" i="2"/>
  <c r="L48" i="2"/>
  <c r="C48" i="2"/>
  <c r="H48" i="2" s="1"/>
  <c r="P47" i="2"/>
  <c r="O47" i="2"/>
  <c r="N47" i="2"/>
  <c r="M47" i="2"/>
  <c r="L47" i="2"/>
  <c r="C47" i="2"/>
  <c r="H47" i="2" s="1"/>
  <c r="P46" i="2"/>
  <c r="O46" i="2"/>
  <c r="N46" i="2"/>
  <c r="M46" i="2"/>
  <c r="L46" i="2"/>
  <c r="C46" i="2"/>
  <c r="H46" i="2" s="1"/>
  <c r="P45" i="2"/>
  <c r="O45" i="2"/>
  <c r="N45" i="2"/>
  <c r="M45" i="2"/>
  <c r="L45" i="2"/>
  <c r="C45" i="2"/>
  <c r="H45" i="2" s="1"/>
  <c r="P44" i="2"/>
  <c r="O44" i="2"/>
  <c r="N44" i="2"/>
  <c r="M44" i="2"/>
  <c r="L44" i="2"/>
  <c r="C44" i="2"/>
  <c r="H44" i="2" s="1"/>
  <c r="P43" i="2"/>
  <c r="O43" i="2"/>
  <c r="N43" i="2"/>
  <c r="M43" i="2"/>
  <c r="L43" i="2"/>
  <c r="C43" i="2"/>
  <c r="H43" i="2" s="1"/>
  <c r="P42" i="2"/>
  <c r="O42" i="2"/>
  <c r="N42" i="2"/>
  <c r="M42" i="2"/>
  <c r="L42" i="2"/>
  <c r="C42" i="2"/>
  <c r="H42" i="2" s="1"/>
  <c r="P41" i="2"/>
  <c r="O41" i="2"/>
  <c r="N41" i="2"/>
  <c r="M41" i="2"/>
  <c r="L41" i="2"/>
  <c r="C41" i="2"/>
  <c r="H41" i="2" s="1"/>
  <c r="P40" i="2"/>
  <c r="O40" i="2"/>
  <c r="N40" i="2"/>
  <c r="M40" i="2"/>
  <c r="L40" i="2"/>
  <c r="C40" i="2"/>
  <c r="H40" i="2" s="1"/>
  <c r="P39" i="2"/>
  <c r="O39" i="2"/>
  <c r="N39" i="2"/>
  <c r="M39" i="2"/>
  <c r="L39" i="2"/>
  <c r="C39" i="2"/>
  <c r="H39" i="2" s="1"/>
  <c r="P38" i="2"/>
  <c r="O38" i="2"/>
  <c r="N38" i="2"/>
  <c r="M38" i="2"/>
  <c r="L38" i="2"/>
  <c r="C38" i="2"/>
  <c r="H38" i="2" s="1"/>
  <c r="P37" i="2"/>
  <c r="O37" i="2"/>
  <c r="N37" i="2"/>
  <c r="M37" i="2"/>
  <c r="L37" i="2"/>
  <c r="C37" i="2"/>
  <c r="H37" i="2" s="1"/>
  <c r="P36" i="2"/>
  <c r="O36" i="2"/>
  <c r="N36" i="2"/>
  <c r="M36" i="2"/>
  <c r="L36" i="2"/>
  <c r="C36" i="2"/>
  <c r="H36" i="2" s="1"/>
  <c r="P35" i="2"/>
  <c r="O35" i="2"/>
  <c r="N35" i="2"/>
  <c r="M35" i="2"/>
  <c r="L35" i="2"/>
  <c r="C35" i="2"/>
  <c r="H35" i="2" s="1"/>
  <c r="P34" i="2"/>
  <c r="O34" i="2"/>
  <c r="N34" i="2"/>
  <c r="M34" i="2"/>
  <c r="L34" i="2"/>
  <c r="C34" i="2"/>
  <c r="H34" i="2" s="1"/>
  <c r="P33" i="2"/>
  <c r="O33" i="2"/>
  <c r="N33" i="2"/>
  <c r="M33" i="2"/>
  <c r="L33" i="2"/>
  <c r="C33" i="2"/>
  <c r="H33" i="2" s="1"/>
  <c r="P32" i="2"/>
  <c r="O32" i="2"/>
  <c r="N32" i="2"/>
  <c r="M32" i="2"/>
  <c r="L32" i="2"/>
  <c r="C32" i="2"/>
  <c r="H32" i="2" s="1"/>
  <c r="P31" i="2"/>
  <c r="O31" i="2"/>
  <c r="N31" i="2"/>
  <c r="M31" i="2"/>
  <c r="L31" i="2"/>
  <c r="C31" i="2"/>
  <c r="H31" i="2" s="1"/>
  <c r="P30" i="2"/>
  <c r="O30" i="2"/>
  <c r="N30" i="2"/>
  <c r="M30" i="2"/>
  <c r="L30" i="2"/>
  <c r="C30" i="2"/>
  <c r="H30" i="2" s="1"/>
  <c r="P29" i="2"/>
  <c r="O29" i="2"/>
  <c r="N29" i="2"/>
  <c r="M29" i="2"/>
  <c r="L29" i="2"/>
  <c r="C29" i="2"/>
  <c r="H29" i="2" s="1"/>
  <c r="P28" i="2"/>
  <c r="O28" i="2"/>
  <c r="N28" i="2"/>
  <c r="M28" i="2"/>
  <c r="L28" i="2"/>
  <c r="C28" i="2"/>
  <c r="H28" i="2" s="1"/>
  <c r="P27" i="2"/>
  <c r="O27" i="2"/>
  <c r="N27" i="2"/>
  <c r="M27" i="2"/>
  <c r="L27" i="2"/>
  <c r="C27" i="2"/>
  <c r="H27" i="2" s="1"/>
  <c r="P26" i="2"/>
  <c r="O26" i="2"/>
  <c r="N26" i="2"/>
  <c r="M26" i="2"/>
  <c r="L26" i="2"/>
  <c r="C26" i="2"/>
  <c r="H26" i="2" s="1"/>
  <c r="P25" i="2"/>
  <c r="O25" i="2"/>
  <c r="N25" i="2"/>
  <c r="M25" i="2"/>
  <c r="L25" i="2"/>
  <c r="C25" i="2"/>
  <c r="H25" i="2" s="1"/>
  <c r="P24" i="2"/>
  <c r="O24" i="2"/>
  <c r="N24" i="2"/>
  <c r="M24" i="2"/>
  <c r="L24" i="2"/>
  <c r="C24" i="2"/>
  <c r="H24" i="2" s="1"/>
  <c r="P23" i="2"/>
  <c r="O23" i="2"/>
  <c r="N23" i="2"/>
  <c r="M23" i="2"/>
  <c r="L23" i="2"/>
  <c r="C23" i="2"/>
  <c r="H23" i="2" s="1"/>
  <c r="P22" i="2"/>
  <c r="O22" i="2"/>
  <c r="N22" i="2"/>
  <c r="M22" i="2"/>
  <c r="L22" i="2"/>
  <c r="C22" i="2"/>
  <c r="H22" i="2" s="1"/>
  <c r="P21" i="2"/>
  <c r="O21" i="2"/>
  <c r="N21" i="2"/>
  <c r="M21" i="2"/>
  <c r="L21" i="2"/>
  <c r="C21" i="2"/>
  <c r="H21" i="2" s="1"/>
  <c r="P20" i="2"/>
  <c r="O20" i="2"/>
  <c r="N20" i="2"/>
  <c r="M20" i="2"/>
  <c r="L20" i="2"/>
  <c r="F20" i="2"/>
  <c r="C20" i="2"/>
  <c r="P19" i="2"/>
  <c r="O19" i="2"/>
  <c r="N19" i="2"/>
  <c r="M19" i="2"/>
  <c r="L19" i="2"/>
  <c r="C19" i="2"/>
  <c r="P18" i="2"/>
  <c r="O18" i="2"/>
  <c r="N18" i="2"/>
  <c r="M18" i="2"/>
  <c r="L18" i="2"/>
  <c r="F18" i="2"/>
  <c r="C18" i="2"/>
  <c r="H18" i="2" s="1"/>
  <c r="P17" i="2"/>
  <c r="O17" i="2"/>
  <c r="N17" i="2"/>
  <c r="M17" i="2"/>
  <c r="L17" i="2"/>
  <c r="F17" i="2"/>
  <c r="C17" i="2"/>
  <c r="H17" i="2" s="1"/>
  <c r="P16" i="2"/>
  <c r="O16" i="2"/>
  <c r="N16" i="2"/>
  <c r="M16" i="2"/>
  <c r="L16" i="2"/>
  <c r="F16" i="2"/>
  <c r="C16" i="2"/>
  <c r="P15" i="2"/>
  <c r="O15" i="2"/>
  <c r="N15" i="2"/>
  <c r="M15" i="2"/>
  <c r="L15" i="2"/>
  <c r="F15" i="2"/>
  <c r="D15" i="2"/>
  <c r="G15" i="2" s="1"/>
  <c r="C15" i="2"/>
  <c r="H15" i="2" s="1"/>
  <c r="P14" i="2"/>
  <c r="O14" i="2"/>
  <c r="N14" i="2"/>
  <c r="M14" i="2"/>
  <c r="L14" i="2"/>
  <c r="F14" i="2"/>
  <c r="C14" i="2"/>
  <c r="H14" i="2" s="1"/>
  <c r="P13" i="2"/>
  <c r="O13" i="2"/>
  <c r="N13" i="2"/>
  <c r="M13" i="2"/>
  <c r="L13" i="2"/>
  <c r="F13" i="2"/>
  <c r="C13" i="2"/>
  <c r="H13" i="2" s="1"/>
  <c r="P12" i="2"/>
  <c r="O12" i="2"/>
  <c r="N12" i="2"/>
  <c r="M12" i="2"/>
  <c r="L12" i="2"/>
  <c r="F12" i="2"/>
  <c r="C12" i="2"/>
  <c r="P11" i="2"/>
  <c r="O11" i="2"/>
  <c r="N11" i="2"/>
  <c r="M11" i="2"/>
  <c r="L11" i="2"/>
  <c r="F11" i="2"/>
  <c r="D11" i="2"/>
  <c r="G11" i="2" s="1"/>
  <c r="C11" i="2"/>
  <c r="H11" i="2" s="1"/>
  <c r="P10" i="2"/>
  <c r="O10" i="2"/>
  <c r="N10" i="2"/>
  <c r="M10" i="2"/>
  <c r="L10" i="2"/>
  <c r="F10" i="2"/>
  <c r="C10" i="2"/>
  <c r="H10" i="2" s="1"/>
  <c r="P9" i="2"/>
  <c r="O9" i="2"/>
  <c r="N9" i="2"/>
  <c r="M9" i="2"/>
  <c r="L9" i="2"/>
  <c r="F9" i="2"/>
  <c r="C9" i="2"/>
  <c r="H9" i="2" s="1"/>
  <c r="P8" i="2"/>
  <c r="O8" i="2"/>
  <c r="N8" i="2"/>
  <c r="M8" i="2"/>
  <c r="L8" i="2"/>
  <c r="F8" i="2"/>
  <c r="C8" i="2"/>
  <c r="P7" i="2"/>
  <c r="O7" i="2"/>
  <c r="N7" i="2"/>
  <c r="M7" i="2"/>
  <c r="L7" i="2"/>
  <c r="F7" i="2"/>
  <c r="D7" i="2"/>
  <c r="G7" i="2" s="1"/>
  <c r="C7" i="2"/>
  <c r="H7" i="2" s="1"/>
  <c r="P6" i="2"/>
  <c r="O6" i="2"/>
  <c r="N6" i="2"/>
  <c r="M6" i="2"/>
  <c r="L6" i="2"/>
  <c r="F6" i="2"/>
  <c r="C6" i="2"/>
  <c r="H6" i="2" s="1"/>
  <c r="P5" i="2"/>
  <c r="O5" i="2"/>
  <c r="N5" i="2"/>
  <c r="M5" i="2"/>
  <c r="L5" i="2"/>
  <c r="F5" i="2"/>
  <c r="C5" i="2"/>
  <c r="H5" i="2" s="1"/>
  <c r="P4" i="2"/>
  <c r="O4" i="2"/>
  <c r="N4" i="2"/>
  <c r="M4" i="2"/>
  <c r="L4" i="2"/>
  <c r="F4" i="2"/>
  <c r="C4" i="2"/>
  <c r="P3" i="2"/>
  <c r="O3" i="2"/>
  <c r="N3" i="2"/>
  <c r="M3" i="2"/>
  <c r="L3" i="2"/>
  <c r="F3" i="2"/>
  <c r="D3" i="2"/>
  <c r="G3" i="2" s="1"/>
  <c r="C3" i="2"/>
  <c r="H3" i="2" s="1"/>
  <c r="P2" i="2"/>
  <c r="O2" i="2"/>
  <c r="N2" i="2"/>
  <c r="M2" i="2"/>
  <c r="L2" i="2"/>
  <c r="D2" i="2"/>
  <c r="E2" i="2" s="1"/>
  <c r="H17" i="11"/>
  <c r="G17" i="11"/>
  <c r="H16" i="11"/>
  <c r="G16" i="11"/>
  <c r="H15" i="11"/>
  <c r="G15" i="11"/>
  <c r="H14" i="11"/>
  <c r="G14" i="11"/>
  <c r="H13" i="11"/>
  <c r="G13" i="11"/>
  <c r="H12" i="11"/>
  <c r="G12" i="11"/>
  <c r="M6" i="11"/>
  <c r="L6" i="11"/>
  <c r="L8" i="11"/>
  <c r="L7" i="11"/>
  <c r="K8" i="11"/>
  <c r="K6" i="11"/>
  <c r="M5" i="11"/>
  <c r="B47" i="18"/>
  <c r="L5" i="11"/>
  <c r="K5" i="11"/>
  <c r="M8" i="11"/>
  <c r="M7" i="11"/>
  <c r="B44" i="18"/>
  <c r="K7" i="11"/>
  <c r="H69" i="2" l="1"/>
  <c r="F69" i="2"/>
  <c r="H93" i="2"/>
  <c r="F93" i="2"/>
  <c r="H101" i="2"/>
  <c r="F101" i="2"/>
  <c r="H106" i="2"/>
  <c r="F106" i="2"/>
  <c r="D106" i="2"/>
  <c r="G106" i="2" s="1"/>
  <c r="H114" i="2"/>
  <c r="F114" i="2"/>
  <c r="D114" i="2"/>
  <c r="G114" i="2" s="1"/>
  <c r="H122" i="2"/>
  <c r="F122" i="2"/>
  <c r="D122" i="2"/>
  <c r="G122" i="2" s="1"/>
  <c r="H126" i="2"/>
  <c r="F126" i="2"/>
  <c r="D126" i="2"/>
  <c r="G126" i="2" s="1"/>
  <c r="H130" i="2"/>
  <c r="F130" i="2"/>
  <c r="D130" i="2"/>
  <c r="G130" i="2" s="1"/>
  <c r="H138" i="2"/>
  <c r="F138" i="2"/>
  <c r="D138" i="2"/>
  <c r="G138" i="2" s="1"/>
  <c r="H142" i="2"/>
  <c r="F142" i="2"/>
  <c r="D142" i="2"/>
  <c r="G142" i="2" s="1"/>
  <c r="H166" i="2"/>
  <c r="F166" i="2"/>
  <c r="D166" i="2"/>
  <c r="G166" i="2" s="1"/>
  <c r="H170" i="2"/>
  <c r="F170" i="2"/>
  <c r="D170" i="2"/>
  <c r="G170" i="2" s="1"/>
  <c r="F227" i="2"/>
  <c r="H227" i="2"/>
  <c r="D227" i="2"/>
  <c r="H396" i="2"/>
  <c r="F396" i="2"/>
  <c r="D396" i="2"/>
  <c r="D20" i="2"/>
  <c r="E20" i="2" s="1"/>
  <c r="H20" i="2"/>
  <c r="D21" i="2"/>
  <c r="G21" i="2" s="1"/>
  <c r="D22" i="2"/>
  <c r="G22" i="2" s="1"/>
  <c r="D23" i="2"/>
  <c r="G23" i="2" s="1"/>
  <c r="D24" i="2"/>
  <c r="E24" i="2" s="1"/>
  <c r="D25" i="2"/>
  <c r="G25" i="2" s="1"/>
  <c r="D26" i="2"/>
  <c r="G26" i="2" s="1"/>
  <c r="D27" i="2"/>
  <c r="G27" i="2" s="1"/>
  <c r="D28" i="2"/>
  <c r="E28" i="2" s="1"/>
  <c r="D29" i="2"/>
  <c r="G29" i="2" s="1"/>
  <c r="D30" i="2"/>
  <c r="G30" i="2" s="1"/>
  <c r="D31" i="2"/>
  <c r="G31" i="2" s="1"/>
  <c r="D32" i="2"/>
  <c r="E32" i="2" s="1"/>
  <c r="D33" i="2"/>
  <c r="G33" i="2" s="1"/>
  <c r="D34" i="2"/>
  <c r="G34" i="2" s="1"/>
  <c r="D35" i="2"/>
  <c r="G35" i="2" s="1"/>
  <c r="D36" i="2"/>
  <c r="E36" i="2" s="1"/>
  <c r="D37" i="2"/>
  <c r="G37" i="2" s="1"/>
  <c r="D38" i="2"/>
  <c r="G38" i="2" s="1"/>
  <c r="D39" i="2"/>
  <c r="G39" i="2" s="1"/>
  <c r="D40" i="2"/>
  <c r="E40" i="2" s="1"/>
  <c r="D41" i="2"/>
  <c r="G41" i="2" s="1"/>
  <c r="D42" i="2"/>
  <c r="G42" i="2" s="1"/>
  <c r="D43" i="2"/>
  <c r="G43" i="2" s="1"/>
  <c r="D44" i="2"/>
  <c r="E44" i="2" s="1"/>
  <c r="D45" i="2"/>
  <c r="G45" i="2" s="1"/>
  <c r="D46" i="2"/>
  <c r="G46" i="2" s="1"/>
  <c r="D47" i="2"/>
  <c r="G47" i="2" s="1"/>
  <c r="D48" i="2"/>
  <c r="E48" i="2" s="1"/>
  <c r="D49" i="2"/>
  <c r="G49" i="2" s="1"/>
  <c r="D50" i="2"/>
  <c r="G50" i="2" s="1"/>
  <c r="D51" i="2"/>
  <c r="G51" i="2" s="1"/>
  <c r="D52" i="2"/>
  <c r="E52" i="2" s="1"/>
  <c r="D53" i="2"/>
  <c r="G53" i="2" s="1"/>
  <c r="D54" i="2"/>
  <c r="G54" i="2" s="1"/>
  <c r="D55" i="2"/>
  <c r="G55" i="2" s="1"/>
  <c r="D56" i="2"/>
  <c r="E56" i="2" s="1"/>
  <c r="D57" i="2"/>
  <c r="G57" i="2" s="1"/>
  <c r="D58" i="2"/>
  <c r="G58" i="2" s="1"/>
  <c r="D59" i="2"/>
  <c r="G59" i="2" s="1"/>
  <c r="D60" i="2"/>
  <c r="E60" i="2" s="1"/>
  <c r="D61" i="2"/>
  <c r="G61" i="2" s="1"/>
  <c r="D62" i="2"/>
  <c r="G62" i="2" s="1"/>
  <c r="D63" i="2"/>
  <c r="G63" i="2" s="1"/>
  <c r="D64" i="2"/>
  <c r="E64" i="2" s="1"/>
  <c r="D65" i="2"/>
  <c r="G65" i="2" s="1"/>
  <c r="D66" i="2"/>
  <c r="G66" i="2" s="1"/>
  <c r="D67" i="2"/>
  <c r="E67" i="2" s="1"/>
  <c r="D68" i="2"/>
  <c r="D69" i="2"/>
  <c r="H76" i="2"/>
  <c r="F76" i="2"/>
  <c r="H84" i="2"/>
  <c r="F84" i="2"/>
  <c r="H92" i="2"/>
  <c r="F92" i="2"/>
  <c r="D93" i="2"/>
  <c r="H100" i="2"/>
  <c r="F100" i="2"/>
  <c r="D101" i="2"/>
  <c r="G101" i="2" s="1"/>
  <c r="D222" i="2"/>
  <c r="G222" i="2" s="1"/>
  <c r="H222" i="2"/>
  <c r="F222" i="2"/>
  <c r="D327" i="2"/>
  <c r="H327" i="2"/>
  <c r="H154" i="2"/>
  <c r="F154" i="2"/>
  <c r="D154" i="2"/>
  <c r="G154" i="2" s="1"/>
  <c r="H158" i="2"/>
  <c r="F158" i="2"/>
  <c r="D158" i="2"/>
  <c r="G158" i="2" s="1"/>
  <c r="H178" i="2"/>
  <c r="F178" i="2"/>
  <c r="D178" i="2"/>
  <c r="G178" i="2" s="1"/>
  <c r="F23" i="2"/>
  <c r="F25" i="2"/>
  <c r="F27" i="2"/>
  <c r="F29" i="2"/>
  <c r="F31" i="2"/>
  <c r="F33" i="2"/>
  <c r="F36" i="2"/>
  <c r="F38" i="2"/>
  <c r="F40" i="2"/>
  <c r="F42" i="2"/>
  <c r="F44" i="2"/>
  <c r="F47" i="2"/>
  <c r="F49" i="2"/>
  <c r="F51" i="2"/>
  <c r="F54" i="2"/>
  <c r="F56" i="2"/>
  <c r="F59" i="2"/>
  <c r="F62" i="2"/>
  <c r="F65" i="2"/>
  <c r="F68" i="2"/>
  <c r="H75" i="2"/>
  <c r="F75" i="2"/>
  <c r="H83" i="2"/>
  <c r="F83" i="2"/>
  <c r="H91" i="2"/>
  <c r="F91" i="2"/>
  <c r="H99" i="2"/>
  <c r="F99" i="2"/>
  <c r="H105" i="2"/>
  <c r="F105" i="2"/>
  <c r="D105" i="2"/>
  <c r="G105" i="2" s="1"/>
  <c r="H109" i="2"/>
  <c r="F109" i="2"/>
  <c r="D109" i="2"/>
  <c r="G109" i="2" s="1"/>
  <c r="H113" i="2"/>
  <c r="F113" i="2"/>
  <c r="D113" i="2"/>
  <c r="G113" i="2" s="1"/>
  <c r="H117" i="2"/>
  <c r="F117" i="2"/>
  <c r="D117" i="2"/>
  <c r="G117" i="2" s="1"/>
  <c r="H121" i="2"/>
  <c r="F121" i="2"/>
  <c r="D121" i="2"/>
  <c r="G121" i="2" s="1"/>
  <c r="H125" i="2"/>
  <c r="F125" i="2"/>
  <c r="D125" i="2"/>
  <c r="G125" i="2" s="1"/>
  <c r="H129" i="2"/>
  <c r="F129" i="2"/>
  <c r="D129" i="2"/>
  <c r="G129" i="2" s="1"/>
  <c r="H133" i="2"/>
  <c r="F133" i="2"/>
  <c r="D133" i="2"/>
  <c r="G133" i="2" s="1"/>
  <c r="H137" i="2"/>
  <c r="F137" i="2"/>
  <c r="D137" i="2"/>
  <c r="G137" i="2" s="1"/>
  <c r="H141" i="2"/>
  <c r="F141" i="2"/>
  <c r="D141" i="2"/>
  <c r="G141" i="2" s="1"/>
  <c r="H145" i="2"/>
  <c r="F145" i="2"/>
  <c r="D145" i="2"/>
  <c r="G145" i="2" s="1"/>
  <c r="H149" i="2"/>
  <c r="F149" i="2"/>
  <c r="D149" i="2"/>
  <c r="G149" i="2" s="1"/>
  <c r="H153" i="2"/>
  <c r="F153" i="2"/>
  <c r="D153" i="2"/>
  <c r="G153" i="2" s="1"/>
  <c r="H157" i="2"/>
  <c r="F157" i="2"/>
  <c r="D157" i="2"/>
  <c r="G157" i="2" s="1"/>
  <c r="H161" i="2"/>
  <c r="F161" i="2"/>
  <c r="D161" i="2"/>
  <c r="G161" i="2" s="1"/>
  <c r="H165" i="2"/>
  <c r="F165" i="2"/>
  <c r="D165" i="2"/>
  <c r="G165" i="2" s="1"/>
  <c r="H169" i="2"/>
  <c r="F169" i="2"/>
  <c r="D169" i="2"/>
  <c r="G169" i="2" s="1"/>
  <c r="H173" i="2"/>
  <c r="F173" i="2"/>
  <c r="D173" i="2"/>
  <c r="G173" i="2" s="1"/>
  <c r="H177" i="2"/>
  <c r="F177" i="2"/>
  <c r="D177" i="2"/>
  <c r="G177" i="2" s="1"/>
  <c r="H77" i="2"/>
  <c r="F77" i="2"/>
  <c r="H85" i="2"/>
  <c r="F85" i="2"/>
  <c r="H110" i="2"/>
  <c r="F110" i="2"/>
  <c r="D110" i="2"/>
  <c r="G110" i="2" s="1"/>
  <c r="H118" i="2"/>
  <c r="F118" i="2"/>
  <c r="D118" i="2"/>
  <c r="G118" i="2" s="1"/>
  <c r="H134" i="2"/>
  <c r="F134" i="2"/>
  <c r="D134" i="2"/>
  <c r="G134" i="2" s="1"/>
  <c r="H146" i="2"/>
  <c r="F146" i="2"/>
  <c r="D146" i="2"/>
  <c r="G146" i="2" s="1"/>
  <c r="H150" i="2"/>
  <c r="F150" i="2"/>
  <c r="D150" i="2"/>
  <c r="G150" i="2" s="1"/>
  <c r="H162" i="2"/>
  <c r="F162" i="2"/>
  <c r="D162" i="2"/>
  <c r="G162" i="2" s="1"/>
  <c r="H174" i="2"/>
  <c r="F174" i="2"/>
  <c r="D174" i="2"/>
  <c r="G174" i="2" s="1"/>
  <c r="E217" i="2"/>
  <c r="G217" i="2"/>
  <c r="H19" i="2"/>
  <c r="F19" i="2"/>
  <c r="F21" i="2"/>
  <c r="F22" i="2"/>
  <c r="F24" i="2"/>
  <c r="F26" i="2"/>
  <c r="F28" i="2"/>
  <c r="F30" i="2"/>
  <c r="F32" i="2"/>
  <c r="F34" i="2"/>
  <c r="F35" i="2"/>
  <c r="F37" i="2"/>
  <c r="F39" i="2"/>
  <c r="F41" i="2"/>
  <c r="F43" i="2"/>
  <c r="F45" i="2"/>
  <c r="F46" i="2"/>
  <c r="F48" i="2"/>
  <c r="F50" i="2"/>
  <c r="F52" i="2"/>
  <c r="F53" i="2"/>
  <c r="F55" i="2"/>
  <c r="F57" i="2"/>
  <c r="F58" i="2"/>
  <c r="F60" i="2"/>
  <c r="F61" i="2"/>
  <c r="F63" i="2"/>
  <c r="F64" i="2"/>
  <c r="F66" i="2"/>
  <c r="F67" i="2"/>
  <c r="D4" i="2"/>
  <c r="H4" i="2"/>
  <c r="D5" i="2"/>
  <c r="G5" i="2" s="1"/>
  <c r="D6" i="2"/>
  <c r="D8" i="2"/>
  <c r="H8" i="2"/>
  <c r="D9" i="2"/>
  <c r="G9" i="2" s="1"/>
  <c r="D10" i="2"/>
  <c r="D12" i="2"/>
  <c r="H12" i="2"/>
  <c r="D13" i="2"/>
  <c r="G13" i="2" s="1"/>
  <c r="D14" i="2"/>
  <c r="D16" i="2"/>
  <c r="H16" i="2"/>
  <c r="D17" i="2"/>
  <c r="G17" i="2" s="1"/>
  <c r="D18" i="2"/>
  <c r="D19" i="2"/>
  <c r="G19" i="2" s="1"/>
  <c r="H74" i="2"/>
  <c r="F74" i="2"/>
  <c r="D75" i="2"/>
  <c r="H82" i="2"/>
  <c r="F82" i="2"/>
  <c r="D83" i="2"/>
  <c r="H90" i="2"/>
  <c r="F90" i="2"/>
  <c r="D91" i="2"/>
  <c r="H98" i="2"/>
  <c r="F98" i="2"/>
  <c r="D99" i="2"/>
  <c r="G99" i="2" s="1"/>
  <c r="D339" i="2"/>
  <c r="E339" i="2" s="1"/>
  <c r="H339" i="2"/>
  <c r="D343" i="2"/>
  <c r="E343" i="2" s="1"/>
  <c r="H343" i="2"/>
  <c r="D347" i="2"/>
  <c r="H347" i="2"/>
  <c r="D351" i="2"/>
  <c r="H351" i="2"/>
  <c r="D355" i="2"/>
  <c r="H355" i="2"/>
  <c r="D359" i="2"/>
  <c r="G359" i="2" s="1"/>
  <c r="H359" i="2"/>
  <c r="D363" i="2"/>
  <c r="H363" i="2"/>
  <c r="D367" i="2"/>
  <c r="H367" i="2"/>
  <c r="H371" i="2"/>
  <c r="F371" i="2"/>
  <c r="D371" i="2"/>
  <c r="H394" i="2"/>
  <c r="F394" i="2"/>
  <c r="D394" i="2"/>
  <c r="H73" i="2"/>
  <c r="F73" i="2"/>
  <c r="H81" i="2"/>
  <c r="F81" i="2"/>
  <c r="H89" i="2"/>
  <c r="F89" i="2"/>
  <c r="H97" i="2"/>
  <c r="F97" i="2"/>
  <c r="H104" i="2"/>
  <c r="F104" i="2"/>
  <c r="D104" i="2"/>
  <c r="E104" i="2" s="1"/>
  <c r="H108" i="2"/>
  <c r="F108" i="2"/>
  <c r="D108" i="2"/>
  <c r="E108" i="2" s="1"/>
  <c r="H112" i="2"/>
  <c r="F112" i="2"/>
  <c r="D112" i="2"/>
  <c r="E112" i="2" s="1"/>
  <c r="H116" i="2"/>
  <c r="F116" i="2"/>
  <c r="D116" i="2"/>
  <c r="E116" i="2" s="1"/>
  <c r="H120" i="2"/>
  <c r="F120" i="2"/>
  <c r="D120" i="2"/>
  <c r="E120" i="2" s="1"/>
  <c r="H124" i="2"/>
  <c r="F124" i="2"/>
  <c r="D124" i="2"/>
  <c r="E124" i="2" s="1"/>
  <c r="H128" i="2"/>
  <c r="F128" i="2"/>
  <c r="D128" i="2"/>
  <c r="E128" i="2" s="1"/>
  <c r="H132" i="2"/>
  <c r="F132" i="2"/>
  <c r="D132" i="2"/>
  <c r="E132" i="2" s="1"/>
  <c r="H136" i="2"/>
  <c r="F136" i="2"/>
  <c r="D136" i="2"/>
  <c r="E136" i="2" s="1"/>
  <c r="H140" i="2"/>
  <c r="F140" i="2"/>
  <c r="D140" i="2"/>
  <c r="E140" i="2" s="1"/>
  <c r="H144" i="2"/>
  <c r="F144" i="2"/>
  <c r="D144" i="2"/>
  <c r="E144" i="2" s="1"/>
  <c r="H148" i="2"/>
  <c r="F148" i="2"/>
  <c r="D148" i="2"/>
  <c r="E148" i="2" s="1"/>
  <c r="H152" i="2"/>
  <c r="F152" i="2"/>
  <c r="D152" i="2"/>
  <c r="E152" i="2" s="1"/>
  <c r="H156" i="2"/>
  <c r="F156" i="2"/>
  <c r="D156" i="2"/>
  <c r="E156" i="2" s="1"/>
  <c r="H160" i="2"/>
  <c r="F160" i="2"/>
  <c r="D160" i="2"/>
  <c r="E160" i="2" s="1"/>
  <c r="H164" i="2"/>
  <c r="F164" i="2"/>
  <c r="D164" i="2"/>
  <c r="E164" i="2" s="1"/>
  <c r="H168" i="2"/>
  <c r="F168" i="2"/>
  <c r="D168" i="2"/>
  <c r="E168" i="2" s="1"/>
  <c r="H172" i="2"/>
  <c r="F172" i="2"/>
  <c r="D172" i="2"/>
  <c r="E172" i="2" s="1"/>
  <c r="H176" i="2"/>
  <c r="F176" i="2"/>
  <c r="D176" i="2"/>
  <c r="E176" i="2" s="1"/>
  <c r="H180" i="2"/>
  <c r="F180" i="2"/>
  <c r="D180" i="2"/>
  <c r="E180" i="2" s="1"/>
  <c r="D545" i="2"/>
  <c r="G545" i="2" s="1"/>
  <c r="H545" i="2"/>
  <c r="H72" i="2"/>
  <c r="F72" i="2"/>
  <c r="D73" i="2"/>
  <c r="H80" i="2"/>
  <c r="F80" i="2"/>
  <c r="D81" i="2"/>
  <c r="H88" i="2"/>
  <c r="F88" i="2"/>
  <c r="D89" i="2"/>
  <c r="H96" i="2"/>
  <c r="F96" i="2"/>
  <c r="D97" i="2"/>
  <c r="G97" i="2" s="1"/>
  <c r="G2" i="2"/>
  <c r="H71" i="2"/>
  <c r="F71" i="2"/>
  <c r="H79" i="2"/>
  <c r="F79" i="2"/>
  <c r="H87" i="2"/>
  <c r="F87" i="2"/>
  <c r="H95" i="2"/>
  <c r="F95" i="2"/>
  <c r="H103" i="2"/>
  <c r="F103" i="2"/>
  <c r="D103" i="2"/>
  <c r="G103" i="2" s="1"/>
  <c r="H107" i="2"/>
  <c r="F107" i="2"/>
  <c r="D107" i="2"/>
  <c r="G107" i="2" s="1"/>
  <c r="H111" i="2"/>
  <c r="F111" i="2"/>
  <c r="D111" i="2"/>
  <c r="G111" i="2" s="1"/>
  <c r="H115" i="2"/>
  <c r="F115" i="2"/>
  <c r="D115" i="2"/>
  <c r="G115" i="2" s="1"/>
  <c r="H119" i="2"/>
  <c r="F119" i="2"/>
  <c r="D119" i="2"/>
  <c r="G119" i="2" s="1"/>
  <c r="H123" i="2"/>
  <c r="F123" i="2"/>
  <c r="D123" i="2"/>
  <c r="G123" i="2" s="1"/>
  <c r="H127" i="2"/>
  <c r="F127" i="2"/>
  <c r="D127" i="2"/>
  <c r="G127" i="2" s="1"/>
  <c r="H131" i="2"/>
  <c r="F131" i="2"/>
  <c r="D131" i="2"/>
  <c r="G131" i="2" s="1"/>
  <c r="H135" i="2"/>
  <c r="F135" i="2"/>
  <c r="D135" i="2"/>
  <c r="G135" i="2" s="1"/>
  <c r="H139" i="2"/>
  <c r="F139" i="2"/>
  <c r="D139" i="2"/>
  <c r="G139" i="2" s="1"/>
  <c r="H143" i="2"/>
  <c r="F143" i="2"/>
  <c r="D143" i="2"/>
  <c r="G143" i="2" s="1"/>
  <c r="H147" i="2"/>
  <c r="F147" i="2"/>
  <c r="D147" i="2"/>
  <c r="G147" i="2" s="1"/>
  <c r="H151" i="2"/>
  <c r="F151" i="2"/>
  <c r="D151" i="2"/>
  <c r="G151" i="2" s="1"/>
  <c r="H155" i="2"/>
  <c r="F155" i="2"/>
  <c r="D155" i="2"/>
  <c r="G155" i="2" s="1"/>
  <c r="H159" i="2"/>
  <c r="F159" i="2"/>
  <c r="D159" i="2"/>
  <c r="G159" i="2" s="1"/>
  <c r="H163" i="2"/>
  <c r="F163" i="2"/>
  <c r="D163" i="2"/>
  <c r="G163" i="2" s="1"/>
  <c r="H167" i="2"/>
  <c r="F167" i="2"/>
  <c r="D167" i="2"/>
  <c r="G167" i="2" s="1"/>
  <c r="H171" i="2"/>
  <c r="F171" i="2"/>
  <c r="D171" i="2"/>
  <c r="G171" i="2" s="1"/>
  <c r="H175" i="2"/>
  <c r="F175" i="2"/>
  <c r="D175" i="2"/>
  <c r="G175" i="2" s="1"/>
  <c r="H179" i="2"/>
  <c r="F179" i="2"/>
  <c r="D179" i="2"/>
  <c r="G179" i="2" s="1"/>
  <c r="H70" i="2"/>
  <c r="F70" i="2"/>
  <c r="H78" i="2"/>
  <c r="F78" i="2"/>
  <c r="H86" i="2"/>
  <c r="F86" i="2"/>
  <c r="H94" i="2"/>
  <c r="F94" i="2"/>
  <c r="H102" i="2"/>
  <c r="F102" i="2"/>
  <c r="F373" i="2"/>
  <c r="H373" i="2"/>
  <c r="H397" i="2"/>
  <c r="F397" i="2"/>
  <c r="D397" i="2"/>
  <c r="E404" i="2"/>
  <c r="G404" i="2"/>
  <c r="H409" i="2"/>
  <c r="D409" i="2"/>
  <c r="F409" i="2"/>
  <c r="D216" i="2"/>
  <c r="G216" i="2" s="1"/>
  <c r="H216" i="2"/>
  <c r="D335" i="2"/>
  <c r="H335" i="2"/>
  <c r="H395" i="2"/>
  <c r="F395" i="2"/>
  <c r="H405" i="2"/>
  <c r="D405" i="2"/>
  <c r="D471" i="2"/>
  <c r="E471" i="2" s="1"/>
  <c r="H471" i="2"/>
  <c r="F221" i="2"/>
  <c r="H221" i="2"/>
  <c r="H388" i="2"/>
  <c r="D388" i="2"/>
  <c r="F390" i="2"/>
  <c r="H390" i="2"/>
  <c r="F402" i="2"/>
  <c r="H402" i="2"/>
  <c r="D402" i="2"/>
  <c r="D470" i="2"/>
  <c r="H470" i="2"/>
  <c r="F470" i="2"/>
  <c r="E221" i="2"/>
  <c r="G221" i="2"/>
  <c r="D315" i="2"/>
  <c r="H315" i="2"/>
  <c r="F350" i="2"/>
  <c r="H350" i="2"/>
  <c r="F354" i="2"/>
  <c r="H354" i="2"/>
  <c r="F358" i="2"/>
  <c r="H358" i="2"/>
  <c r="F362" i="2"/>
  <c r="H362" i="2"/>
  <c r="F366" i="2"/>
  <c r="H366" i="2"/>
  <c r="F370" i="2"/>
  <c r="H370" i="2"/>
  <c r="D370" i="2"/>
  <c r="E370" i="2" s="1"/>
  <c r="E378" i="2"/>
  <c r="G378" i="2"/>
  <c r="H387" i="2"/>
  <c r="D387" i="2"/>
  <c r="F388" i="2"/>
  <c r="D390" i="2"/>
  <c r="H408" i="2"/>
  <c r="F408" i="2"/>
  <c r="D408" i="2"/>
  <c r="E408" i="2" s="1"/>
  <c r="D386" i="2"/>
  <c r="H386" i="2"/>
  <c r="H400" i="2"/>
  <c r="D400" i="2"/>
  <c r="G401" i="2"/>
  <c r="E401" i="2"/>
  <c r="F219" i="2"/>
  <c r="H219" i="2"/>
  <c r="D319" i="2"/>
  <c r="H319" i="2"/>
  <c r="F345" i="2"/>
  <c r="H345" i="2"/>
  <c r="F349" i="2"/>
  <c r="H349" i="2"/>
  <c r="F353" i="2"/>
  <c r="H353" i="2"/>
  <c r="F357" i="2"/>
  <c r="H357" i="2"/>
  <c r="F361" i="2"/>
  <c r="H361" i="2"/>
  <c r="F365" i="2"/>
  <c r="H365" i="2"/>
  <c r="F369" i="2"/>
  <c r="H369" i="2"/>
  <c r="H374" i="2"/>
  <c r="D374" i="2"/>
  <c r="G385" i="2"/>
  <c r="E385" i="2"/>
  <c r="F386" i="2"/>
  <c r="H399" i="2"/>
  <c r="D399" i="2"/>
  <c r="F400" i="2"/>
  <c r="H407" i="2"/>
  <c r="F407" i="2"/>
  <c r="D407" i="2"/>
  <c r="F217" i="2"/>
  <c r="H217" i="2"/>
  <c r="D218" i="2"/>
  <c r="E218" i="2" s="1"/>
  <c r="H218" i="2"/>
  <c r="D323" i="2"/>
  <c r="H323" i="2"/>
  <c r="F376" i="2"/>
  <c r="H376" i="2"/>
  <c r="H382" i="2"/>
  <c r="F382" i="2"/>
  <c r="D382" i="2"/>
  <c r="E384" i="2"/>
  <c r="G384" i="2"/>
  <c r="H473" i="2"/>
  <c r="D473" i="2"/>
  <c r="G473" i="2" s="1"/>
  <c r="F473" i="2"/>
  <c r="D476" i="2"/>
  <c r="H476" i="2"/>
  <c r="D484" i="2"/>
  <c r="H484" i="2"/>
  <c r="D492" i="2"/>
  <c r="H492" i="2"/>
  <c r="H506" i="2"/>
  <c r="F506" i="2"/>
  <c r="D506" i="2"/>
  <c r="G506" i="2" s="1"/>
  <c r="F519" i="2"/>
  <c r="H519" i="2"/>
  <c r="H538" i="2"/>
  <c r="F538" i="2"/>
  <c r="D538" i="2"/>
  <c r="G538" i="2" s="1"/>
  <c r="H427" i="2"/>
  <c r="F215" i="2"/>
  <c r="H215" i="2"/>
  <c r="F223" i="2"/>
  <c r="H223" i="2"/>
  <c r="D372" i="2"/>
  <c r="H372" i="2"/>
  <c r="F375" i="2"/>
  <c r="F389" i="2"/>
  <c r="F393" i="2"/>
  <c r="F398" i="2"/>
  <c r="H398" i="2"/>
  <c r="D469" i="2"/>
  <c r="H469" i="2"/>
  <c r="H488" i="2"/>
  <c r="H419" i="2"/>
  <c r="H340" i="2"/>
  <c r="D468" i="2"/>
  <c r="H468" i="2"/>
  <c r="F469" i="2"/>
  <c r="F475" i="2"/>
  <c r="H475" i="2"/>
  <c r="F533" i="2"/>
  <c r="H533" i="2"/>
  <c r="F540" i="2"/>
  <c r="H540" i="2"/>
  <c r="D540" i="2"/>
  <c r="E540" i="2" s="1"/>
  <c r="H480" i="2"/>
  <c r="H406" i="2"/>
  <c r="H467" i="2"/>
  <c r="D467" i="2"/>
  <c r="F501" i="2"/>
  <c r="H501" i="2"/>
  <c r="F549" i="2"/>
  <c r="H549" i="2"/>
  <c r="H513" i="2"/>
  <c r="D220" i="2"/>
  <c r="G220" i="2" s="1"/>
  <c r="H220" i="2"/>
  <c r="D226" i="2"/>
  <c r="G226" i="2" s="1"/>
  <c r="H226" i="2"/>
  <c r="D311" i="2"/>
  <c r="H311" i="2"/>
  <c r="F336" i="2"/>
  <c r="H336" i="2"/>
  <c r="F344" i="2"/>
  <c r="H344" i="2"/>
  <c r="F348" i="2"/>
  <c r="H348" i="2"/>
  <c r="F352" i="2"/>
  <c r="H352" i="2"/>
  <c r="F356" i="2"/>
  <c r="H356" i="2"/>
  <c r="F360" i="2"/>
  <c r="H360" i="2"/>
  <c r="F364" i="2"/>
  <c r="H364" i="2"/>
  <c r="F368" i="2"/>
  <c r="H368" i="2"/>
  <c r="F378" i="2"/>
  <c r="H378" i="2"/>
  <c r="F381" i="2"/>
  <c r="H381" i="2"/>
  <c r="D383" i="2"/>
  <c r="F384" i="2"/>
  <c r="H384" i="2"/>
  <c r="F401" i="2"/>
  <c r="D406" i="2"/>
  <c r="D410" i="2"/>
  <c r="D411" i="2"/>
  <c r="D412" i="2"/>
  <c r="D413" i="2"/>
  <c r="D414" i="2"/>
  <c r="D415" i="2"/>
  <c r="E415" i="2" s="1"/>
  <c r="D416" i="2"/>
  <c r="D417" i="2"/>
  <c r="D418" i="2"/>
  <c r="D420" i="2"/>
  <c r="D421" i="2"/>
  <c r="D422" i="2"/>
  <c r="D423" i="2"/>
  <c r="D424" i="2"/>
  <c r="G424" i="2" s="1"/>
  <c r="D425" i="2"/>
  <c r="D426" i="2"/>
  <c r="D428" i="2"/>
  <c r="D429" i="2"/>
  <c r="D430" i="2"/>
  <c r="D431" i="2"/>
  <c r="D432" i="2"/>
  <c r="D433" i="2"/>
  <c r="G433" i="2" s="1"/>
  <c r="D434" i="2"/>
  <c r="D435" i="2"/>
  <c r="D436" i="2"/>
  <c r="D438" i="2"/>
  <c r="D439" i="2"/>
  <c r="D440" i="2"/>
  <c r="D441" i="2"/>
  <c r="D442" i="2"/>
  <c r="G442" i="2" s="1"/>
  <c r="D443" i="2"/>
  <c r="D444" i="2"/>
  <c r="D445" i="2"/>
  <c r="D446" i="2"/>
  <c r="D447" i="2"/>
  <c r="D448" i="2"/>
  <c r="D449" i="2"/>
  <c r="D450" i="2"/>
  <c r="G450" i="2" s="1"/>
  <c r="D451" i="2"/>
  <c r="D452" i="2"/>
  <c r="D453" i="2"/>
  <c r="D454" i="2"/>
  <c r="D455" i="2"/>
  <c r="D456" i="2"/>
  <c r="D457" i="2"/>
  <c r="D458" i="2"/>
  <c r="G458" i="2" s="1"/>
  <c r="D459" i="2"/>
  <c r="D460" i="2"/>
  <c r="D461" i="2"/>
  <c r="D462" i="2"/>
  <c r="D463" i="2"/>
  <c r="D464" i="2"/>
  <c r="D465" i="2"/>
  <c r="D466" i="2"/>
  <c r="G466" i="2" s="1"/>
  <c r="F467" i="2"/>
  <c r="F474" i="2"/>
  <c r="H474" i="2"/>
  <c r="D474" i="2"/>
  <c r="G474" i="2" s="1"/>
  <c r="H331" i="2"/>
  <c r="F516" i="2"/>
  <c r="H516" i="2"/>
  <c r="D516" i="2"/>
  <c r="F523" i="2"/>
  <c r="H523" i="2"/>
  <c r="D523" i="2"/>
  <c r="H377" i="2"/>
  <c r="H380" i="2"/>
  <c r="H472" i="2"/>
  <c r="D472" i="2"/>
  <c r="G472" i="2" s="1"/>
  <c r="H520" i="2"/>
  <c r="H487" i="2"/>
  <c r="H479" i="2"/>
  <c r="F502" i="2"/>
  <c r="D514" i="2"/>
  <c r="G514" i="2" s="1"/>
  <c r="D520" i="2"/>
  <c r="G520" i="2" s="1"/>
  <c r="D531" i="2"/>
  <c r="F534" i="2"/>
  <c r="H551" i="2"/>
  <c r="H543" i="2"/>
  <c r="H535" i="2"/>
  <c r="H527" i="2"/>
  <c r="H511" i="2"/>
  <c r="H503" i="2"/>
  <c r="H495" i="2"/>
  <c r="H486" i="2"/>
  <c r="H478" i="2"/>
  <c r="F514" i="2"/>
  <c r="D547" i="2"/>
  <c r="H550" i="2"/>
  <c r="H542" i="2"/>
  <c r="H534" i="2"/>
  <c r="H526" i="2"/>
  <c r="H518" i="2"/>
  <c r="H510" i="2"/>
  <c r="H502" i="2"/>
  <c r="H493" i="2"/>
  <c r="H485" i="2"/>
  <c r="H477" i="2"/>
  <c r="D496" i="2"/>
  <c r="G496" i="2" s="1"/>
  <c r="E499" i="2"/>
  <c r="D507" i="2"/>
  <c r="F531" i="2"/>
  <c r="D539" i="2"/>
  <c r="F542" i="2"/>
  <c r="H541" i="2"/>
  <c r="H525" i="2"/>
  <c r="H517" i="2"/>
  <c r="H509" i="2"/>
  <c r="D504" i="2"/>
  <c r="G504" i="2" s="1"/>
  <c r="D515" i="2"/>
  <c r="D518" i="2"/>
  <c r="D524" i="2"/>
  <c r="E524" i="2" s="1"/>
  <c r="F547" i="2"/>
  <c r="H548" i="2"/>
  <c r="H532" i="2"/>
  <c r="H524" i="2"/>
  <c r="H508" i="2"/>
  <c r="H500" i="2"/>
  <c r="H491" i="2"/>
  <c r="H483" i="2"/>
  <c r="F539" i="2"/>
  <c r="H515" i="2"/>
  <c r="H507" i="2"/>
  <c r="H499" i="2"/>
  <c r="H490" i="2"/>
  <c r="H482" i="2"/>
  <c r="D500" i="2"/>
  <c r="E500" i="2" s="1"/>
  <c r="F522" i="2"/>
  <c r="D530" i="2"/>
  <c r="G530" i="2" s="1"/>
  <c r="D532" i="2"/>
  <c r="E532" i="2" s="1"/>
  <c r="D544" i="2"/>
  <c r="G544" i="2" s="1"/>
  <c r="D548" i="2"/>
  <c r="E548" i="2" s="1"/>
  <c r="H554" i="2"/>
  <c r="H546" i="2"/>
  <c r="H489" i="2"/>
  <c r="H481" i="2"/>
  <c r="H494" i="2"/>
  <c r="E4" i="2"/>
  <c r="G4" i="2"/>
  <c r="E8" i="2"/>
  <c r="G8" i="2"/>
  <c r="E12" i="2"/>
  <c r="G12" i="2"/>
  <c r="E16" i="2"/>
  <c r="G16" i="2"/>
  <c r="G71" i="2"/>
  <c r="E71" i="2"/>
  <c r="G67" i="2"/>
  <c r="G73" i="2"/>
  <c r="E73" i="2"/>
  <c r="G77" i="2"/>
  <c r="E77" i="2"/>
  <c r="G81" i="2"/>
  <c r="E81" i="2"/>
  <c r="G87" i="2"/>
  <c r="E87" i="2"/>
  <c r="E5" i="2"/>
  <c r="E9" i="2"/>
  <c r="E13" i="2"/>
  <c r="E17" i="2"/>
  <c r="E21" i="2"/>
  <c r="G24" i="2"/>
  <c r="E25" i="2"/>
  <c r="G28" i="2"/>
  <c r="E29" i="2"/>
  <c r="G32" i="2"/>
  <c r="E33" i="2"/>
  <c r="G36" i="2"/>
  <c r="E37" i="2"/>
  <c r="G40" i="2"/>
  <c r="E41" i="2"/>
  <c r="G44" i="2"/>
  <c r="E45" i="2"/>
  <c r="G48" i="2"/>
  <c r="E49" i="2"/>
  <c r="G52" i="2"/>
  <c r="E53" i="2"/>
  <c r="G56" i="2"/>
  <c r="E57" i="2"/>
  <c r="G60" i="2"/>
  <c r="E61" i="2"/>
  <c r="G64" i="2"/>
  <c r="E65" i="2"/>
  <c r="G69" i="2"/>
  <c r="E69" i="2"/>
  <c r="G74" i="2"/>
  <c r="E74" i="2"/>
  <c r="G78" i="2"/>
  <c r="E78" i="2"/>
  <c r="G82" i="2"/>
  <c r="E82" i="2"/>
  <c r="G85" i="2"/>
  <c r="E85" i="2"/>
  <c r="G89" i="2"/>
  <c r="E89" i="2"/>
  <c r="E22" i="2"/>
  <c r="E26" i="2"/>
  <c r="E30" i="2"/>
  <c r="E34" i="2"/>
  <c r="E38" i="2"/>
  <c r="E42" i="2"/>
  <c r="E46" i="2"/>
  <c r="E50" i="2"/>
  <c r="E54" i="2"/>
  <c r="E58" i="2"/>
  <c r="E62" i="2"/>
  <c r="E66" i="2"/>
  <c r="E68" i="2"/>
  <c r="G68" i="2"/>
  <c r="E72" i="2"/>
  <c r="G72" i="2"/>
  <c r="E76" i="2"/>
  <c r="G76" i="2"/>
  <c r="E80" i="2"/>
  <c r="G80" i="2"/>
  <c r="E84" i="2"/>
  <c r="G84" i="2"/>
  <c r="E88" i="2"/>
  <c r="G88" i="2"/>
  <c r="G91" i="2"/>
  <c r="E91" i="2"/>
  <c r="E92" i="2"/>
  <c r="G92" i="2"/>
  <c r="E3" i="2"/>
  <c r="E15" i="2"/>
  <c r="E19" i="2"/>
  <c r="E23" i="2"/>
  <c r="E31" i="2"/>
  <c r="E39" i="2"/>
  <c r="E47" i="2"/>
  <c r="E55" i="2"/>
  <c r="E63" i="2"/>
  <c r="E7" i="2"/>
  <c r="E11" i="2"/>
  <c r="G70" i="2"/>
  <c r="E70" i="2"/>
  <c r="G75" i="2"/>
  <c r="E75" i="2"/>
  <c r="G79" i="2"/>
  <c r="E79" i="2"/>
  <c r="G83" i="2"/>
  <c r="E83" i="2"/>
  <c r="G86" i="2"/>
  <c r="E86" i="2"/>
  <c r="G90" i="2"/>
  <c r="E90" i="2"/>
  <c r="G93" i="2"/>
  <c r="E93" i="2"/>
  <c r="F234" i="2"/>
  <c r="D234" i="2"/>
  <c r="F242" i="2"/>
  <c r="D242" i="2"/>
  <c r="F250" i="2"/>
  <c r="D250" i="2"/>
  <c r="F258" i="2"/>
  <c r="D258" i="2"/>
  <c r="F266" i="2"/>
  <c r="D266" i="2"/>
  <c r="F270" i="2"/>
  <c r="D270" i="2"/>
  <c r="F274" i="2"/>
  <c r="D274" i="2"/>
  <c r="F278" i="2"/>
  <c r="D278" i="2"/>
  <c r="F282" i="2"/>
  <c r="D282" i="2"/>
  <c r="F286" i="2"/>
  <c r="D286" i="2"/>
  <c r="F290" i="2"/>
  <c r="D290" i="2"/>
  <c r="F310" i="2"/>
  <c r="D310" i="2"/>
  <c r="G96" i="2"/>
  <c r="E97" i="2"/>
  <c r="G100" i="2"/>
  <c r="E101" i="2"/>
  <c r="G104" i="2"/>
  <c r="E105" i="2"/>
  <c r="G108" i="2"/>
  <c r="E109" i="2"/>
  <c r="G112" i="2"/>
  <c r="E113" i="2"/>
  <c r="G116" i="2"/>
  <c r="E117" i="2"/>
  <c r="G120" i="2"/>
  <c r="E121" i="2"/>
  <c r="G124" i="2"/>
  <c r="E129" i="2"/>
  <c r="G132" i="2"/>
  <c r="E133" i="2"/>
  <c r="G136" i="2"/>
  <c r="E137" i="2"/>
  <c r="G140" i="2"/>
  <c r="E141" i="2"/>
  <c r="G144" i="2"/>
  <c r="E145" i="2"/>
  <c r="G148" i="2"/>
  <c r="E149" i="2"/>
  <c r="G152" i="2"/>
  <c r="E153" i="2"/>
  <c r="G156" i="2"/>
  <c r="E161" i="2"/>
  <c r="G164" i="2"/>
  <c r="E165" i="2"/>
  <c r="G168" i="2"/>
  <c r="E169" i="2"/>
  <c r="G172" i="2"/>
  <c r="E173" i="2"/>
  <c r="G176" i="2"/>
  <c r="E177" i="2"/>
  <c r="G180" i="2"/>
  <c r="E181" i="2"/>
  <c r="G184" i="2"/>
  <c r="E185" i="2"/>
  <c r="G188" i="2"/>
  <c r="E189" i="2"/>
  <c r="G192" i="2"/>
  <c r="E193" i="2"/>
  <c r="G196" i="2"/>
  <c r="E197" i="2"/>
  <c r="G200" i="2"/>
  <c r="E201" i="2"/>
  <c r="G204" i="2"/>
  <c r="E205" i="2"/>
  <c r="G208" i="2"/>
  <c r="E209" i="2"/>
  <c r="G212" i="2"/>
  <c r="E213" i="2"/>
  <c r="G218" i="2"/>
  <c r="E219" i="2"/>
  <c r="E220" i="2"/>
  <c r="F233" i="2"/>
  <c r="D233" i="2"/>
  <c r="F241" i="2"/>
  <c r="D241" i="2"/>
  <c r="F249" i="2"/>
  <c r="D249" i="2"/>
  <c r="F257" i="2"/>
  <c r="D257" i="2"/>
  <c r="F265" i="2"/>
  <c r="D265" i="2"/>
  <c r="F220" i="2"/>
  <c r="F232" i="2"/>
  <c r="D232" i="2"/>
  <c r="F240" i="2"/>
  <c r="D240" i="2"/>
  <c r="F248" i="2"/>
  <c r="D248" i="2"/>
  <c r="F256" i="2"/>
  <c r="D256" i="2"/>
  <c r="F264" i="2"/>
  <c r="D264" i="2"/>
  <c r="F269" i="2"/>
  <c r="D269" i="2"/>
  <c r="F273" i="2"/>
  <c r="D273" i="2"/>
  <c r="F277" i="2"/>
  <c r="D277" i="2"/>
  <c r="F281" i="2"/>
  <c r="D281" i="2"/>
  <c r="F285" i="2"/>
  <c r="D285" i="2"/>
  <c r="F289" i="2"/>
  <c r="D289" i="2"/>
  <c r="E94" i="2"/>
  <c r="E98" i="2"/>
  <c r="E102" i="2"/>
  <c r="E106" i="2"/>
  <c r="E110" i="2"/>
  <c r="E114" i="2"/>
  <c r="E118" i="2"/>
  <c r="E122" i="2"/>
  <c r="E126" i="2"/>
  <c r="E130" i="2"/>
  <c r="E134" i="2"/>
  <c r="E142" i="2"/>
  <c r="E146" i="2"/>
  <c r="E150" i="2"/>
  <c r="E154" i="2"/>
  <c r="E158" i="2"/>
  <c r="E162" i="2"/>
  <c r="E166" i="2"/>
  <c r="E170" i="2"/>
  <c r="E178" i="2"/>
  <c r="E182" i="2"/>
  <c r="E186" i="2"/>
  <c r="E190" i="2"/>
  <c r="E194" i="2"/>
  <c r="E198" i="2"/>
  <c r="E202" i="2"/>
  <c r="E206" i="2"/>
  <c r="E210" i="2"/>
  <c r="E214" i="2"/>
  <c r="E222" i="2"/>
  <c r="D231" i="2"/>
  <c r="F231" i="2"/>
  <c r="D239" i="2"/>
  <c r="F239" i="2"/>
  <c r="D247" i="2"/>
  <c r="F247" i="2"/>
  <c r="D255" i="2"/>
  <c r="F255" i="2"/>
  <c r="D263" i="2"/>
  <c r="F263" i="2"/>
  <c r="F318" i="2"/>
  <c r="D318" i="2"/>
  <c r="F224" i="2"/>
  <c r="D224" i="2"/>
  <c r="F225" i="2"/>
  <c r="D225" i="2"/>
  <c r="F230" i="2"/>
  <c r="D230" i="2"/>
  <c r="F238" i="2"/>
  <c r="D238" i="2"/>
  <c r="F246" i="2"/>
  <c r="D246" i="2"/>
  <c r="F254" i="2"/>
  <c r="D254" i="2"/>
  <c r="F262" i="2"/>
  <c r="D262" i="2"/>
  <c r="F268" i="2"/>
  <c r="D268" i="2"/>
  <c r="F272" i="2"/>
  <c r="D272" i="2"/>
  <c r="F276" i="2"/>
  <c r="D276" i="2"/>
  <c r="F280" i="2"/>
  <c r="D280" i="2"/>
  <c r="F284" i="2"/>
  <c r="D284" i="2"/>
  <c r="F288" i="2"/>
  <c r="D288" i="2"/>
  <c r="F292" i="2"/>
  <c r="D292" i="2"/>
  <c r="E95" i="2"/>
  <c r="E99" i="2"/>
  <c r="E103" i="2"/>
  <c r="E107" i="2"/>
  <c r="E111" i="2"/>
  <c r="E115" i="2"/>
  <c r="E119" i="2"/>
  <c r="E127" i="2"/>
  <c r="E131" i="2"/>
  <c r="E135" i="2"/>
  <c r="E139" i="2"/>
  <c r="E143" i="2"/>
  <c r="E147" i="2"/>
  <c r="E151" i="2"/>
  <c r="E159" i="2"/>
  <c r="E163" i="2"/>
  <c r="E167" i="2"/>
  <c r="E171" i="2"/>
  <c r="E175" i="2"/>
  <c r="E179" i="2"/>
  <c r="E183" i="2"/>
  <c r="E187" i="2"/>
  <c r="E191" i="2"/>
  <c r="E195" i="2"/>
  <c r="E199" i="2"/>
  <c r="E203" i="2"/>
  <c r="E207" i="2"/>
  <c r="E211" i="2"/>
  <c r="E215" i="2"/>
  <c r="E216" i="2"/>
  <c r="E223" i="2"/>
  <c r="E226" i="2"/>
  <c r="F229" i="2"/>
  <c r="D229" i="2"/>
  <c r="F237" i="2"/>
  <c r="D237" i="2"/>
  <c r="F245" i="2"/>
  <c r="D245" i="2"/>
  <c r="F253" i="2"/>
  <c r="D253" i="2"/>
  <c r="F261" i="2"/>
  <c r="D261" i="2"/>
  <c r="F216" i="2"/>
  <c r="F226" i="2"/>
  <c r="F228" i="2"/>
  <c r="D228" i="2"/>
  <c r="F236" i="2"/>
  <c r="D236" i="2"/>
  <c r="F244" i="2"/>
  <c r="D244" i="2"/>
  <c r="F252" i="2"/>
  <c r="D252" i="2"/>
  <c r="F260" i="2"/>
  <c r="D260" i="2"/>
  <c r="D267" i="2"/>
  <c r="F267" i="2"/>
  <c r="D271" i="2"/>
  <c r="F271" i="2"/>
  <c r="D275" i="2"/>
  <c r="F275" i="2"/>
  <c r="D279" i="2"/>
  <c r="F279" i="2"/>
  <c r="D283" i="2"/>
  <c r="F283" i="2"/>
  <c r="D287" i="2"/>
  <c r="F287" i="2"/>
  <c r="D291" i="2"/>
  <c r="F291" i="2"/>
  <c r="D235" i="2"/>
  <c r="F235" i="2"/>
  <c r="D243" i="2"/>
  <c r="F243" i="2"/>
  <c r="D251" i="2"/>
  <c r="F251" i="2"/>
  <c r="D259" i="2"/>
  <c r="F259" i="2"/>
  <c r="F314" i="2"/>
  <c r="D314" i="2"/>
  <c r="F330" i="2"/>
  <c r="D330" i="2"/>
  <c r="F342" i="2"/>
  <c r="D342" i="2"/>
  <c r="G347" i="2"/>
  <c r="E347" i="2"/>
  <c r="G351" i="2"/>
  <c r="E351" i="2"/>
  <c r="G355" i="2"/>
  <c r="E355" i="2"/>
  <c r="G363" i="2"/>
  <c r="E363" i="2"/>
  <c r="G367" i="2"/>
  <c r="E367" i="2"/>
  <c r="G377" i="2"/>
  <c r="E377" i="2"/>
  <c r="F312" i="2"/>
  <c r="D312" i="2"/>
  <c r="F313" i="2"/>
  <c r="D313" i="2"/>
  <c r="F328" i="2"/>
  <c r="D328" i="2"/>
  <c r="F329" i="2"/>
  <c r="D329" i="2"/>
  <c r="F341" i="2"/>
  <c r="D341" i="2"/>
  <c r="F326" i="2"/>
  <c r="D326" i="2"/>
  <c r="F346" i="2"/>
  <c r="D346" i="2"/>
  <c r="F293" i="2"/>
  <c r="D293" i="2"/>
  <c r="F294" i="2"/>
  <c r="D294" i="2"/>
  <c r="D295" i="2"/>
  <c r="F295" i="2"/>
  <c r="F296" i="2"/>
  <c r="D296" i="2"/>
  <c r="F297" i="2"/>
  <c r="D297" i="2"/>
  <c r="F298" i="2"/>
  <c r="D298" i="2"/>
  <c r="D299" i="2"/>
  <c r="F299" i="2"/>
  <c r="F300" i="2"/>
  <c r="D300" i="2"/>
  <c r="F301" i="2"/>
  <c r="D301" i="2"/>
  <c r="F302" i="2"/>
  <c r="D302" i="2"/>
  <c r="D303" i="2"/>
  <c r="F303" i="2"/>
  <c r="F304" i="2"/>
  <c r="D304" i="2"/>
  <c r="F305" i="2"/>
  <c r="D305" i="2"/>
  <c r="F306" i="2"/>
  <c r="D306" i="2"/>
  <c r="D307" i="2"/>
  <c r="F307" i="2"/>
  <c r="F308" i="2"/>
  <c r="D308" i="2"/>
  <c r="F309" i="2"/>
  <c r="D309" i="2"/>
  <c r="F324" i="2"/>
  <c r="D324" i="2"/>
  <c r="F325" i="2"/>
  <c r="D325" i="2"/>
  <c r="G339" i="2"/>
  <c r="G372" i="2"/>
  <c r="E372" i="2"/>
  <c r="F322" i="2"/>
  <c r="D322" i="2"/>
  <c r="F338" i="2"/>
  <c r="D338" i="2"/>
  <c r="F320" i="2"/>
  <c r="D320" i="2"/>
  <c r="F321" i="2"/>
  <c r="D321" i="2"/>
  <c r="F337" i="2"/>
  <c r="D337" i="2"/>
  <c r="F334" i="2"/>
  <c r="D334" i="2"/>
  <c r="G343" i="2"/>
  <c r="F316" i="2"/>
  <c r="D316" i="2"/>
  <c r="F317" i="2"/>
  <c r="D317" i="2"/>
  <c r="F332" i="2"/>
  <c r="D332" i="2"/>
  <c r="F333" i="2"/>
  <c r="D333" i="2"/>
  <c r="G398" i="2"/>
  <c r="E398" i="2"/>
  <c r="E399" i="2"/>
  <c r="G399" i="2"/>
  <c r="G497" i="2"/>
  <c r="E497" i="2"/>
  <c r="F311" i="2"/>
  <c r="F315" i="2"/>
  <c r="F319" i="2"/>
  <c r="F323" i="2"/>
  <c r="F327" i="2"/>
  <c r="F331" i="2"/>
  <c r="F335" i="2"/>
  <c r="D336" i="2"/>
  <c r="F339" i="2"/>
  <c r="D340" i="2"/>
  <c r="F343" i="2"/>
  <c r="D344" i="2"/>
  <c r="F347" i="2"/>
  <c r="D348" i="2"/>
  <c r="F351" i="2"/>
  <c r="D352" i="2"/>
  <c r="F355" i="2"/>
  <c r="D356" i="2"/>
  <c r="F359" i="2"/>
  <c r="D360" i="2"/>
  <c r="F363" i="2"/>
  <c r="D364" i="2"/>
  <c r="F367" i="2"/>
  <c r="D368" i="2"/>
  <c r="F372" i="2"/>
  <c r="D373" i="2"/>
  <c r="F377" i="2"/>
  <c r="G505" i="2"/>
  <c r="E505" i="2"/>
  <c r="G526" i="2"/>
  <c r="E526" i="2"/>
  <c r="G537" i="2"/>
  <c r="E537" i="2"/>
  <c r="G386" i="2"/>
  <c r="E386" i="2"/>
  <c r="E387" i="2"/>
  <c r="G387" i="2"/>
  <c r="G402" i="2"/>
  <c r="E402" i="2"/>
  <c r="E403" i="2"/>
  <c r="G403" i="2"/>
  <c r="G476" i="2"/>
  <c r="E476" i="2"/>
  <c r="G480" i="2"/>
  <c r="E480" i="2"/>
  <c r="G484" i="2"/>
  <c r="E484" i="2"/>
  <c r="G488" i="2"/>
  <c r="E488" i="2"/>
  <c r="G492" i="2"/>
  <c r="E492" i="2"/>
  <c r="G513" i="2"/>
  <c r="E513" i="2"/>
  <c r="D345" i="2"/>
  <c r="D349" i="2"/>
  <c r="D353" i="2"/>
  <c r="D357" i="2"/>
  <c r="D361" i="2"/>
  <c r="D365" i="2"/>
  <c r="D369" i="2"/>
  <c r="D380" i="2"/>
  <c r="G502" i="2"/>
  <c r="E502" i="2"/>
  <c r="G534" i="2"/>
  <c r="E534" i="2"/>
  <c r="G390" i="2"/>
  <c r="E390" i="2"/>
  <c r="E391" i="2"/>
  <c r="G391" i="2"/>
  <c r="G406" i="2"/>
  <c r="E406" i="2"/>
  <c r="E407" i="2"/>
  <c r="G407" i="2"/>
  <c r="G510" i="2"/>
  <c r="E510" i="2"/>
  <c r="D350" i="2"/>
  <c r="D354" i="2"/>
  <c r="D358" i="2"/>
  <c r="D362" i="2"/>
  <c r="D366" i="2"/>
  <c r="D376" i="2"/>
  <c r="D381" i="2"/>
  <c r="G542" i="2"/>
  <c r="E542" i="2"/>
  <c r="G370" i="2"/>
  <c r="G392" i="2"/>
  <c r="G394" i="2"/>
  <c r="E394" i="2"/>
  <c r="E395" i="2"/>
  <c r="G395" i="2"/>
  <c r="G408" i="2"/>
  <c r="G410" i="2"/>
  <c r="E410" i="2"/>
  <c r="E411" i="2"/>
  <c r="G411" i="2"/>
  <c r="G412" i="2"/>
  <c r="E412" i="2"/>
  <c r="G413" i="2"/>
  <c r="E413" i="2"/>
  <c r="G414" i="2"/>
  <c r="E414" i="2"/>
  <c r="G415" i="2"/>
  <c r="G416" i="2"/>
  <c r="E416" i="2"/>
  <c r="G417" i="2"/>
  <c r="E417" i="2"/>
  <c r="G418" i="2"/>
  <c r="E418" i="2"/>
  <c r="E419" i="2"/>
  <c r="G419" i="2"/>
  <c r="G420" i="2"/>
  <c r="E420" i="2"/>
  <c r="G421" i="2"/>
  <c r="E421" i="2"/>
  <c r="G422" i="2"/>
  <c r="E422" i="2"/>
  <c r="E423" i="2"/>
  <c r="G423" i="2"/>
  <c r="G425" i="2"/>
  <c r="E425" i="2"/>
  <c r="G426" i="2"/>
  <c r="E426" i="2"/>
  <c r="E427" i="2"/>
  <c r="G427" i="2"/>
  <c r="G428" i="2"/>
  <c r="E428" i="2"/>
  <c r="G429" i="2"/>
  <c r="E429" i="2"/>
  <c r="G430" i="2"/>
  <c r="E430" i="2"/>
  <c r="E431" i="2"/>
  <c r="G431" i="2"/>
  <c r="G432" i="2"/>
  <c r="E432" i="2"/>
  <c r="G434" i="2"/>
  <c r="E434" i="2"/>
  <c r="E435" i="2"/>
  <c r="G435" i="2"/>
  <c r="G436" i="2"/>
  <c r="E436" i="2"/>
  <c r="G437" i="2"/>
  <c r="E437" i="2"/>
  <c r="G438" i="2"/>
  <c r="E438" i="2"/>
  <c r="E439" i="2"/>
  <c r="G439" i="2"/>
  <c r="G440" i="2"/>
  <c r="E440" i="2"/>
  <c r="G441" i="2"/>
  <c r="E441" i="2"/>
  <c r="E443" i="2"/>
  <c r="G443" i="2"/>
  <c r="G444" i="2"/>
  <c r="E444" i="2"/>
  <c r="G445" i="2"/>
  <c r="E445" i="2"/>
  <c r="G446" i="2"/>
  <c r="E446" i="2"/>
  <c r="E447" i="2"/>
  <c r="G447" i="2"/>
  <c r="G448" i="2"/>
  <c r="E448" i="2"/>
  <c r="G449" i="2"/>
  <c r="E449" i="2"/>
  <c r="E451" i="2"/>
  <c r="G451" i="2"/>
  <c r="G452" i="2"/>
  <c r="E452" i="2"/>
  <c r="G453" i="2"/>
  <c r="E453" i="2"/>
  <c r="G454" i="2"/>
  <c r="E454" i="2"/>
  <c r="E455" i="2"/>
  <c r="G455" i="2"/>
  <c r="G456" i="2"/>
  <c r="E456" i="2"/>
  <c r="G457" i="2"/>
  <c r="E457" i="2"/>
  <c r="E459" i="2"/>
  <c r="G459" i="2"/>
  <c r="G460" i="2"/>
  <c r="E460" i="2"/>
  <c r="G461" i="2"/>
  <c r="E461" i="2"/>
  <c r="G462" i="2"/>
  <c r="E462" i="2"/>
  <c r="E463" i="2"/>
  <c r="G463" i="2"/>
  <c r="G464" i="2"/>
  <c r="E464" i="2"/>
  <c r="G465" i="2"/>
  <c r="E465" i="2"/>
  <c r="E467" i="2"/>
  <c r="G467" i="2"/>
  <c r="G468" i="2"/>
  <c r="E468" i="2"/>
  <c r="G469" i="2"/>
  <c r="E469" i="2"/>
  <c r="G470" i="2"/>
  <c r="E470" i="2"/>
  <c r="G521" i="2"/>
  <c r="E521" i="2"/>
  <c r="G553" i="2"/>
  <c r="E553" i="2"/>
  <c r="G529" i="2"/>
  <c r="E529" i="2"/>
  <c r="G471" i="2"/>
  <c r="E472" i="2"/>
  <c r="D550" i="2"/>
  <c r="F476" i="2"/>
  <c r="D477" i="2"/>
  <c r="F480" i="2"/>
  <c r="D481" i="2"/>
  <c r="F484" i="2"/>
  <c r="D485" i="2"/>
  <c r="F488" i="2"/>
  <c r="D489" i="2"/>
  <c r="F492" i="2"/>
  <c r="D493" i="2"/>
  <c r="F497" i="2"/>
  <c r="G500" i="2"/>
  <c r="F505" i="2"/>
  <c r="G508" i="2"/>
  <c r="F513" i="2"/>
  <c r="F521" i="2"/>
  <c r="G524" i="2"/>
  <c r="F529" i="2"/>
  <c r="G532" i="2"/>
  <c r="F537" i="2"/>
  <c r="G540" i="2"/>
  <c r="F545" i="2"/>
  <c r="G548" i="2"/>
  <c r="F553" i="2"/>
  <c r="E473" i="2"/>
  <c r="D552" i="2"/>
  <c r="D478" i="2"/>
  <c r="D482" i="2"/>
  <c r="D486" i="2"/>
  <c r="D490" i="2"/>
  <c r="D494" i="2"/>
  <c r="E496" i="2"/>
  <c r="D501" i="2"/>
  <c r="E504" i="2"/>
  <c r="D509" i="2"/>
  <c r="E512" i="2"/>
  <c r="D517" i="2"/>
  <c r="E520" i="2"/>
  <c r="D525" i="2"/>
  <c r="E528" i="2"/>
  <c r="D533" i="2"/>
  <c r="E536" i="2"/>
  <c r="D541" i="2"/>
  <c r="E544" i="2"/>
  <c r="D549" i="2"/>
  <c r="E474" i="2"/>
  <c r="D546" i="2"/>
  <c r="D554" i="2"/>
  <c r="D475" i="2"/>
  <c r="D479" i="2"/>
  <c r="D483" i="2"/>
  <c r="D487" i="2"/>
  <c r="D491" i="2"/>
  <c r="D495" i="2"/>
  <c r="E498" i="2"/>
  <c r="D503" i="2"/>
  <c r="E506" i="2"/>
  <c r="D511" i="2"/>
  <c r="E514" i="2"/>
  <c r="D519" i="2"/>
  <c r="E522" i="2"/>
  <c r="D527" i="2"/>
  <c r="E530" i="2"/>
  <c r="D535" i="2"/>
  <c r="E538" i="2"/>
  <c r="D543" i="2"/>
  <c r="D551" i="2"/>
  <c r="B50" i="18"/>
  <c r="E516" i="2" l="1"/>
  <c r="G516" i="2"/>
  <c r="G311" i="2"/>
  <c r="E311" i="2"/>
  <c r="G371" i="2"/>
  <c r="E371" i="2"/>
  <c r="E18" i="2"/>
  <c r="G18" i="2"/>
  <c r="E10" i="2"/>
  <c r="G10" i="2"/>
  <c r="G327" i="2"/>
  <c r="E327" i="2"/>
  <c r="E174" i="2"/>
  <c r="E51" i="2"/>
  <c r="G507" i="2"/>
  <c r="E507" i="2"/>
  <c r="G319" i="2"/>
  <c r="E319" i="2"/>
  <c r="G315" i="2"/>
  <c r="E315" i="2"/>
  <c r="E396" i="2"/>
  <c r="G396" i="2"/>
  <c r="G515" i="2"/>
  <c r="E515" i="2"/>
  <c r="E374" i="2"/>
  <c r="G374" i="2"/>
  <c r="E466" i="2"/>
  <c r="E458" i="2"/>
  <c r="E545" i="2"/>
  <c r="E359" i="2"/>
  <c r="E138" i="2"/>
  <c r="G531" i="2"/>
  <c r="E531" i="2"/>
  <c r="G383" i="2"/>
  <c r="E383" i="2"/>
  <c r="E323" i="2"/>
  <c r="G323" i="2"/>
  <c r="G405" i="2"/>
  <c r="E405" i="2"/>
  <c r="E450" i="2"/>
  <c r="E442" i="2"/>
  <c r="E43" i="2"/>
  <c r="G20" i="2"/>
  <c r="G409" i="2"/>
  <c r="E409" i="2"/>
  <c r="E433" i="2"/>
  <c r="E382" i="2"/>
  <c r="G382" i="2"/>
  <c r="E388" i="2"/>
  <c r="G388" i="2"/>
  <c r="E14" i="2"/>
  <c r="G14" i="2"/>
  <c r="E6" i="2"/>
  <c r="G6" i="2"/>
  <c r="E227" i="2"/>
  <c r="G227" i="2"/>
  <c r="G160" i="2"/>
  <c r="G128" i="2"/>
  <c r="E35" i="2"/>
  <c r="G523" i="2"/>
  <c r="E523" i="2"/>
  <c r="E155" i="2"/>
  <c r="E123" i="2"/>
  <c r="E157" i="2"/>
  <c r="E125" i="2"/>
  <c r="G547" i="2"/>
  <c r="E547" i="2"/>
  <c r="E400" i="2"/>
  <c r="G400" i="2"/>
  <c r="E424" i="2"/>
  <c r="E59" i="2"/>
  <c r="E27" i="2"/>
  <c r="G518" i="2"/>
  <c r="E518" i="2"/>
  <c r="G539" i="2"/>
  <c r="E539" i="2"/>
  <c r="G335" i="2"/>
  <c r="E335" i="2"/>
  <c r="G397" i="2"/>
  <c r="E397" i="2"/>
  <c r="G365" i="2"/>
  <c r="E365" i="2"/>
  <c r="G309" i="2"/>
  <c r="E309" i="2"/>
  <c r="G305" i="2"/>
  <c r="E305" i="2"/>
  <c r="G301" i="2"/>
  <c r="E301" i="2"/>
  <c r="G297" i="2"/>
  <c r="E297" i="2"/>
  <c r="G293" i="2"/>
  <c r="E293" i="2"/>
  <c r="G329" i="2"/>
  <c r="E329" i="2"/>
  <c r="E330" i="2"/>
  <c r="G330" i="2"/>
  <c r="G236" i="2"/>
  <c r="E236" i="2"/>
  <c r="G253" i="2"/>
  <c r="E253" i="2"/>
  <c r="E519" i="2"/>
  <c r="G519" i="2"/>
  <c r="E487" i="2"/>
  <c r="G487" i="2"/>
  <c r="G482" i="2"/>
  <c r="E482" i="2"/>
  <c r="G481" i="2"/>
  <c r="E481" i="2"/>
  <c r="G381" i="2"/>
  <c r="E381" i="2"/>
  <c r="G361" i="2"/>
  <c r="E361" i="2"/>
  <c r="G360" i="2"/>
  <c r="E360" i="2"/>
  <c r="E344" i="2"/>
  <c r="G344" i="2"/>
  <c r="G316" i="2"/>
  <c r="E316" i="2"/>
  <c r="G321" i="2"/>
  <c r="E321" i="2"/>
  <c r="G243" i="2"/>
  <c r="E243" i="2"/>
  <c r="G283" i="2"/>
  <c r="E283" i="2"/>
  <c r="G267" i="2"/>
  <c r="E267" i="2"/>
  <c r="G263" i="2"/>
  <c r="E263" i="2"/>
  <c r="G231" i="2"/>
  <c r="E231" i="2"/>
  <c r="G265" i="2"/>
  <c r="E265" i="2"/>
  <c r="G233" i="2"/>
  <c r="E233" i="2"/>
  <c r="G549" i="2"/>
  <c r="E549" i="2"/>
  <c r="E376" i="2"/>
  <c r="G376" i="2"/>
  <c r="G357" i="2"/>
  <c r="E357" i="2"/>
  <c r="G308" i="2"/>
  <c r="E308" i="2"/>
  <c r="G300" i="2"/>
  <c r="E300" i="2"/>
  <c r="E346" i="2"/>
  <c r="G346" i="2"/>
  <c r="G228" i="2"/>
  <c r="E228" i="2"/>
  <c r="G289" i="2"/>
  <c r="E289" i="2"/>
  <c r="G273" i="2"/>
  <c r="E273" i="2"/>
  <c r="G248" i="2"/>
  <c r="E248" i="2"/>
  <c r="E310" i="2"/>
  <c r="G310" i="2"/>
  <c r="G278" i="2"/>
  <c r="E278" i="2"/>
  <c r="G258" i="2"/>
  <c r="E258" i="2"/>
  <c r="G486" i="2"/>
  <c r="E486" i="2"/>
  <c r="G304" i="2"/>
  <c r="E304" i="2"/>
  <c r="G296" i="2"/>
  <c r="E296" i="2"/>
  <c r="G328" i="2"/>
  <c r="E328" i="2"/>
  <c r="E314" i="2"/>
  <c r="G314" i="2"/>
  <c r="G260" i="2"/>
  <c r="E260" i="2"/>
  <c r="G245" i="2"/>
  <c r="E245" i="2"/>
  <c r="G292" i="2"/>
  <c r="E292" i="2"/>
  <c r="G276" i="2"/>
  <c r="E276" i="2"/>
  <c r="G254" i="2"/>
  <c r="E254" i="2"/>
  <c r="G225" i="2"/>
  <c r="E225" i="2"/>
  <c r="E543" i="2"/>
  <c r="G543" i="2"/>
  <c r="E511" i="2"/>
  <c r="G511" i="2"/>
  <c r="E479" i="2"/>
  <c r="G479" i="2"/>
  <c r="G552" i="2"/>
  <c r="E552" i="2"/>
  <c r="G493" i="2"/>
  <c r="E493" i="2"/>
  <c r="G477" i="2"/>
  <c r="E477" i="2"/>
  <c r="E366" i="2"/>
  <c r="G366" i="2"/>
  <c r="G353" i="2"/>
  <c r="E353" i="2"/>
  <c r="G373" i="2"/>
  <c r="E373" i="2"/>
  <c r="G356" i="2"/>
  <c r="E356" i="2"/>
  <c r="G340" i="2"/>
  <c r="E340" i="2"/>
  <c r="G333" i="2"/>
  <c r="E333" i="2"/>
  <c r="G320" i="2"/>
  <c r="E320" i="2"/>
  <c r="G235" i="2"/>
  <c r="E235" i="2"/>
  <c r="G279" i="2"/>
  <c r="E279" i="2"/>
  <c r="G255" i="2"/>
  <c r="E255" i="2"/>
  <c r="G257" i="2"/>
  <c r="E257" i="2"/>
  <c r="E551" i="2"/>
  <c r="G551" i="2"/>
  <c r="E362" i="2"/>
  <c r="G362" i="2"/>
  <c r="G349" i="2"/>
  <c r="E349" i="2"/>
  <c r="G325" i="2"/>
  <c r="E325" i="2"/>
  <c r="E326" i="2"/>
  <c r="G326" i="2"/>
  <c r="G313" i="2"/>
  <c r="E313" i="2"/>
  <c r="G252" i="2"/>
  <c r="E252" i="2"/>
  <c r="G237" i="2"/>
  <c r="E237" i="2"/>
  <c r="G288" i="2"/>
  <c r="E288" i="2"/>
  <c r="G272" i="2"/>
  <c r="E272" i="2"/>
  <c r="G246" i="2"/>
  <c r="E246" i="2"/>
  <c r="G224" i="2"/>
  <c r="E224" i="2"/>
  <c r="G285" i="2"/>
  <c r="E285" i="2"/>
  <c r="G269" i="2"/>
  <c r="E269" i="2"/>
  <c r="G240" i="2"/>
  <c r="E240" i="2"/>
  <c r="G290" i="2"/>
  <c r="E290" i="2"/>
  <c r="G274" i="2"/>
  <c r="E274" i="2"/>
  <c r="G250" i="2"/>
  <c r="E250" i="2"/>
  <c r="G517" i="2"/>
  <c r="E517" i="2"/>
  <c r="E483" i="2"/>
  <c r="G483" i="2"/>
  <c r="E475" i="2"/>
  <c r="G475" i="2"/>
  <c r="G533" i="2"/>
  <c r="E533" i="2"/>
  <c r="G501" i="2"/>
  <c r="E501" i="2"/>
  <c r="E535" i="2"/>
  <c r="G535" i="2"/>
  <c r="E503" i="2"/>
  <c r="G503" i="2"/>
  <c r="G554" i="2"/>
  <c r="E554" i="2"/>
  <c r="G489" i="2"/>
  <c r="E489" i="2"/>
  <c r="G550" i="2"/>
  <c r="E550" i="2"/>
  <c r="E358" i="2"/>
  <c r="G358" i="2"/>
  <c r="G345" i="2"/>
  <c r="E345" i="2"/>
  <c r="G368" i="2"/>
  <c r="E368" i="2"/>
  <c r="G352" i="2"/>
  <c r="E352" i="2"/>
  <c r="G336" i="2"/>
  <c r="E336" i="2"/>
  <c r="G332" i="2"/>
  <c r="E332" i="2"/>
  <c r="E334" i="2"/>
  <c r="G334" i="2"/>
  <c r="E338" i="2"/>
  <c r="G338" i="2"/>
  <c r="G307" i="2"/>
  <c r="E307" i="2"/>
  <c r="G303" i="2"/>
  <c r="E303" i="2"/>
  <c r="G299" i="2"/>
  <c r="E299" i="2"/>
  <c r="G295" i="2"/>
  <c r="E295" i="2"/>
  <c r="G259" i="2"/>
  <c r="E259" i="2"/>
  <c r="G291" i="2"/>
  <c r="E291" i="2"/>
  <c r="G275" i="2"/>
  <c r="E275" i="2"/>
  <c r="G247" i="2"/>
  <c r="E247" i="2"/>
  <c r="G249" i="2"/>
  <c r="E249" i="2"/>
  <c r="E491" i="2"/>
  <c r="G491" i="2"/>
  <c r="G541" i="2"/>
  <c r="E541" i="2"/>
  <c r="G509" i="2"/>
  <c r="E509" i="2"/>
  <c r="G478" i="2"/>
  <c r="E478" i="2"/>
  <c r="G546" i="2"/>
  <c r="E546" i="2"/>
  <c r="G525" i="2"/>
  <c r="E525" i="2"/>
  <c r="G494" i="2"/>
  <c r="E494" i="2"/>
  <c r="E354" i="2"/>
  <c r="G354" i="2"/>
  <c r="E342" i="2"/>
  <c r="G342" i="2"/>
  <c r="G244" i="2"/>
  <c r="E244" i="2"/>
  <c r="G261" i="2"/>
  <c r="E261" i="2"/>
  <c r="G229" i="2"/>
  <c r="E229" i="2"/>
  <c r="G284" i="2"/>
  <c r="E284" i="2"/>
  <c r="G268" i="2"/>
  <c r="E268" i="2"/>
  <c r="G238" i="2"/>
  <c r="E238" i="2"/>
  <c r="E318" i="2"/>
  <c r="G318" i="2"/>
  <c r="G281" i="2"/>
  <c r="E281" i="2"/>
  <c r="G264" i="2"/>
  <c r="E264" i="2"/>
  <c r="G232" i="2"/>
  <c r="E232" i="2"/>
  <c r="G286" i="2"/>
  <c r="E286" i="2"/>
  <c r="G270" i="2"/>
  <c r="E270" i="2"/>
  <c r="G242" i="2"/>
  <c r="E242" i="2"/>
  <c r="G380" i="2"/>
  <c r="E380" i="2"/>
  <c r="G324" i="2"/>
  <c r="E324" i="2"/>
  <c r="G306" i="2"/>
  <c r="E306" i="2"/>
  <c r="G302" i="2"/>
  <c r="E302" i="2"/>
  <c r="G298" i="2"/>
  <c r="E298" i="2"/>
  <c r="G294" i="2"/>
  <c r="E294" i="2"/>
  <c r="G341" i="2"/>
  <c r="E341" i="2"/>
  <c r="G312" i="2"/>
  <c r="E312" i="2"/>
  <c r="E527" i="2"/>
  <c r="G527" i="2"/>
  <c r="E495" i="2"/>
  <c r="G495" i="2"/>
  <c r="G490" i="2"/>
  <c r="E490" i="2"/>
  <c r="G485" i="2"/>
  <c r="E485" i="2"/>
  <c r="E350" i="2"/>
  <c r="G350" i="2"/>
  <c r="G369" i="2"/>
  <c r="E369" i="2"/>
  <c r="G364" i="2"/>
  <c r="E364" i="2"/>
  <c r="G348" i="2"/>
  <c r="E348" i="2"/>
  <c r="G317" i="2"/>
  <c r="E317" i="2"/>
  <c r="G337" i="2"/>
  <c r="E337" i="2"/>
  <c r="E322" i="2"/>
  <c r="G322" i="2"/>
  <c r="G251" i="2"/>
  <c r="E251" i="2"/>
  <c r="G287" i="2"/>
  <c r="E287" i="2"/>
  <c r="G271" i="2"/>
  <c r="E271" i="2"/>
  <c r="G239" i="2"/>
  <c r="E239" i="2"/>
  <c r="G241" i="2"/>
  <c r="E241" i="2"/>
  <c r="G280" i="2"/>
  <c r="E280" i="2"/>
  <c r="G262" i="2"/>
  <c r="E262" i="2"/>
  <c r="G230" i="2"/>
  <c r="E230" i="2"/>
  <c r="G277" i="2"/>
  <c r="E277" i="2"/>
  <c r="G256" i="2"/>
  <c r="E256" i="2"/>
  <c r="G282" i="2"/>
  <c r="E282" i="2"/>
  <c r="G266" i="2"/>
  <c r="E266" i="2"/>
  <c r="G234" i="2"/>
  <c r="E2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Модель дани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List of orders!$E$1:$J$501" type="102" refreshedVersion="7" minRefreshableVersion="5">
    <extLst>
      <ext xmlns:x15="http://schemas.microsoft.com/office/spreadsheetml/2010/11/main" uri="{DE250136-89BD-433C-8126-D09CA5730AF9}">
        <x15:connection id="Діапазон" autoDelete="1">
          <x15:rangePr sourceName="_xlcn.WorksheetConnection_ListofordersE1J5011"/>
        </x15:connection>
      </ext>
    </extLst>
  </connection>
  <connection id="3" xr16:uid="{00000000-0015-0000-FFFF-FFFF02000000}" name="WorksheetConnection_Sales target.csv!Таблиця9" type="102" refreshedVersion="7" minRefreshableVersion="5">
    <extLst>
      <ext xmlns:x15="http://schemas.microsoft.com/office/spreadsheetml/2010/11/main" uri="{DE250136-89BD-433C-8126-D09CA5730AF9}">
        <x15:connection id="Таблиця9">
          <x15:rangePr sourceName="_xlcn.WorksheetConnection_Salestarget.csvТаблиця91"/>
        </x15:connection>
      </ext>
    </extLst>
  </connection>
  <connection id="4" xr16:uid="{00000000-0015-0000-FFFF-FFFF03000000}" keepAlive="1" name="Запит – List of Orders" description="Підключення до запита &quot;List of Orders&quot; у книзі." type="5" refreshedVersion="0" background="1">
    <dbPr connection="Provider=Microsoft.Mashup.OleDb.1;Data Source=$Workbook$;Location=&quot;List of Orders&quot;;Extended Properties=&quot;&quot;" command="SELECT * FROM [List of Orders]"/>
  </connection>
  <connection id="5" xr16:uid="{00000000-0015-0000-FFFF-FFFF04000000}" keepAlive="1" name="Запит – Order Details" description="Підключення до запита &quot;Order Details&quot; у книзі." type="5" refreshedVersion="0" background="1">
    <dbPr connection="Provider=Microsoft.Mashup.OleDb.1;Data Source=$Workbook$;Location=&quot;Order Details&quot;;Extended Properties=&quot;&quot;" command="SELECT * FROM [Order Details]"/>
  </connection>
  <connection id="6" xr16:uid="{00000000-0015-0000-FFFF-FFFF05000000}" keepAlive="1" name="Запит – Sales target" description="Підключення до запита &quot;Sales target&quot; у книзі." type="5" refreshedVersion="0" background="1">
    <dbPr connection="Provider=Microsoft.Mashup.OleDb.1;Data Source=$Workbook$;Location=&quot;Sales target&quot;;Extended Properties=&quot;&quot;" command="SELECT * FROM [Sales target]"/>
  </connection>
  <connection id="7" xr16:uid="{00000000-0015-0000-FFFF-FFFF06000000}" keepAlive="1" name="Запит – Таблиця5" description="Підключення до запита &quot;Таблиця5&quot; у книзі." type="5" refreshedVersion="0" background="1">
    <dbPr connection="Provider=Microsoft.Mashup.OleDb.1;Data Source=$Workbook$;Location=Таблиця5;Extended Properties=&quot;&quot;" command="SELECT * FROM [Таблиця5]"/>
  </connection>
</connections>
</file>

<file path=xl/sharedStrings.xml><?xml version="1.0" encoding="utf-8"?>
<sst xmlns="http://schemas.openxmlformats.org/spreadsheetml/2006/main" count="7069" uniqueCount="1234">
  <si>
    <t>Category</t>
  </si>
  <si>
    <t>Furniture</t>
  </si>
  <si>
    <t>Clothing</t>
  </si>
  <si>
    <t>Electronics</t>
  </si>
  <si>
    <t>Order ID</t>
  </si>
  <si>
    <t>Amount</t>
  </si>
  <si>
    <t>Profit</t>
  </si>
  <si>
    <t>Quantity</t>
  </si>
  <si>
    <t>Sub-Category</t>
  </si>
  <si>
    <t>B-25601</t>
  </si>
  <si>
    <t>Bookcases</t>
  </si>
  <si>
    <t>Stole</t>
  </si>
  <si>
    <t>Hankerchief</t>
  </si>
  <si>
    <t>Electronic Games</t>
  </si>
  <si>
    <t>B-25602</t>
  </si>
  <si>
    <t>Phones</t>
  </si>
  <si>
    <t>Saree</t>
  </si>
  <si>
    <t>B-25603</t>
  </si>
  <si>
    <t>Trousers</t>
  </si>
  <si>
    <t>Chairs</t>
  </si>
  <si>
    <t>Kurti</t>
  </si>
  <si>
    <t>B-25604</t>
  </si>
  <si>
    <t>T-shirt</t>
  </si>
  <si>
    <t>B-25605</t>
  </si>
  <si>
    <t>B-25606</t>
  </si>
  <si>
    <t>Shirt</t>
  </si>
  <si>
    <t>B-25607</t>
  </si>
  <si>
    <t>Leggings</t>
  </si>
  <si>
    <t>B-25608</t>
  </si>
  <si>
    <t>Tables</t>
  </si>
  <si>
    <t>Printers</t>
  </si>
  <si>
    <t>B-25609</t>
  </si>
  <si>
    <t>B-25610</t>
  </si>
  <si>
    <t>Accessories</t>
  </si>
  <si>
    <t>Furnishings</t>
  </si>
  <si>
    <t>B-25611</t>
  </si>
  <si>
    <t>B-25612</t>
  </si>
  <si>
    <t>B-25613</t>
  </si>
  <si>
    <t>B-25614</t>
  </si>
  <si>
    <t>B-25615</t>
  </si>
  <si>
    <t>B-25616</t>
  </si>
  <si>
    <t>B-25617</t>
  </si>
  <si>
    <t>B-25618</t>
  </si>
  <si>
    <t>B-25619</t>
  </si>
  <si>
    <t>B-25620</t>
  </si>
  <si>
    <t>B-25621</t>
  </si>
  <si>
    <t>B-25622</t>
  </si>
  <si>
    <t>B-25623</t>
  </si>
  <si>
    <t>B-25624</t>
  </si>
  <si>
    <t>B-25625</t>
  </si>
  <si>
    <t>B-25626</t>
  </si>
  <si>
    <t>B-25627</t>
  </si>
  <si>
    <t>B-25628</t>
  </si>
  <si>
    <t>Skirt</t>
  </si>
  <si>
    <t>B-25629</t>
  </si>
  <si>
    <t>B-25630</t>
  </si>
  <si>
    <t>B-25631</t>
  </si>
  <si>
    <t>B-25632</t>
  </si>
  <si>
    <t>B-25633</t>
  </si>
  <si>
    <t>B-25634</t>
  </si>
  <si>
    <t>B-25635</t>
  </si>
  <si>
    <t>B-25636</t>
  </si>
  <si>
    <t>B-25637</t>
  </si>
  <si>
    <t>B-25638</t>
  </si>
  <si>
    <t>B-25639</t>
  </si>
  <si>
    <t>B-25640</t>
  </si>
  <si>
    <t>B-25641</t>
  </si>
  <si>
    <t>B-25642</t>
  </si>
  <si>
    <t>B-25643</t>
  </si>
  <si>
    <t>B-25644</t>
  </si>
  <si>
    <t>B-25645</t>
  </si>
  <si>
    <t>B-25646</t>
  </si>
  <si>
    <t>B-25647</t>
  </si>
  <si>
    <t>B-25648</t>
  </si>
  <si>
    <t>B-25649</t>
  </si>
  <si>
    <t>B-25650</t>
  </si>
  <si>
    <t>B-25651</t>
  </si>
  <si>
    <t>B-25652</t>
  </si>
  <si>
    <t>B-25653</t>
  </si>
  <si>
    <t>B-25654</t>
  </si>
  <si>
    <t>B-25655</t>
  </si>
  <si>
    <t>B-25656</t>
  </si>
  <si>
    <t>B-25657</t>
  </si>
  <si>
    <t>B-25658</t>
  </si>
  <si>
    <t>B-25659</t>
  </si>
  <si>
    <t>B-25660</t>
  </si>
  <si>
    <t>B-25661</t>
  </si>
  <si>
    <t>B-25662</t>
  </si>
  <si>
    <t>B-25663</t>
  </si>
  <si>
    <t>B-25664</t>
  </si>
  <si>
    <t>B-25665</t>
  </si>
  <si>
    <t>B-25666</t>
  </si>
  <si>
    <t>B-25667</t>
  </si>
  <si>
    <t>B-25668</t>
  </si>
  <si>
    <t>B-25669</t>
  </si>
  <si>
    <t>B-25670</t>
  </si>
  <si>
    <t>B-25671</t>
  </si>
  <si>
    <t>B-25672</t>
  </si>
  <si>
    <t>B-25673</t>
  </si>
  <si>
    <t>B-25674</t>
  </si>
  <si>
    <t>B-25675</t>
  </si>
  <si>
    <t>B-25676</t>
  </si>
  <si>
    <t>B-25677</t>
  </si>
  <si>
    <t>B-25678</t>
  </si>
  <si>
    <t>B-25679</t>
  </si>
  <si>
    <t>B-25680</t>
  </si>
  <si>
    <t>B-25681</t>
  </si>
  <si>
    <t>B-25682</t>
  </si>
  <si>
    <t>B-25683</t>
  </si>
  <si>
    <t>B-25684</t>
  </si>
  <si>
    <t>B-25685</t>
  </si>
  <si>
    <t>B-25686</t>
  </si>
  <si>
    <t>B-25687</t>
  </si>
  <si>
    <t>B-25688</t>
  </si>
  <si>
    <t>B-25689</t>
  </si>
  <si>
    <t>B-25690</t>
  </si>
  <si>
    <t>B-25691</t>
  </si>
  <si>
    <t>B-25692</t>
  </si>
  <si>
    <t>B-25693</t>
  </si>
  <si>
    <t>B-25694</t>
  </si>
  <si>
    <t>B-25695</t>
  </si>
  <si>
    <t>B-25696</t>
  </si>
  <si>
    <t>B-25697</t>
  </si>
  <si>
    <t>B-25698</t>
  </si>
  <si>
    <t>B-25699</t>
  </si>
  <si>
    <t>B-25700</t>
  </si>
  <si>
    <t>B-25701</t>
  </si>
  <si>
    <t>B-25702</t>
  </si>
  <si>
    <t>B-25703</t>
  </si>
  <si>
    <t>B-25704</t>
  </si>
  <si>
    <t>B-25705</t>
  </si>
  <si>
    <t>B-25706</t>
  </si>
  <si>
    <t>B-25707</t>
  </si>
  <si>
    <t>B-25708</t>
  </si>
  <si>
    <t>B-25709</t>
  </si>
  <si>
    <t>B-25710</t>
  </si>
  <si>
    <t>B-25711</t>
  </si>
  <si>
    <t>B-25712</t>
  </si>
  <si>
    <t>B-25713</t>
  </si>
  <si>
    <t>B-25714</t>
  </si>
  <si>
    <t>B-25715</t>
  </si>
  <si>
    <t>B-25716</t>
  </si>
  <si>
    <t>B-25717</t>
  </si>
  <si>
    <t>B-25718</t>
  </si>
  <si>
    <t>B-25719</t>
  </si>
  <si>
    <t>B-25720</t>
  </si>
  <si>
    <t>B-25721</t>
  </si>
  <si>
    <t>B-25722</t>
  </si>
  <si>
    <t>B-25723</t>
  </si>
  <si>
    <t>B-25724</t>
  </si>
  <si>
    <t>B-25725</t>
  </si>
  <si>
    <t>B-25726</t>
  </si>
  <si>
    <t>B-25727</t>
  </si>
  <si>
    <t>B-25728</t>
  </si>
  <si>
    <t>B-25729</t>
  </si>
  <si>
    <t>B-25730</t>
  </si>
  <si>
    <t>B-25731</t>
  </si>
  <si>
    <t>B-25732</t>
  </si>
  <si>
    <t>B-25733</t>
  </si>
  <si>
    <t>B-25734</t>
  </si>
  <si>
    <t>B-25735</t>
  </si>
  <si>
    <t>B-25736</t>
  </si>
  <si>
    <t>B-25737</t>
  </si>
  <si>
    <t>B-25738</t>
  </si>
  <si>
    <t>B-25739</t>
  </si>
  <si>
    <t>B-25740</t>
  </si>
  <si>
    <t>B-25741</t>
  </si>
  <si>
    <t>B-25742</t>
  </si>
  <si>
    <t>B-25743</t>
  </si>
  <si>
    <t>B-25744</t>
  </si>
  <si>
    <t>B-25745</t>
  </si>
  <si>
    <t>B-25746</t>
  </si>
  <si>
    <t>B-25747</t>
  </si>
  <si>
    <t>B-25748</t>
  </si>
  <si>
    <t>B-25749</t>
  </si>
  <si>
    <t>B-25750</t>
  </si>
  <si>
    <t>B-25751</t>
  </si>
  <si>
    <t>B-25752</t>
  </si>
  <si>
    <t>B-25753</t>
  </si>
  <si>
    <t>B-25754</t>
  </si>
  <si>
    <t>B-25755</t>
  </si>
  <si>
    <t>B-25756</t>
  </si>
  <si>
    <t>B-25757</t>
  </si>
  <si>
    <t>B-25758</t>
  </si>
  <si>
    <t>B-25759</t>
  </si>
  <si>
    <t>B-25760</t>
  </si>
  <si>
    <t>B-25761</t>
  </si>
  <si>
    <t>B-25762</t>
  </si>
  <si>
    <t>B-25763</t>
  </si>
  <si>
    <t>B-25764</t>
  </si>
  <si>
    <t>B-25765</t>
  </si>
  <si>
    <t>B-25766</t>
  </si>
  <si>
    <t>B-25767</t>
  </si>
  <si>
    <t>B-25768</t>
  </si>
  <si>
    <t>B-25769</t>
  </si>
  <si>
    <t>B-25770</t>
  </si>
  <si>
    <t>B-25771</t>
  </si>
  <si>
    <t>B-25772</t>
  </si>
  <si>
    <t>B-25773</t>
  </si>
  <si>
    <t>B-25774</t>
  </si>
  <si>
    <t>B-25775</t>
  </si>
  <si>
    <t>B-25776</t>
  </si>
  <si>
    <t>B-25777</t>
  </si>
  <si>
    <t>B-25778</t>
  </si>
  <si>
    <t>B-25779</t>
  </si>
  <si>
    <t>B-25780</t>
  </si>
  <si>
    <t>B-25781</t>
  </si>
  <si>
    <t>B-25782</t>
  </si>
  <si>
    <t>B-25783</t>
  </si>
  <si>
    <t>B-25784</t>
  </si>
  <si>
    <t>B-25785</t>
  </si>
  <si>
    <t>B-25786</t>
  </si>
  <si>
    <t>B-25787</t>
  </si>
  <si>
    <t>B-25788</t>
  </si>
  <si>
    <t>B-25789</t>
  </si>
  <si>
    <t>B-25790</t>
  </si>
  <si>
    <t>B-25791</t>
  </si>
  <si>
    <t>B-25792</t>
  </si>
  <si>
    <t>B-25793</t>
  </si>
  <si>
    <t>B-25794</t>
  </si>
  <si>
    <t>B-25795</t>
  </si>
  <si>
    <t>B-25796</t>
  </si>
  <si>
    <t>B-25797</t>
  </si>
  <si>
    <t>B-25798</t>
  </si>
  <si>
    <t>B-25799</t>
  </si>
  <si>
    <t>B-25800</t>
  </si>
  <si>
    <t>B-25801</t>
  </si>
  <si>
    <t>B-25802</t>
  </si>
  <si>
    <t>B-25803</t>
  </si>
  <si>
    <t>B-25804</t>
  </si>
  <si>
    <t>B-25805</t>
  </si>
  <si>
    <t>B-25806</t>
  </si>
  <si>
    <t>B-25807</t>
  </si>
  <si>
    <t>B-25808</t>
  </si>
  <si>
    <t>B-25809</t>
  </si>
  <si>
    <t>B-25810</t>
  </si>
  <si>
    <t>B-25811</t>
  </si>
  <si>
    <t>B-25812</t>
  </si>
  <si>
    <t>B-25813</t>
  </si>
  <si>
    <t>B-25814</t>
  </si>
  <si>
    <t>B-25815</t>
  </si>
  <si>
    <t>B-25816</t>
  </si>
  <si>
    <t>B-25817</t>
  </si>
  <si>
    <t>B-25818</t>
  </si>
  <si>
    <t>B-25819</t>
  </si>
  <si>
    <t>B-25820</t>
  </si>
  <si>
    <t>B-25821</t>
  </si>
  <si>
    <t>B-25822</t>
  </si>
  <si>
    <t>B-25823</t>
  </si>
  <si>
    <t>B-25824</t>
  </si>
  <si>
    <t>B-25825</t>
  </si>
  <si>
    <t>B-25826</t>
  </si>
  <si>
    <t>B-25827</t>
  </si>
  <si>
    <t>B-25828</t>
  </si>
  <si>
    <t>B-25829</t>
  </si>
  <si>
    <t>B-25830</t>
  </si>
  <si>
    <t>B-25831</t>
  </si>
  <si>
    <t>B-25832</t>
  </si>
  <si>
    <t>B-25833</t>
  </si>
  <si>
    <t>B-25834</t>
  </si>
  <si>
    <t>B-25835</t>
  </si>
  <si>
    <t>B-25836</t>
  </si>
  <si>
    <t>B-25837</t>
  </si>
  <si>
    <t>B-25838</t>
  </si>
  <si>
    <t>B-25839</t>
  </si>
  <si>
    <t>B-25840</t>
  </si>
  <si>
    <t>B-25841</t>
  </si>
  <si>
    <t>B-25842</t>
  </si>
  <si>
    <t>B-25843</t>
  </si>
  <si>
    <t>B-25844</t>
  </si>
  <si>
    <t>B-25845</t>
  </si>
  <si>
    <t>B-25846</t>
  </si>
  <si>
    <t>B-25847</t>
  </si>
  <si>
    <t>B-25848</t>
  </si>
  <si>
    <t>B-25849</t>
  </si>
  <si>
    <t>B-25850</t>
  </si>
  <si>
    <t>B-25851</t>
  </si>
  <si>
    <t>B-25852</t>
  </si>
  <si>
    <t>B-25853</t>
  </si>
  <si>
    <t>B-25854</t>
  </si>
  <si>
    <t>B-25855</t>
  </si>
  <si>
    <t>B-25856</t>
  </si>
  <si>
    <t>B-25857</t>
  </si>
  <si>
    <t>B-25858</t>
  </si>
  <si>
    <t>B-25859</t>
  </si>
  <si>
    <t>B-25860</t>
  </si>
  <si>
    <t>B-25861</t>
  </si>
  <si>
    <t>B-25862</t>
  </si>
  <si>
    <t>B-25863</t>
  </si>
  <si>
    <t>B-25864</t>
  </si>
  <si>
    <t>B-25865</t>
  </si>
  <si>
    <t>B-25866</t>
  </si>
  <si>
    <t>B-25867</t>
  </si>
  <si>
    <t>B-25868</t>
  </si>
  <si>
    <t>B-25869</t>
  </si>
  <si>
    <t>B-25870</t>
  </si>
  <si>
    <t>B-25871</t>
  </si>
  <si>
    <t>B-25872</t>
  </si>
  <si>
    <t>B-25873</t>
  </si>
  <si>
    <t>B-25874</t>
  </si>
  <si>
    <t>B-25875</t>
  </si>
  <si>
    <t>B-25876</t>
  </si>
  <si>
    <t>B-25877</t>
  </si>
  <si>
    <t>B-25878</t>
  </si>
  <si>
    <t>B-25879</t>
  </si>
  <si>
    <t>B-25880</t>
  </si>
  <si>
    <t>B-25881</t>
  </si>
  <si>
    <t>B-25882</t>
  </si>
  <si>
    <t>B-25883</t>
  </si>
  <si>
    <t>B-25884</t>
  </si>
  <si>
    <t>B-25885</t>
  </si>
  <si>
    <t>B-25886</t>
  </si>
  <si>
    <t>B-25887</t>
  </si>
  <si>
    <t>B-25888</t>
  </si>
  <si>
    <t>B-25889</t>
  </si>
  <si>
    <t>B-25890</t>
  </si>
  <si>
    <t>B-25891</t>
  </si>
  <si>
    <t>B-25892</t>
  </si>
  <si>
    <t>B-25893</t>
  </si>
  <si>
    <t>B-25894</t>
  </si>
  <si>
    <t>B-25895</t>
  </si>
  <si>
    <t>B-25896</t>
  </si>
  <si>
    <t>B-25897</t>
  </si>
  <si>
    <t>B-25898</t>
  </si>
  <si>
    <t>B-25899</t>
  </si>
  <si>
    <t>B-25900</t>
  </si>
  <si>
    <t>B-25901</t>
  </si>
  <si>
    <t>B-25902</t>
  </si>
  <si>
    <t>B-25903</t>
  </si>
  <si>
    <t>B-25904</t>
  </si>
  <si>
    <t>B-25905</t>
  </si>
  <si>
    <t>B-25906</t>
  </si>
  <si>
    <t>B-25907</t>
  </si>
  <si>
    <t>B-25908</t>
  </si>
  <si>
    <t>B-25909</t>
  </si>
  <si>
    <t>B-25910</t>
  </si>
  <si>
    <t>B-25911</t>
  </si>
  <si>
    <t>B-25912</t>
  </si>
  <si>
    <t>B-25913</t>
  </si>
  <si>
    <t>B-25914</t>
  </si>
  <si>
    <t>B-25915</t>
  </si>
  <si>
    <t>B-25916</t>
  </si>
  <si>
    <t>B-25917</t>
  </si>
  <si>
    <t>B-25918</t>
  </si>
  <si>
    <t>B-25919</t>
  </si>
  <si>
    <t>B-25920</t>
  </si>
  <si>
    <t>B-25921</t>
  </si>
  <si>
    <t>B-25922</t>
  </si>
  <si>
    <t>B-25923</t>
  </si>
  <si>
    <t>B-25924</t>
  </si>
  <si>
    <t>B-25925</t>
  </si>
  <si>
    <t>B-25926</t>
  </si>
  <si>
    <t>B-25927</t>
  </si>
  <si>
    <t>B-25928</t>
  </si>
  <si>
    <t>B-25929</t>
  </si>
  <si>
    <t>B-25930</t>
  </si>
  <si>
    <t>B-25931</t>
  </si>
  <si>
    <t>B-25932</t>
  </si>
  <si>
    <t>B-25933</t>
  </si>
  <si>
    <t>B-25934</t>
  </si>
  <si>
    <t>B-25935</t>
  </si>
  <si>
    <t>B-25936</t>
  </si>
  <si>
    <t>B-25937</t>
  </si>
  <si>
    <t>B-25938</t>
  </si>
  <si>
    <t>B-25939</t>
  </si>
  <si>
    <t>B-25940</t>
  </si>
  <si>
    <t>B-25941</t>
  </si>
  <si>
    <t>B-25942</t>
  </si>
  <si>
    <t>B-25943</t>
  </si>
  <si>
    <t>B-25944</t>
  </si>
  <si>
    <t>B-25945</t>
  </si>
  <si>
    <t>B-25946</t>
  </si>
  <si>
    <t>B-25947</t>
  </si>
  <si>
    <t>B-25948</t>
  </si>
  <si>
    <t>B-25949</t>
  </si>
  <si>
    <t>B-25950</t>
  </si>
  <si>
    <t>B-25951</t>
  </si>
  <si>
    <t>B-25952</t>
  </si>
  <si>
    <t>B-25953</t>
  </si>
  <si>
    <t>B-25954</t>
  </si>
  <si>
    <t>B-25955</t>
  </si>
  <si>
    <t>B-25956</t>
  </si>
  <si>
    <t>B-25957</t>
  </si>
  <si>
    <t>B-25958</t>
  </si>
  <si>
    <t>B-25959</t>
  </si>
  <si>
    <t>B-25960</t>
  </si>
  <si>
    <t>B-25961</t>
  </si>
  <si>
    <t>B-25962</t>
  </si>
  <si>
    <t>B-25963</t>
  </si>
  <si>
    <t>B-25964</t>
  </si>
  <si>
    <t>B-25965</t>
  </si>
  <si>
    <t>B-25966</t>
  </si>
  <si>
    <t>B-25967</t>
  </si>
  <si>
    <t>B-25968</t>
  </si>
  <si>
    <t>B-25969</t>
  </si>
  <si>
    <t>B-25970</t>
  </si>
  <si>
    <t>B-25971</t>
  </si>
  <si>
    <t>B-25972</t>
  </si>
  <si>
    <t>B-25973</t>
  </si>
  <si>
    <t>B-25974</t>
  </si>
  <si>
    <t>B-25975</t>
  </si>
  <si>
    <t>B-25976</t>
  </si>
  <si>
    <t>B-25977</t>
  </si>
  <si>
    <t>B-25978</t>
  </si>
  <si>
    <t>B-25979</t>
  </si>
  <si>
    <t>B-25980</t>
  </si>
  <si>
    <t>B-25981</t>
  </si>
  <si>
    <t>B-25982</t>
  </si>
  <si>
    <t>B-25983</t>
  </si>
  <si>
    <t>B-25984</t>
  </si>
  <si>
    <t>B-25985</t>
  </si>
  <si>
    <t>B-25986</t>
  </si>
  <si>
    <t>B-25987</t>
  </si>
  <si>
    <t>B-25988</t>
  </si>
  <si>
    <t>B-25989</t>
  </si>
  <si>
    <t>B-25990</t>
  </si>
  <si>
    <t>B-25991</t>
  </si>
  <si>
    <t>B-25992</t>
  </si>
  <si>
    <t>B-25993</t>
  </si>
  <si>
    <t>B-25994</t>
  </si>
  <si>
    <t>B-25995</t>
  </si>
  <si>
    <t>B-25996</t>
  </si>
  <si>
    <t>B-25997</t>
  </si>
  <si>
    <t>B-25998</t>
  </si>
  <si>
    <t>B-25999</t>
  </si>
  <si>
    <t>B-26000</t>
  </si>
  <si>
    <t>B-26001</t>
  </si>
  <si>
    <t>B-26002</t>
  </si>
  <si>
    <t>B-26003</t>
  </si>
  <si>
    <t>B-26004</t>
  </si>
  <si>
    <t>B-26005</t>
  </si>
  <si>
    <t>B-26006</t>
  </si>
  <si>
    <t>B-26007</t>
  </si>
  <si>
    <t>B-26008</t>
  </si>
  <si>
    <t>B-26009</t>
  </si>
  <si>
    <t>B-26010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</si>
  <si>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</si>
  <si>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</si>
  <si>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</si>
  <si>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</si>
  <si>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</si>
  <si>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</si>
  <si>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</si>
  <si>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</si>
  <si>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</si>
  <si>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</si>
  <si>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</si>
  <si>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</si>
  <si>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</si>
  <si>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</si>
  <si>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</si>
  <si>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</si>
  <si>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</si>
  <si>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</si>
  <si>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</si>
  <si>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</si>
  <si>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</si>
  <si>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</si>
  <si>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</si>
  <si>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</si>
  <si>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</si>
  <si>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</si>
  <si>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</si>
  <si>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</si>
  <si>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</si>
  <si>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</si>
  <si>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</si>
  <si>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</si>
  <si>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</si>
  <si>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</si>
  <si>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</si>
  <si>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</si>
  <si>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</si>
  <si>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</si>
  <si>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</si>
  <si>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</si>
  <si>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</si>
  <si>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</si>
  <si>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</si>
  <si>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</si>
  <si>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</si>
  <si>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</si>
  <si>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</si>
  <si>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</si>
  <si>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</si>
  <si>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</si>
  <si>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</si>
  <si>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</si>
  <si>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</si>
  <si>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</si>
  <si>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</si>
  <si>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</si>
  <si>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</si>
  <si>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</si>
  <si>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</si>
  <si>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</si>
  <si>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</si>
  <si>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</si>
  <si>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</si>
  <si>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</si>
  <si>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</si>
  <si>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</si>
  <si>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</si>
  <si>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</si>
  <si>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</si>
  <si>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</si>
  <si>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</si>
  <si>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</si>
  <si>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</si>
  <si>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</si>
  <si>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</si>
  <si>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</si>
  <si>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</si>
  <si>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</si>
  <si>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</si>
  <si>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</si>
  <si>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</si>
  <si>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</si>
  <si>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</si>
  <si>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</si>
  <si>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</si>
  <si>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</si>
  <si>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</si>
  <si>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</si>
  <si>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</si>
  <si>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</si>
  <si>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Order Date</t>
  </si>
  <si>
    <t>CustomerName</t>
  </si>
  <si>
    <t>State</t>
  </si>
  <si>
    <t>City</t>
  </si>
  <si>
    <t>Bharat</t>
  </si>
  <si>
    <t>Gujarat</t>
  </si>
  <si>
    <t>Ahmedabad</t>
  </si>
  <si>
    <t>Pearl</t>
  </si>
  <si>
    <t>Maharashtra</t>
  </si>
  <si>
    <t>Pune</t>
  </si>
  <si>
    <t>Jahan</t>
  </si>
  <si>
    <t>Madhya Pradesh</t>
  </si>
  <si>
    <t>Bhopal</t>
  </si>
  <si>
    <t>Divsha</t>
  </si>
  <si>
    <t>Rajasthan</t>
  </si>
  <si>
    <t>Jaipur</t>
  </si>
  <si>
    <t>Kasheen</t>
  </si>
  <si>
    <t>West Bengal</t>
  </si>
  <si>
    <t>Kolkata</t>
  </si>
  <si>
    <t>Hazel</t>
  </si>
  <si>
    <t>Karnataka</t>
  </si>
  <si>
    <t>Bangalore</t>
  </si>
  <si>
    <t>Sonakshi</t>
  </si>
  <si>
    <t>Jammu and Kashmir</t>
  </si>
  <si>
    <t>Kashmir</t>
  </si>
  <si>
    <t>08-04-2018</t>
  </si>
  <si>
    <t>Aarushi</t>
  </si>
  <si>
    <t>Tamil Nadu</t>
  </si>
  <si>
    <t>Chennai</t>
  </si>
  <si>
    <t>09-04-2018</t>
  </si>
  <si>
    <t>Jitesh</t>
  </si>
  <si>
    <t>Uttar Pradesh</t>
  </si>
  <si>
    <t>Lucknow</t>
  </si>
  <si>
    <t>Yogesh</t>
  </si>
  <si>
    <t>Bihar</t>
  </si>
  <si>
    <t>Patna</t>
  </si>
  <si>
    <t>11-04-2018</t>
  </si>
  <si>
    <t>Anita</t>
  </si>
  <si>
    <t xml:space="preserve">Kerala </t>
  </si>
  <si>
    <t>Thiruvananthapuram</t>
  </si>
  <si>
    <t>12-04-2018</t>
  </si>
  <si>
    <t>Shrichand</t>
  </si>
  <si>
    <t>Punjab</t>
  </si>
  <si>
    <t>Chandigarh</t>
  </si>
  <si>
    <t>Mukesh</t>
  </si>
  <si>
    <t>Haryana</t>
  </si>
  <si>
    <t>13-04-2018</t>
  </si>
  <si>
    <t>Vandana</t>
  </si>
  <si>
    <t>Himachal Pradesh</t>
  </si>
  <si>
    <t>Simla</t>
  </si>
  <si>
    <t>15-04-2018</t>
  </si>
  <si>
    <t>Bhavna</t>
  </si>
  <si>
    <t>Sikkim</t>
  </si>
  <si>
    <t>Gangtok</t>
  </si>
  <si>
    <t>Kanak</t>
  </si>
  <si>
    <t>Goa</t>
  </si>
  <si>
    <t>17-04-2018</t>
  </si>
  <si>
    <t>Sagar</t>
  </si>
  <si>
    <t>Nagaland</t>
  </si>
  <si>
    <t>Kohima</t>
  </si>
  <si>
    <t>18-04-2018</t>
  </si>
  <si>
    <t>Manju</t>
  </si>
  <si>
    <t>Andhra Pradesh</t>
  </si>
  <si>
    <t>Hyderabad</t>
  </si>
  <si>
    <t>Ramesh</t>
  </si>
  <si>
    <t>20-04-2018</t>
  </si>
  <si>
    <t>Sarita</t>
  </si>
  <si>
    <t>Deepak</t>
  </si>
  <si>
    <t>22-04-2018</t>
  </si>
  <si>
    <t>Monisha</t>
  </si>
  <si>
    <t>Atharv</t>
  </si>
  <si>
    <t>Vini</t>
  </si>
  <si>
    <t>23-04-2018</t>
  </si>
  <si>
    <t>Pinky</t>
  </si>
  <si>
    <t>Bhishm</t>
  </si>
  <si>
    <t>Mumbai</t>
  </si>
  <si>
    <t>Hitika</t>
  </si>
  <si>
    <t>Indore</t>
  </si>
  <si>
    <t>24-04-2018</t>
  </si>
  <si>
    <t>Pooja</t>
  </si>
  <si>
    <t>Hemant</t>
  </si>
  <si>
    <t>Sahil</t>
  </si>
  <si>
    <t>Ritu</t>
  </si>
  <si>
    <t>25-04-2018</t>
  </si>
  <si>
    <t>Manish</t>
  </si>
  <si>
    <t>26-04-2018</t>
  </si>
  <si>
    <t>Amit</t>
  </si>
  <si>
    <t>Sanjay</t>
  </si>
  <si>
    <t>Nidhi</t>
  </si>
  <si>
    <t>Nishi</t>
  </si>
  <si>
    <t>Ashmi</t>
  </si>
  <si>
    <t>Parth</t>
  </si>
  <si>
    <t>27-04-2018</t>
  </si>
  <si>
    <t>Lisha</t>
  </si>
  <si>
    <t>Paridhi</t>
  </si>
  <si>
    <t>Parishi</t>
  </si>
  <si>
    <t>28-04-2018</t>
  </si>
  <si>
    <t>Ajay</t>
  </si>
  <si>
    <t>29-04-2018</t>
  </si>
  <si>
    <t>Kirti</t>
  </si>
  <si>
    <t>30-04-2018</t>
  </si>
  <si>
    <t>Mayank</t>
  </si>
  <si>
    <t>01-05-2018</t>
  </si>
  <si>
    <t>Yaanvi</t>
  </si>
  <si>
    <t>Sonal</t>
  </si>
  <si>
    <t>03-05-2018</t>
  </si>
  <si>
    <t>Sharda</t>
  </si>
  <si>
    <t>04-05-2018</t>
  </si>
  <si>
    <t>Aditya</t>
  </si>
  <si>
    <t>05-05-2018</t>
  </si>
  <si>
    <t>Rachna</t>
  </si>
  <si>
    <t>06-05-2018</t>
  </si>
  <si>
    <t>Chirag</t>
  </si>
  <si>
    <t>07-05-2018</t>
  </si>
  <si>
    <t>Anurag</t>
  </si>
  <si>
    <t>08-05-2018</t>
  </si>
  <si>
    <t>Tushina</t>
  </si>
  <si>
    <t>Farah</t>
  </si>
  <si>
    <t>10-05-2018</t>
  </si>
  <si>
    <t>Sabah</t>
  </si>
  <si>
    <t>11-05-2018</t>
  </si>
  <si>
    <t>Nida</t>
  </si>
  <si>
    <t>Priyanka</t>
  </si>
  <si>
    <t>13-05-2018</t>
  </si>
  <si>
    <t>Tulika</t>
  </si>
  <si>
    <t>14-05-2018</t>
  </si>
  <si>
    <t>Shefali</t>
  </si>
  <si>
    <t>15-05-2018</t>
  </si>
  <si>
    <t>Sanskriti</t>
  </si>
  <si>
    <t>16-05-2018</t>
  </si>
  <si>
    <t>Shruti</t>
  </si>
  <si>
    <t>17-05-2018</t>
  </si>
  <si>
    <t>Subhashree</t>
  </si>
  <si>
    <t>Sweta</t>
  </si>
  <si>
    <t>19-05-2018</t>
  </si>
  <si>
    <t>Pournamasi</t>
  </si>
  <si>
    <t>20-05-2018</t>
  </si>
  <si>
    <t>Pratyusmita</t>
  </si>
  <si>
    <t>21-05-2018</t>
  </si>
  <si>
    <t>Chayanika</t>
  </si>
  <si>
    <t>22-05-2018</t>
  </si>
  <si>
    <t>Tanvi</t>
  </si>
  <si>
    <t>23-05-2018</t>
  </si>
  <si>
    <t>Anjali</t>
  </si>
  <si>
    <t>24-05-2018</t>
  </si>
  <si>
    <t>Rhea</t>
  </si>
  <si>
    <t>25-05-2018</t>
  </si>
  <si>
    <t>Piyali</t>
  </si>
  <si>
    <t>Charika</t>
  </si>
  <si>
    <t>27-05-2018</t>
  </si>
  <si>
    <t>Mitali</t>
  </si>
  <si>
    <t>28-05-2018</t>
  </si>
  <si>
    <t>Akanksha</t>
  </si>
  <si>
    <t>Arsheen</t>
  </si>
  <si>
    <t>Mahima</t>
  </si>
  <si>
    <t>31-05-2018</t>
  </si>
  <si>
    <t>Shreya</t>
  </si>
  <si>
    <t>01-06-2018</t>
  </si>
  <si>
    <t>Chandni</t>
  </si>
  <si>
    <t>02-06-2018</t>
  </si>
  <si>
    <t>Ekta</t>
  </si>
  <si>
    <t>03-06-2018</t>
  </si>
  <si>
    <t>Bathina</t>
  </si>
  <si>
    <t>04-06-2018</t>
  </si>
  <si>
    <t>Avni</t>
  </si>
  <si>
    <t>Aayushi</t>
  </si>
  <si>
    <t>Bhawna</t>
  </si>
  <si>
    <t>07-06-2018</t>
  </si>
  <si>
    <t>Krutika</t>
  </si>
  <si>
    <t>08-06-2018</t>
  </si>
  <si>
    <t>09-06-2018</t>
  </si>
  <si>
    <t>Samiksha</t>
  </si>
  <si>
    <t>10-06-2018</t>
  </si>
  <si>
    <t>Sheetal</t>
  </si>
  <si>
    <t>11-06-2018</t>
  </si>
  <si>
    <t>Sanjna</t>
  </si>
  <si>
    <t>Swetha</t>
  </si>
  <si>
    <t>14-06-2018</t>
  </si>
  <si>
    <t>Bhaggyasree</t>
  </si>
  <si>
    <t>15-06-2018</t>
  </si>
  <si>
    <t>Gunjan</t>
  </si>
  <si>
    <t>16-06-2018</t>
  </si>
  <si>
    <t>Akancha</t>
  </si>
  <si>
    <t>17-06-2018</t>
  </si>
  <si>
    <t>Rashmi</t>
  </si>
  <si>
    <t>18-06-2018</t>
  </si>
  <si>
    <t>Parna</t>
  </si>
  <si>
    <t>Subhasmita</t>
  </si>
  <si>
    <t>Suhani</t>
  </si>
  <si>
    <t>21-06-2018</t>
  </si>
  <si>
    <t>Noopur</t>
  </si>
  <si>
    <t>22-06-2018</t>
  </si>
  <si>
    <t>Vijay</t>
  </si>
  <si>
    <t>23-06-2018</t>
  </si>
  <si>
    <t>Amisha</t>
  </si>
  <si>
    <t>24-06-2018</t>
  </si>
  <si>
    <t>Kritika</t>
  </si>
  <si>
    <t>25-06-2018</t>
  </si>
  <si>
    <t>Shubhi</t>
  </si>
  <si>
    <t>26-06-2018</t>
  </si>
  <si>
    <t>Maithilee</t>
  </si>
  <si>
    <t>27-06-2018</t>
  </si>
  <si>
    <t>Shaily</t>
  </si>
  <si>
    <t>28-06-2018</t>
  </si>
  <si>
    <t>29-06-2018</t>
  </si>
  <si>
    <t>Riya</t>
  </si>
  <si>
    <t>30-06-2018</t>
  </si>
  <si>
    <t>Shweta</t>
  </si>
  <si>
    <t>01-07-2018</t>
  </si>
  <si>
    <t>Swetlana</t>
  </si>
  <si>
    <t>Shivani</t>
  </si>
  <si>
    <t>Kishwar</t>
  </si>
  <si>
    <t>Aakanksha</t>
  </si>
  <si>
    <t>05-07-2018</t>
  </si>
  <si>
    <t>Megha</t>
  </si>
  <si>
    <t>06-07-2018</t>
  </si>
  <si>
    <t>Sakshi</t>
  </si>
  <si>
    <t>07-07-2018</t>
  </si>
  <si>
    <t>Adhvaita</t>
  </si>
  <si>
    <t>08-07-2018</t>
  </si>
  <si>
    <t>Raksha</t>
  </si>
  <si>
    <t>09-07-2018</t>
  </si>
  <si>
    <t>Stuti</t>
  </si>
  <si>
    <t>10-07-2018</t>
  </si>
  <si>
    <t>Srishti</t>
  </si>
  <si>
    <t>11-07-2018</t>
  </si>
  <si>
    <t>Surabhi</t>
  </si>
  <si>
    <t>12-07-2018</t>
  </si>
  <si>
    <t>Manshul</t>
  </si>
  <si>
    <t>15-07-2018</t>
  </si>
  <si>
    <t>Namrata</t>
  </si>
  <si>
    <t>16-07-2018</t>
  </si>
  <si>
    <t>Anchal</t>
  </si>
  <si>
    <t>17-07-2018</t>
  </si>
  <si>
    <t>Inderpreet</t>
  </si>
  <si>
    <t>18-07-2018</t>
  </si>
  <si>
    <t>Wale</t>
  </si>
  <si>
    <t>19-07-2018</t>
  </si>
  <si>
    <t>20-07-2018</t>
  </si>
  <si>
    <t>Anisha</t>
  </si>
  <si>
    <t>21-07-2018</t>
  </si>
  <si>
    <t>Kiran</t>
  </si>
  <si>
    <t>22-07-2018</t>
  </si>
  <si>
    <t>Turumella</t>
  </si>
  <si>
    <t>Ameesha</t>
  </si>
  <si>
    <t>Madhulika</t>
  </si>
  <si>
    <t>Rishabh</t>
  </si>
  <si>
    <t>26-07-2018</t>
  </si>
  <si>
    <t>Akash</t>
  </si>
  <si>
    <t>27-07-2018</t>
  </si>
  <si>
    <t>Anubhaw</t>
  </si>
  <si>
    <t>28-07-2018</t>
  </si>
  <si>
    <t>Dhirajendu</t>
  </si>
  <si>
    <t>29-07-2018</t>
  </si>
  <si>
    <t>Pranav</t>
  </si>
  <si>
    <t>30-07-2018</t>
  </si>
  <si>
    <t>Arindam</t>
  </si>
  <si>
    <t>31-07-2018</t>
  </si>
  <si>
    <t>Akshat</t>
  </si>
  <si>
    <t>01-08-2018</t>
  </si>
  <si>
    <t>Shubham</t>
  </si>
  <si>
    <t>02-08-2018</t>
  </si>
  <si>
    <t>Ayush</t>
  </si>
  <si>
    <t>03-08-2018</t>
  </si>
  <si>
    <t>Daksh</t>
  </si>
  <si>
    <t>Rane</t>
  </si>
  <si>
    <t>Navdeep</t>
  </si>
  <si>
    <t>Ashwin</t>
  </si>
  <si>
    <t>07-08-2018</t>
  </si>
  <si>
    <t>Aman</t>
  </si>
  <si>
    <t>08-08-2018</t>
  </si>
  <si>
    <t>Devendra</t>
  </si>
  <si>
    <t>09-08-2018</t>
  </si>
  <si>
    <t>Kartik</t>
  </si>
  <si>
    <t>10-08-2018</t>
  </si>
  <si>
    <t>Shivam</t>
  </si>
  <si>
    <t>11-08-2018</t>
  </si>
  <si>
    <t>Harsh</t>
  </si>
  <si>
    <t>12-08-2018</t>
  </si>
  <si>
    <t>Nitant</t>
  </si>
  <si>
    <t>13-08-2018</t>
  </si>
  <si>
    <t>14-08-2018</t>
  </si>
  <si>
    <t>Priyanshu</t>
  </si>
  <si>
    <t>Nishant</t>
  </si>
  <si>
    <t>Vaibhav</t>
  </si>
  <si>
    <t>17-08-2018</t>
  </si>
  <si>
    <t>18-08-2018</t>
  </si>
  <si>
    <t>Akshay</t>
  </si>
  <si>
    <t>19-08-2018</t>
  </si>
  <si>
    <t>Shourya</t>
  </si>
  <si>
    <t>20-08-2018</t>
  </si>
  <si>
    <t>Mohan</t>
  </si>
  <si>
    <t>21-08-2018</t>
  </si>
  <si>
    <t>Mohit</t>
  </si>
  <si>
    <t>22-08-2018</t>
  </si>
  <si>
    <t>23-08-2018</t>
  </si>
  <si>
    <t>Soumya</t>
  </si>
  <si>
    <t>24-08-2018</t>
  </si>
  <si>
    <t>25-08-2018</t>
  </si>
  <si>
    <t>26-08-2018</t>
  </si>
  <si>
    <t>Anudeep</t>
  </si>
  <si>
    <t>27-08-2018</t>
  </si>
  <si>
    <t>Noshiba</t>
  </si>
  <si>
    <t>28-08-2018</t>
  </si>
  <si>
    <t>Sanjova</t>
  </si>
  <si>
    <t>29-08-2018</t>
  </si>
  <si>
    <t>Meghana</t>
  </si>
  <si>
    <t>30-08-2018</t>
  </si>
  <si>
    <t>31-08-2018</t>
  </si>
  <si>
    <t>Ashmeet</t>
  </si>
  <si>
    <t>01-09-2018</t>
  </si>
  <si>
    <t>Shreyoshe</t>
  </si>
  <si>
    <t>02-09-2018</t>
  </si>
  <si>
    <t>Surbhi</t>
  </si>
  <si>
    <t>Vaibhavi</t>
  </si>
  <si>
    <t>Sanjana</t>
  </si>
  <si>
    <t>06-09-2018</t>
  </si>
  <si>
    <t>07-09-2018</t>
  </si>
  <si>
    <t>Snehal</t>
  </si>
  <si>
    <t>08-09-2018</t>
  </si>
  <si>
    <t>Duhita</t>
  </si>
  <si>
    <t>09-09-2018</t>
  </si>
  <si>
    <t>Mousam</t>
  </si>
  <si>
    <t>10-09-2018</t>
  </si>
  <si>
    <t>Aditi</t>
  </si>
  <si>
    <t>11-09-2018</t>
  </si>
  <si>
    <t>12-09-2018</t>
  </si>
  <si>
    <t>Savi</t>
  </si>
  <si>
    <t>13-09-2018</t>
  </si>
  <si>
    <t>Teena</t>
  </si>
  <si>
    <t>14-09-2018</t>
  </si>
  <si>
    <t>Rutuja</t>
  </si>
  <si>
    <t>15-09-2018</t>
  </si>
  <si>
    <t>Shivangi</t>
  </si>
  <si>
    <t>Rohit</t>
  </si>
  <si>
    <t>19-09-2018</t>
  </si>
  <si>
    <t>Abhishek</t>
  </si>
  <si>
    <t>20-09-2018</t>
  </si>
  <si>
    <t>Asish</t>
  </si>
  <si>
    <t>21-09-2018</t>
  </si>
  <si>
    <t>Dinesh</t>
  </si>
  <si>
    <t>22-09-2018</t>
  </si>
  <si>
    <t>23-09-2018</t>
  </si>
  <si>
    <t>Sajal</t>
  </si>
  <si>
    <t>24-09-2018</t>
  </si>
  <si>
    <t>Avish</t>
  </si>
  <si>
    <t>Siddharth</t>
  </si>
  <si>
    <t>Sukant</t>
  </si>
  <si>
    <t>Sukrith</t>
  </si>
  <si>
    <t>30-09-2018</t>
  </si>
  <si>
    <t>Sauptik</t>
  </si>
  <si>
    <t>01-10-2018</t>
  </si>
  <si>
    <t>Shishu</t>
  </si>
  <si>
    <t>Divyansh</t>
  </si>
  <si>
    <t>Ishit</t>
  </si>
  <si>
    <t>Aryan</t>
  </si>
  <si>
    <t>05-10-2018</t>
  </si>
  <si>
    <t>Yash</t>
  </si>
  <si>
    <t>Shivanshu</t>
  </si>
  <si>
    <t>Sudheer</t>
  </si>
  <si>
    <t>Ankit</t>
  </si>
  <si>
    <t>06-10-2018</t>
  </si>
  <si>
    <t>Dhanraj</t>
  </si>
  <si>
    <t>07-10-2018</t>
  </si>
  <si>
    <t>Vipul</t>
  </si>
  <si>
    <t>08-10-2018</t>
  </si>
  <si>
    <t>Apsingekar</t>
  </si>
  <si>
    <t>09-10-2018</t>
  </si>
  <si>
    <t>Suman</t>
  </si>
  <si>
    <t>10-10-2018</t>
  </si>
  <si>
    <t>Nripraj</t>
  </si>
  <si>
    <t>Utsav</t>
  </si>
  <si>
    <t>Kshitij</t>
  </si>
  <si>
    <t>Hrisheekesh</t>
  </si>
  <si>
    <t>Swapnil</t>
  </si>
  <si>
    <t>12-10-2018</t>
  </si>
  <si>
    <t>Mane</t>
  </si>
  <si>
    <t>13-10-2018</t>
  </si>
  <si>
    <t>Praneet</t>
  </si>
  <si>
    <t>14-10-2018</t>
  </si>
  <si>
    <t>Sandeep</t>
  </si>
  <si>
    <t>15-10-2018</t>
  </si>
  <si>
    <t>Ankur</t>
  </si>
  <si>
    <t>16-10-2018</t>
  </si>
  <si>
    <t>Dheeraj</t>
  </si>
  <si>
    <t>18-10-2018</t>
  </si>
  <si>
    <t>Tejas</t>
  </si>
  <si>
    <t>Rohan</t>
  </si>
  <si>
    <t>20-10-2018</t>
  </si>
  <si>
    <t>Shyam</t>
  </si>
  <si>
    <t>21-10-2018</t>
  </si>
  <si>
    <t>22-10-2018</t>
  </si>
  <si>
    <t>Tanushree</t>
  </si>
  <si>
    <t>23-10-2018</t>
  </si>
  <si>
    <t>24-10-2018</t>
  </si>
  <si>
    <t>Nikita</t>
  </si>
  <si>
    <t>25-10-2018</t>
  </si>
  <si>
    <t>Apoorva</t>
  </si>
  <si>
    <t>26-10-2018</t>
  </si>
  <si>
    <t>Aastha</t>
  </si>
  <si>
    <t>27-10-2018</t>
  </si>
  <si>
    <t>28-10-2018</t>
  </si>
  <si>
    <t>Harshita</t>
  </si>
  <si>
    <t>29-10-2018</t>
  </si>
  <si>
    <t>Krishna</t>
  </si>
  <si>
    <t>Ananya</t>
  </si>
  <si>
    <t>Moumita</t>
  </si>
  <si>
    <t>Arti</t>
  </si>
  <si>
    <t>Palak</t>
  </si>
  <si>
    <t>30-10-2018</t>
  </si>
  <si>
    <t>Pranjali</t>
  </si>
  <si>
    <t>31-10-2018</t>
  </si>
  <si>
    <t>Sneha</t>
  </si>
  <si>
    <t>01-11-2018</t>
  </si>
  <si>
    <t>Ashvini</t>
  </si>
  <si>
    <t>02-11-2018</t>
  </si>
  <si>
    <t>03-11-2018</t>
  </si>
  <si>
    <t>Mrunal</t>
  </si>
  <si>
    <t>Swati</t>
  </si>
  <si>
    <t>Snel</t>
  </si>
  <si>
    <t>Soodesh</t>
  </si>
  <si>
    <t>Aniket</t>
  </si>
  <si>
    <t>04-11-2018</t>
  </si>
  <si>
    <t>K</t>
  </si>
  <si>
    <t>05-11-2018</t>
  </si>
  <si>
    <t>06-11-2018</t>
  </si>
  <si>
    <t>Kushal</t>
  </si>
  <si>
    <t>07-11-2018</t>
  </si>
  <si>
    <t>Soumyabrata</t>
  </si>
  <si>
    <t>08-11-2018</t>
  </si>
  <si>
    <t>Gaurav</t>
  </si>
  <si>
    <t>Abhijeet</t>
  </si>
  <si>
    <t>10-11-2018</t>
  </si>
  <si>
    <t>Anand</t>
  </si>
  <si>
    <t>13-11-2018</t>
  </si>
  <si>
    <t>14-11-2018</t>
  </si>
  <si>
    <t>Chikku</t>
  </si>
  <si>
    <t>15-11-2018</t>
  </si>
  <si>
    <t>Aayush</t>
  </si>
  <si>
    <t>Amol</t>
  </si>
  <si>
    <t>Manibalan</t>
  </si>
  <si>
    <t>Aromal</t>
  </si>
  <si>
    <t>Arun</t>
  </si>
  <si>
    <t>16-11-2018</t>
  </si>
  <si>
    <t>Komal</t>
  </si>
  <si>
    <t>17-11-2018</t>
  </si>
  <si>
    <t>18-11-2018</t>
  </si>
  <si>
    <t>Vikash</t>
  </si>
  <si>
    <t>19-11-2018</t>
  </si>
  <si>
    <t>Parakh</t>
  </si>
  <si>
    <t>20-11-2018</t>
  </si>
  <si>
    <t>21-11-2018</t>
  </si>
  <si>
    <t>Gunjal</t>
  </si>
  <si>
    <t>Surat</t>
  </si>
  <si>
    <t>22-11-2018</t>
  </si>
  <si>
    <t>Saurabh</t>
  </si>
  <si>
    <t>23-11-2018</t>
  </si>
  <si>
    <t>Divyeta</t>
  </si>
  <si>
    <t>24-11-2018</t>
  </si>
  <si>
    <t>Udaipur</t>
  </si>
  <si>
    <t>Divyeshkumar</t>
  </si>
  <si>
    <t>Allahabad</t>
  </si>
  <si>
    <t>Bhosale</t>
  </si>
  <si>
    <t>Amritsar</t>
  </si>
  <si>
    <t>Dashyam</t>
  </si>
  <si>
    <t>Mrinal</t>
  </si>
  <si>
    <t>Apoorv</t>
  </si>
  <si>
    <t>25-11-2018</t>
  </si>
  <si>
    <t>26-11-2018</t>
  </si>
  <si>
    <t>Masurkar</t>
  </si>
  <si>
    <t>27-11-2018</t>
  </si>
  <si>
    <t>Saptadeep</t>
  </si>
  <si>
    <t>28-11-2018</t>
  </si>
  <si>
    <t>Sumeet</t>
  </si>
  <si>
    <t>Shatayu</t>
  </si>
  <si>
    <t>Brijesh</t>
  </si>
  <si>
    <t>01-12-2018</t>
  </si>
  <si>
    <t>Vedant</t>
  </si>
  <si>
    <t>02-12-2018</t>
  </si>
  <si>
    <t>03-12-2018</t>
  </si>
  <si>
    <t>04-12-2018</t>
  </si>
  <si>
    <t>Divyansha</t>
  </si>
  <si>
    <t>Aashna</t>
  </si>
  <si>
    <t>Monu</t>
  </si>
  <si>
    <t>Sathya</t>
  </si>
  <si>
    <t>05-12-2018</t>
  </si>
  <si>
    <t>06-12-2018</t>
  </si>
  <si>
    <t>07-12-2018</t>
  </si>
  <si>
    <t>08-12-2018</t>
  </si>
  <si>
    <t>Aishwarya</t>
  </si>
  <si>
    <t>09-12-2018</t>
  </si>
  <si>
    <t>10-12-2018</t>
  </si>
  <si>
    <t>Suraj</t>
  </si>
  <si>
    <t>Ishpreet</t>
  </si>
  <si>
    <t>Amlan</t>
  </si>
  <si>
    <t>Delhi</t>
  </si>
  <si>
    <t>11-12-2018</t>
  </si>
  <si>
    <t>Bhargav</t>
  </si>
  <si>
    <t>Abhijit</t>
  </si>
  <si>
    <t>Jaydeep</t>
  </si>
  <si>
    <t>12-12-2018</t>
  </si>
  <si>
    <t>Pradeep</t>
  </si>
  <si>
    <t>13-12-2018</t>
  </si>
  <si>
    <t>Sujay</t>
  </si>
  <si>
    <t>14-12-2018</t>
  </si>
  <si>
    <t>Jay</t>
  </si>
  <si>
    <t>15-12-2018</t>
  </si>
  <si>
    <t>Phalguni</t>
  </si>
  <si>
    <t>16-12-2018</t>
  </si>
  <si>
    <t>Preksha</t>
  </si>
  <si>
    <t>17-12-2018</t>
  </si>
  <si>
    <t>Geetanjali</t>
  </si>
  <si>
    <t>18-12-2018</t>
  </si>
  <si>
    <t>Kajal</t>
  </si>
  <si>
    <t>19-12-2018</t>
  </si>
  <si>
    <t>Sukruta</t>
  </si>
  <si>
    <t>20-12-2018</t>
  </si>
  <si>
    <t>Utkarsh</t>
  </si>
  <si>
    <t>21-12-2018</t>
  </si>
  <si>
    <t>22-12-2018</t>
  </si>
  <si>
    <t>Karandeep</t>
  </si>
  <si>
    <t>23-12-2018</t>
  </si>
  <si>
    <t>Neha</t>
  </si>
  <si>
    <t>24-12-2018</t>
  </si>
  <si>
    <t>Jayanti</t>
  </si>
  <si>
    <t>25-12-2018</t>
  </si>
  <si>
    <t>Sandra</t>
  </si>
  <si>
    <t>26-12-2018</t>
  </si>
  <si>
    <t>Akshata</t>
  </si>
  <si>
    <t>27-12-2018</t>
  </si>
  <si>
    <t>Vishakha</t>
  </si>
  <si>
    <t>28-12-2018</t>
  </si>
  <si>
    <t>Prajakta</t>
  </si>
  <si>
    <t>29-12-2018</t>
  </si>
  <si>
    <t>30-12-2018</t>
  </si>
  <si>
    <t>Dipali</t>
  </si>
  <si>
    <t>31-12-2018</t>
  </si>
  <si>
    <t>01-01-2019</t>
  </si>
  <si>
    <t>Smriti</t>
  </si>
  <si>
    <t>02-01-2019</t>
  </si>
  <si>
    <t>Girase</t>
  </si>
  <si>
    <t>03-01-2019</t>
  </si>
  <si>
    <t>Monica</t>
  </si>
  <si>
    <t>04-01-2019</t>
  </si>
  <si>
    <t>Sidharth</t>
  </si>
  <si>
    <t>Bhutekar</t>
  </si>
  <si>
    <t>Shikhar</t>
  </si>
  <si>
    <t>Rahul</t>
  </si>
  <si>
    <t>Sudhir</t>
  </si>
  <si>
    <t>05-01-2019</t>
  </si>
  <si>
    <t>Nikhil</t>
  </si>
  <si>
    <t>Vineet</t>
  </si>
  <si>
    <t>06-01-2019</t>
  </si>
  <si>
    <t>Vivek</t>
  </si>
  <si>
    <t>07-01-2019</t>
  </si>
  <si>
    <t>Jaideep</t>
  </si>
  <si>
    <t>08-01-2019</t>
  </si>
  <si>
    <t>09-01-2019</t>
  </si>
  <si>
    <t>Shardul</t>
  </si>
  <si>
    <t>10-01-2019</t>
  </si>
  <si>
    <t>Syed</t>
  </si>
  <si>
    <t>11-01-2019</t>
  </si>
  <si>
    <t>Mhatre</t>
  </si>
  <si>
    <t>12-01-2019</t>
  </si>
  <si>
    <t>13-01-2019</t>
  </si>
  <si>
    <t>Chetan</t>
  </si>
  <si>
    <t>Mukund</t>
  </si>
  <si>
    <t>Shantanu</t>
  </si>
  <si>
    <t>Jesal</t>
  </si>
  <si>
    <t>14-01-2019</t>
  </si>
  <si>
    <t>Trupti</t>
  </si>
  <si>
    <t>16-01-2019</t>
  </si>
  <si>
    <t>17-01-2019</t>
  </si>
  <si>
    <t>18-01-2019</t>
  </si>
  <si>
    <t>Aparajita</t>
  </si>
  <si>
    <t>Muskan</t>
  </si>
  <si>
    <t>19-01-2019</t>
  </si>
  <si>
    <t>Tejeswini</t>
  </si>
  <si>
    <t>Pratiksha</t>
  </si>
  <si>
    <t>20-01-2019</t>
  </si>
  <si>
    <t>Oshin</t>
  </si>
  <si>
    <t>21-01-2019</t>
  </si>
  <si>
    <t>Saloni</t>
  </si>
  <si>
    <t>Paromita</t>
  </si>
  <si>
    <t>Shreyshi</t>
  </si>
  <si>
    <t>22-01-2019</t>
  </si>
  <si>
    <t>23-01-2019</t>
  </si>
  <si>
    <t>Jesslyn</t>
  </si>
  <si>
    <t>24-01-2019</t>
  </si>
  <si>
    <t>Seema</t>
  </si>
  <si>
    <t>25-01-2019</t>
  </si>
  <si>
    <t>Manisha</t>
  </si>
  <si>
    <t>Piyam</t>
  </si>
  <si>
    <t>27-01-2019</t>
  </si>
  <si>
    <t>Parin</t>
  </si>
  <si>
    <t>28-01-2019</t>
  </si>
  <si>
    <t>Amruta</t>
  </si>
  <si>
    <t>29-01-2019</t>
  </si>
  <si>
    <t>Hemangi</t>
  </si>
  <si>
    <t>30-01-2019</t>
  </si>
  <si>
    <t>Atul</t>
  </si>
  <si>
    <t>31-01-2019</t>
  </si>
  <si>
    <t>Ginny</t>
  </si>
  <si>
    <t>Manjiri</t>
  </si>
  <si>
    <t>Nirja</t>
  </si>
  <si>
    <t>01-02-2019</t>
  </si>
  <si>
    <t>02-02-2019</t>
  </si>
  <si>
    <t>Mugdha</t>
  </si>
  <si>
    <t>03-02-2019</t>
  </si>
  <si>
    <t>Mansi</t>
  </si>
  <si>
    <t>Harshal</t>
  </si>
  <si>
    <t>Omkar</t>
  </si>
  <si>
    <t>04-02-2019</t>
  </si>
  <si>
    <t>Yohann</t>
  </si>
  <si>
    <t>Prashant</t>
  </si>
  <si>
    <t>Anmol</t>
  </si>
  <si>
    <t>05-02-2019</t>
  </si>
  <si>
    <t>Diwakar</t>
  </si>
  <si>
    <t>06-02-2019</t>
  </si>
  <si>
    <t>07-02-2019</t>
  </si>
  <si>
    <t>Patil</t>
  </si>
  <si>
    <t>08-02-2019</t>
  </si>
  <si>
    <t>Hitesh</t>
  </si>
  <si>
    <t>Nandita</t>
  </si>
  <si>
    <t>Parnavi</t>
  </si>
  <si>
    <t>09-02-2019</t>
  </si>
  <si>
    <t>Arpita</t>
  </si>
  <si>
    <t>Kalyani</t>
  </si>
  <si>
    <t>10-02-2019</t>
  </si>
  <si>
    <t>11-02-2019</t>
  </si>
  <si>
    <t>Kartikay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</si>
  <si>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</si>
  <si>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</si>
  <si>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</si>
  <si>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</si>
  <si>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</si>
  <si>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</si>
  <si>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</si>
  <si>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</si>
  <si>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</si>
  <si>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</si>
  <si>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</si>
  <si>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</si>
  <si>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</si>
  <si>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</si>
  <si>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</si>
  <si>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</si>
  <si>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</si>
  <si>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</si>
  <si>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</si>
  <si>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</si>
  <si>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</si>
  <si>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</si>
  <si>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</si>
  <si>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</si>
  <si>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</si>
  <si>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</si>
  <si>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</si>
  <si>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</si>
  <si>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</si>
  <si>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</si>
  <si>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</si>
  <si>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</si>
  <si>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</si>
  <si>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Ankita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</si>
  <si>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</si>
  <si>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</si>
  <si>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</si>
  <si>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</si>
  <si>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</si>
  <si>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</si>
  <si>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</si>
  <si>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</si>
  <si>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</si>
  <si>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</si>
  <si>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</si>
  <si>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</si>
  <si>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</si>
  <si>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</si>
  <si>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</si>
  <si>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/>
  </si>
  <si>
    <t>Стовпець1</t>
  </si>
  <si>
    <t>Позначки рядків</t>
  </si>
  <si>
    <t>Загальний підсумок</t>
  </si>
  <si>
    <t>Сума з 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</si>
  <si>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</si>
  <si>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</si>
  <si>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</si>
  <si>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</si>
  <si>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</si>
  <si>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</si>
  <si>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</si>
  <si>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</si>
  <si>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</si>
  <si>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</si>
  <si>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</si>
  <si>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</si>
  <si>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Quarter</t>
  </si>
  <si>
    <t>Year</t>
  </si>
  <si>
    <t>Month</t>
  </si>
  <si>
    <t>Month2</t>
  </si>
  <si>
    <t>Q2</t>
  </si>
  <si>
    <t>Q3</t>
  </si>
  <si>
    <t>Q4</t>
  </si>
  <si>
    <t>Q1</t>
  </si>
  <si>
    <t>Позначки стовпців</t>
  </si>
  <si>
    <t>Сума з Amount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</si>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</sst>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1" xfId="0" applyFont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NumberFormat="1" applyFont="1" applyFill="1" applyBorder="1"/>
    <xf numFmtId="0" fontId="0" fillId="34" borderId="14" xfId="0" applyFont="1" applyFill="1" applyBorder="1"/>
    <xf numFmtId="0" fontId="0" fillId="34" borderId="14" xfId="0" applyNumberFormat="1" applyFont="1" applyFill="1" applyBorder="1"/>
    <xf numFmtId="0" fontId="0" fillId="34" borderId="15" xfId="0" applyNumberFormat="1" applyFont="1" applyFill="1" applyBorder="1"/>
    <xf numFmtId="0" fontId="0" fillId="0" borderId="13" xfId="0" applyNumberFormat="1" applyFont="1" applyBorder="1"/>
    <xf numFmtId="0" fontId="0" fillId="0" borderId="14" xfId="0" applyFont="1" applyBorder="1"/>
    <xf numFmtId="0" fontId="0" fillId="0" borderId="14" xfId="0" applyNumberFormat="1" applyFont="1" applyBorder="1"/>
    <xf numFmtId="0" fontId="0" fillId="0" borderId="15" xfId="0" applyNumberFormat="1" applyFont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5" borderId="16" xfId="0" applyFont="1" applyFill="1" applyBorder="1"/>
    <xf numFmtId="0" fontId="16" fillId="0" borderId="16" xfId="0" applyFont="1" applyBorder="1"/>
    <xf numFmtId="10" fontId="0" fillId="0" borderId="0" xfId="0" applyNumberFormat="1"/>
    <xf numFmtId="0" fontId="0" fillId="0" borderId="0" xfId="0" applyAlignment="1">
      <alignment vertical="top"/>
    </xf>
    <xf numFmtId="0" fontId="0" fillId="36" borderId="0" xfId="0" applyFill="1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/>
        <i val="0"/>
        <sz val="12"/>
        <color theme="0"/>
      </font>
      <fill>
        <patternFill>
          <bgColor theme="4"/>
        </patternFill>
      </fill>
    </dxf>
    <dxf>
      <font>
        <b/>
        <i/>
        <sz val="12"/>
        <name val="Calibri Light"/>
        <family val="2"/>
        <scheme val="major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Стиль роздільника 1" pivot="0" table="0" count="3" xr9:uid="{72090521-A0B8-4061-91A2-D2DF47C1F13F}">
      <tableStyleElement type="wholeTable" dxfId="8"/>
      <tableStyleElement type="headerRow" dxfId="7"/>
    </tableStyle>
    <tableStyle name="Стиль роздільника 2" pivot="0" table="0" count="3" xr9:uid="{A828F65D-2B26-4467-9AE1-2AB8B5048524}">
      <tableStyleElement type="wholeTable" dxfId="6"/>
    </tableStyle>
  </tableStyles>
  <colors>
    <mruColors>
      <color rgb="FFFDC083"/>
      <color rgb="FFF1ADF1"/>
      <color rgb="FFC59EEC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theme="4" tint="0.3999450666829432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4" tint="-0.24994659260841701"/>
            </patternFill>
          </fill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Стиль роздільника 1">
        <x14:slicerStyle name="Стиль роздільника 1">
          <x14:slicerStyleElements>
            <x14:slicerStyleElement type="selectedItemWithData" dxfId="2"/>
          </x14:slicerStyleElements>
        </x14:slicerStyle>
        <x14:slicerStyle name="Стиль роздільника 2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</a:t>
            </a:r>
            <a:r>
              <a:rPr lang="en-US" baseline="0"/>
              <a:t> categories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Аркуш8!$K$4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Аркуш8!$I$5:$J$8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Аркуш8!$K$5:$K$8</c:f>
              <c:numCache>
                <c:formatCode>General</c:formatCode>
                <c:ptCount val="4"/>
                <c:pt idx="0">
                  <c:v>-237</c:v>
                </c:pt>
                <c:pt idx="1">
                  <c:v>-867</c:v>
                </c:pt>
                <c:pt idx="2">
                  <c:v>3387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B-438F-BC45-10FB2911CFEE}"/>
            </c:ext>
          </c:extLst>
        </c:ser>
        <c:ser>
          <c:idx val="1"/>
          <c:order val="1"/>
          <c:tx>
            <c:strRef>
              <c:f>Аркуш8!$L$4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Аркуш8!$I$5:$J$8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Аркуш8!$L$5:$L$8</c:f>
              <c:numCache>
                <c:formatCode>General</c:formatCode>
                <c:ptCount val="4"/>
                <c:pt idx="0">
                  <c:v>-3206</c:v>
                </c:pt>
                <c:pt idx="1">
                  <c:v>-1999</c:v>
                </c:pt>
                <c:pt idx="2">
                  <c:v>2206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B-438F-BC45-10FB2911CFEE}"/>
            </c:ext>
          </c:extLst>
        </c:ser>
        <c:ser>
          <c:idx val="2"/>
          <c:order val="2"/>
          <c:tx>
            <c:strRef>
              <c:f>Аркуш8!$M$4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Аркуш8!$I$5:$J$8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Аркуш8!$M$5:$M$8</c:f>
              <c:numCache>
                <c:formatCode>General</c:formatCode>
                <c:ptCount val="4"/>
                <c:pt idx="0">
                  <c:v>-2132</c:v>
                </c:pt>
                <c:pt idx="1">
                  <c:v>608</c:v>
                </c:pt>
                <c:pt idx="2">
                  <c:v>1966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B-438F-BC45-10FB2911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308368"/>
        <c:axId val="1341315440"/>
      </c:barChart>
      <c:catAx>
        <c:axId val="1341308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41315440"/>
        <c:crosses val="autoZero"/>
        <c:auto val="1"/>
        <c:lblAlgn val="ctr"/>
        <c:lblOffset val="600"/>
        <c:tickLblSkip val="1"/>
        <c:tickMarkSkip val="1"/>
        <c:noMultiLvlLbl val="0"/>
      </c:catAx>
      <c:valAx>
        <c:axId val="13413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4130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dashboard.xlsx]Аркуш1!Зведена таблиця2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Аркуш1!$B$14</c:f>
              <c:strCache>
                <c:ptCount val="1"/>
                <c:pt idx="0">
                  <c:v>Підсумок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Аркуш1!$A$15:$A$29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</c:lvl>
                <c:lvl>
                  <c:pt idx="0">
                    <c:v>2018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Аркуш1!$B$15:$B$29</c:f>
              <c:numCache>
                <c:formatCode>General</c:formatCode>
                <c:ptCount val="12"/>
                <c:pt idx="0">
                  <c:v>-1978</c:v>
                </c:pt>
                <c:pt idx="1">
                  <c:v>-2381</c:v>
                </c:pt>
                <c:pt idx="2">
                  <c:v>-1216</c:v>
                </c:pt>
                <c:pt idx="3">
                  <c:v>-1409</c:v>
                </c:pt>
                <c:pt idx="4">
                  <c:v>58</c:v>
                </c:pt>
                <c:pt idx="5">
                  <c:v>-907</c:v>
                </c:pt>
                <c:pt idx="6">
                  <c:v>2831</c:v>
                </c:pt>
                <c:pt idx="7">
                  <c:v>3188</c:v>
                </c:pt>
                <c:pt idx="8">
                  <c:v>1540</c:v>
                </c:pt>
                <c:pt idx="9">
                  <c:v>2801</c:v>
                </c:pt>
                <c:pt idx="10">
                  <c:v>1922</c:v>
                </c:pt>
                <c:pt idx="11">
                  <c:v>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0-44F8-BB97-13B8B125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44016"/>
        <c:axId val="233746096"/>
      </c:lineChart>
      <c:catAx>
        <c:axId val="2337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3746096"/>
        <c:crosses val="autoZero"/>
        <c:auto val="1"/>
        <c:lblAlgn val="ctr"/>
        <c:lblOffset val="100"/>
        <c:noMultiLvlLbl val="0"/>
      </c:catAx>
      <c:valAx>
        <c:axId val="2337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374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dashboard.xlsx]Аркуш1!Зведена таблиця3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Аркуш1!$E$14</c:f>
              <c:strCache>
                <c:ptCount val="1"/>
                <c:pt idx="0">
                  <c:v>Підсумок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0-4AE7-9879-0C831EBFF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0-4AE7-9879-0C831EBFF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40-4AE7-9879-0C831EBFF86F}"/>
              </c:ext>
            </c:extLst>
          </c:dPt>
          <c:cat>
            <c:strRef>
              <c:f>Аркуш1!$D$15:$D$18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Аркуш1!$E$15:$E$18</c:f>
              <c:numCache>
                <c:formatCode>General</c:formatCode>
                <c:ptCount val="3"/>
                <c:pt idx="0">
                  <c:v>4871</c:v>
                </c:pt>
                <c:pt idx="1">
                  <c:v>-1730</c:v>
                </c:pt>
                <c:pt idx="2">
                  <c:v>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7-4AF4-A30C-C62240AF3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dashboard.xlsx]Аркуш1!Зведена таблиця4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Аркуш1!$E$21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Аркуш1!$D$22:$D$27</c:f>
              <c:strCache>
                <c:ptCount val="5"/>
                <c:pt idx="0">
                  <c:v>Printers</c:v>
                </c:pt>
                <c:pt idx="1">
                  <c:v>Saree</c:v>
                </c:pt>
                <c:pt idx="2">
                  <c:v>Stole</c:v>
                </c:pt>
                <c:pt idx="3">
                  <c:v>Accessories</c:v>
                </c:pt>
                <c:pt idx="4">
                  <c:v>Bookcases</c:v>
                </c:pt>
              </c:strCache>
            </c:strRef>
          </c:cat>
          <c:val>
            <c:numRef>
              <c:f>Аркуш1!$E$22:$E$27</c:f>
              <c:numCache>
                <c:formatCode>General</c:formatCode>
                <c:ptCount val="5"/>
                <c:pt idx="0">
                  <c:v>930</c:v>
                </c:pt>
                <c:pt idx="1">
                  <c:v>1166</c:v>
                </c:pt>
                <c:pt idx="2">
                  <c:v>1275</c:v>
                </c:pt>
                <c:pt idx="3">
                  <c:v>2170</c:v>
                </c:pt>
                <c:pt idx="4">
                  <c:v>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1-4695-95EB-BD894DFE5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667552"/>
        <c:axId val="804670464"/>
      </c:barChart>
      <c:catAx>
        <c:axId val="80466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4670464"/>
        <c:crosses val="autoZero"/>
        <c:auto val="1"/>
        <c:lblAlgn val="ctr"/>
        <c:lblOffset val="100"/>
        <c:noMultiLvlLbl val="0"/>
      </c:catAx>
      <c:valAx>
        <c:axId val="8046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46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dashboard.xlsx]Аркуш1!Зведена таблиця5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Аркуш1!$B$33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Аркуш1!$A$34:$A$39</c:f>
              <c:strCache>
                <c:ptCount val="5"/>
                <c:pt idx="0">
                  <c:v>Girase</c:v>
                </c:pt>
                <c:pt idx="1">
                  <c:v>Dashyam</c:v>
                </c:pt>
                <c:pt idx="2">
                  <c:v>Arpita</c:v>
                </c:pt>
                <c:pt idx="3">
                  <c:v>Amol</c:v>
                </c:pt>
                <c:pt idx="4">
                  <c:v>Surabhi</c:v>
                </c:pt>
              </c:strCache>
            </c:strRef>
          </c:cat>
          <c:val>
            <c:numRef>
              <c:f>Аркуш1!$B$34:$B$39</c:f>
              <c:numCache>
                <c:formatCode>General</c:formatCode>
                <c:ptCount val="5"/>
                <c:pt idx="0">
                  <c:v>536</c:v>
                </c:pt>
                <c:pt idx="1">
                  <c:v>568</c:v>
                </c:pt>
                <c:pt idx="2">
                  <c:v>573</c:v>
                </c:pt>
                <c:pt idx="3">
                  <c:v>701</c:v>
                </c:pt>
                <c:pt idx="4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7-4175-9480-6B1DE7981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7263616"/>
        <c:axId val="877264032"/>
      </c:barChart>
      <c:catAx>
        <c:axId val="87726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7264032"/>
        <c:crosses val="autoZero"/>
        <c:auto val="1"/>
        <c:lblAlgn val="ctr"/>
        <c:lblOffset val="100"/>
        <c:noMultiLvlLbl val="0"/>
      </c:catAx>
      <c:valAx>
        <c:axId val="8772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72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dashboard.xlsx]Аркуш1!Зведена таблиця8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Аркуш1!$B$51</c:f>
              <c:strCache>
                <c:ptCount val="1"/>
                <c:pt idx="0">
                  <c:v>Підсумок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Аркуш1!$A$52:$A$83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Аркуш1!$B$52:$B$83</c:f>
              <c:numCache>
                <c:formatCode>General</c:formatCode>
                <c:ptCount val="31"/>
                <c:pt idx="0">
                  <c:v>-699</c:v>
                </c:pt>
                <c:pt idx="1">
                  <c:v>1275</c:v>
                </c:pt>
                <c:pt idx="2">
                  <c:v>294</c:v>
                </c:pt>
                <c:pt idx="3">
                  <c:v>887</c:v>
                </c:pt>
                <c:pt idx="4">
                  <c:v>412</c:v>
                </c:pt>
                <c:pt idx="5">
                  <c:v>-268</c:v>
                </c:pt>
                <c:pt idx="6">
                  <c:v>-249</c:v>
                </c:pt>
                <c:pt idx="7">
                  <c:v>-2651</c:v>
                </c:pt>
                <c:pt idx="8">
                  <c:v>726</c:v>
                </c:pt>
                <c:pt idx="9">
                  <c:v>1509</c:v>
                </c:pt>
                <c:pt idx="10">
                  <c:v>-87</c:v>
                </c:pt>
                <c:pt idx="11">
                  <c:v>-493</c:v>
                </c:pt>
                <c:pt idx="12">
                  <c:v>305</c:v>
                </c:pt>
                <c:pt idx="13">
                  <c:v>335</c:v>
                </c:pt>
                <c:pt idx="14">
                  <c:v>1285</c:v>
                </c:pt>
                <c:pt idx="15">
                  <c:v>521</c:v>
                </c:pt>
                <c:pt idx="16">
                  <c:v>-248</c:v>
                </c:pt>
                <c:pt idx="17">
                  <c:v>-606</c:v>
                </c:pt>
                <c:pt idx="18">
                  <c:v>1105</c:v>
                </c:pt>
                <c:pt idx="19">
                  <c:v>-245</c:v>
                </c:pt>
                <c:pt idx="20">
                  <c:v>652</c:v>
                </c:pt>
                <c:pt idx="21">
                  <c:v>-1336</c:v>
                </c:pt>
                <c:pt idx="22">
                  <c:v>382</c:v>
                </c:pt>
                <c:pt idx="23">
                  <c:v>1052</c:v>
                </c:pt>
                <c:pt idx="24">
                  <c:v>1217</c:v>
                </c:pt>
                <c:pt idx="25">
                  <c:v>-589</c:v>
                </c:pt>
                <c:pt idx="26">
                  <c:v>83</c:v>
                </c:pt>
                <c:pt idx="27">
                  <c:v>118</c:v>
                </c:pt>
                <c:pt idx="28">
                  <c:v>103</c:v>
                </c:pt>
                <c:pt idx="29">
                  <c:v>777</c:v>
                </c:pt>
                <c:pt idx="30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4695-81E2-3637B4DE0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731936"/>
        <c:axId val="221732352"/>
      </c:lineChart>
      <c:catAx>
        <c:axId val="2217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1732352"/>
        <c:crosses val="autoZero"/>
        <c:auto val="1"/>
        <c:lblAlgn val="ctr"/>
        <c:lblOffset val="100"/>
        <c:noMultiLvlLbl val="0"/>
      </c:catAx>
      <c:valAx>
        <c:axId val="2217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17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dashboard.xlsx]Аркуш8!Зведена таблиця60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Аркуш8!$E$12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Аркуш8!$D$13:$D$18</c:f>
              <c:strCache>
                <c:ptCount val="5"/>
                <c:pt idx="0">
                  <c:v>Girase</c:v>
                </c:pt>
                <c:pt idx="1">
                  <c:v>Dashyam</c:v>
                </c:pt>
                <c:pt idx="2">
                  <c:v>Arpita</c:v>
                </c:pt>
                <c:pt idx="3">
                  <c:v>Amol</c:v>
                </c:pt>
                <c:pt idx="4">
                  <c:v>Surabhi</c:v>
                </c:pt>
              </c:strCache>
            </c:strRef>
          </c:cat>
          <c:val>
            <c:numRef>
              <c:f>Аркуш8!$E$13:$E$18</c:f>
              <c:numCache>
                <c:formatCode>General</c:formatCode>
                <c:ptCount val="5"/>
                <c:pt idx="0">
                  <c:v>536</c:v>
                </c:pt>
                <c:pt idx="1">
                  <c:v>568</c:v>
                </c:pt>
                <c:pt idx="2">
                  <c:v>573</c:v>
                </c:pt>
                <c:pt idx="3">
                  <c:v>701</c:v>
                </c:pt>
                <c:pt idx="4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7-4B46-B891-0D4BC709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2140288"/>
        <c:axId val="1282143200"/>
      </c:barChart>
      <c:catAx>
        <c:axId val="128214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2143200"/>
        <c:crosses val="autoZero"/>
        <c:auto val="1"/>
        <c:lblAlgn val="ctr"/>
        <c:lblOffset val="100"/>
        <c:noMultiLvlLbl val="0"/>
      </c:catAx>
      <c:valAx>
        <c:axId val="128214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214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dashboard.xlsx]Аркуш1!Зведена таблиця1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Аркуш1!$B$3:$B$4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Аркуш1!$A$5:$A$11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Аркуш1!$B$5:$B$11</c:f>
              <c:numCache>
                <c:formatCode>General</c:formatCode>
                <c:ptCount val="4"/>
                <c:pt idx="0">
                  <c:v>-237</c:v>
                </c:pt>
                <c:pt idx="1">
                  <c:v>-867</c:v>
                </c:pt>
                <c:pt idx="2">
                  <c:v>3387</c:v>
                </c:pt>
                <c:pt idx="3">
                  <c:v>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9-4883-8B04-2757FE29A728}"/>
            </c:ext>
          </c:extLst>
        </c:ser>
        <c:ser>
          <c:idx val="1"/>
          <c:order val="1"/>
          <c:tx>
            <c:strRef>
              <c:f>Аркуш1!$C$3:$C$4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Аркуш1!$A$5:$A$11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Аркуш1!$C$5:$C$11</c:f>
              <c:numCache>
                <c:formatCode>General</c:formatCode>
                <c:ptCount val="4"/>
                <c:pt idx="0">
                  <c:v>-3206</c:v>
                </c:pt>
                <c:pt idx="1">
                  <c:v>-1999</c:v>
                </c:pt>
                <c:pt idx="2">
                  <c:v>2206</c:v>
                </c:pt>
                <c:pt idx="3">
                  <c:v>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58-42A6-AF28-81B8C7690295}"/>
            </c:ext>
          </c:extLst>
        </c:ser>
        <c:ser>
          <c:idx val="2"/>
          <c:order val="2"/>
          <c:tx>
            <c:strRef>
              <c:f>Аркуш1!$D$3:$D$4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Аркуш1!$A$5:$A$11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Аркуш1!$D$5:$D$11</c:f>
              <c:numCache>
                <c:formatCode>General</c:formatCode>
                <c:ptCount val="4"/>
                <c:pt idx="0">
                  <c:v>-2132</c:v>
                </c:pt>
                <c:pt idx="1">
                  <c:v>608</c:v>
                </c:pt>
                <c:pt idx="2">
                  <c:v>1966</c:v>
                </c:pt>
                <c:pt idx="3">
                  <c:v>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58-42A6-AF28-81B8C769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642208"/>
        <c:axId val="226604896"/>
      </c:barChart>
      <c:catAx>
        <c:axId val="2266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6604896"/>
        <c:crosses val="autoZero"/>
        <c:auto val="1"/>
        <c:lblAlgn val="ctr"/>
        <c:lblOffset val="100"/>
        <c:noMultiLvlLbl val="0"/>
      </c:catAx>
      <c:valAx>
        <c:axId val="2266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66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dashboard.xlsx]Аркуш1!Зведена таблиця2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Monthly</a:t>
            </a:r>
            <a:r>
              <a:rPr lang="en-US" sz="1600" b="1" baseline="0">
                <a:solidFill>
                  <a:sysClr val="windowText" lastClr="000000"/>
                </a:solidFill>
              </a:rPr>
              <a:t> sales</a:t>
            </a:r>
            <a:endParaRPr lang="uk-UA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Аркуш1!$B$14</c:f>
              <c:strCache>
                <c:ptCount val="1"/>
                <c:pt idx="0">
                  <c:v>Підсумок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Аркуш1!$A$15:$A$29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</c:lvl>
                <c:lvl>
                  <c:pt idx="0">
                    <c:v>2018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Аркуш1!$B$15:$B$29</c:f>
              <c:numCache>
                <c:formatCode>General</c:formatCode>
                <c:ptCount val="12"/>
                <c:pt idx="0">
                  <c:v>-1978</c:v>
                </c:pt>
                <c:pt idx="1">
                  <c:v>-2381</c:v>
                </c:pt>
                <c:pt idx="2">
                  <c:v>-1216</c:v>
                </c:pt>
                <c:pt idx="3">
                  <c:v>-1409</c:v>
                </c:pt>
                <c:pt idx="4">
                  <c:v>58</c:v>
                </c:pt>
                <c:pt idx="5">
                  <c:v>-907</c:v>
                </c:pt>
                <c:pt idx="6">
                  <c:v>2831</c:v>
                </c:pt>
                <c:pt idx="7">
                  <c:v>3188</c:v>
                </c:pt>
                <c:pt idx="8">
                  <c:v>1540</c:v>
                </c:pt>
                <c:pt idx="9">
                  <c:v>2801</c:v>
                </c:pt>
                <c:pt idx="10">
                  <c:v>1922</c:v>
                </c:pt>
                <c:pt idx="11">
                  <c:v>1639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B9-4DB0-8C52-76C8EF3A9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44016"/>
        <c:axId val="233746096"/>
      </c:lineChart>
      <c:catAx>
        <c:axId val="2337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3746096"/>
        <c:crosses val="autoZero"/>
        <c:auto val="1"/>
        <c:lblAlgn val="ctr"/>
        <c:lblOffset val="100"/>
        <c:noMultiLvlLbl val="0"/>
      </c:catAx>
      <c:valAx>
        <c:axId val="2337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374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dashboard.xlsx]Аркуш1!Зведена таблиця3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Sales type</a:t>
            </a:r>
            <a:endParaRPr lang="uk-UA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Аркуш1!$E$14</c:f>
              <c:strCache>
                <c:ptCount val="1"/>
                <c:pt idx="0">
                  <c:v>Підсумок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82-4F35-AF75-FA27CFA2F0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82-4F35-AF75-FA27CFA2F0C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82-4F35-AF75-FA27CFA2F0C7}"/>
              </c:ext>
            </c:extLst>
          </c:dPt>
          <c:cat>
            <c:strRef>
              <c:f>Аркуш1!$D$15:$D$18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Аркуш1!$E$15:$E$18</c:f>
              <c:numCache>
                <c:formatCode>General</c:formatCode>
                <c:ptCount val="3"/>
                <c:pt idx="0">
                  <c:v>4871</c:v>
                </c:pt>
                <c:pt idx="1">
                  <c:v>-1730</c:v>
                </c:pt>
                <c:pt idx="2">
                  <c:v>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82-4F35-AF75-FA27CFA2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dashboard.xlsx]Аркуш1!Зведена таблиця4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Top 5 products</a:t>
            </a:r>
            <a:endParaRPr lang="uk-UA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Аркуш1!$E$21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Аркуш1!$D$22:$D$27</c:f>
              <c:strCache>
                <c:ptCount val="5"/>
                <c:pt idx="0">
                  <c:v>Printers</c:v>
                </c:pt>
                <c:pt idx="1">
                  <c:v>Saree</c:v>
                </c:pt>
                <c:pt idx="2">
                  <c:v>Stole</c:v>
                </c:pt>
                <c:pt idx="3">
                  <c:v>Accessories</c:v>
                </c:pt>
                <c:pt idx="4">
                  <c:v>Bookcases</c:v>
                </c:pt>
              </c:strCache>
            </c:strRef>
          </c:cat>
          <c:val>
            <c:numRef>
              <c:f>Аркуш1!$E$22:$E$27</c:f>
              <c:numCache>
                <c:formatCode>General</c:formatCode>
                <c:ptCount val="5"/>
                <c:pt idx="0">
                  <c:v>930</c:v>
                </c:pt>
                <c:pt idx="1">
                  <c:v>1166</c:v>
                </c:pt>
                <c:pt idx="2">
                  <c:v>1275</c:v>
                </c:pt>
                <c:pt idx="3">
                  <c:v>2170</c:v>
                </c:pt>
                <c:pt idx="4">
                  <c:v>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2-4C03-B2FA-D7547AA0D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667552"/>
        <c:axId val="804670464"/>
      </c:barChart>
      <c:catAx>
        <c:axId val="80466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4670464"/>
        <c:crosses val="autoZero"/>
        <c:auto val="1"/>
        <c:lblAlgn val="ctr"/>
        <c:lblOffset val="100"/>
        <c:noMultiLvlLbl val="0"/>
      </c:catAx>
      <c:valAx>
        <c:axId val="8046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46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dashboard.xlsx]Аркуш1!Зведена таблиця5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Top 5 customers</a:t>
            </a:r>
            <a:endParaRPr lang="uk-UA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Аркуш1!$B$33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Аркуш1!$A$34:$A$39</c:f>
              <c:strCache>
                <c:ptCount val="5"/>
                <c:pt idx="0">
                  <c:v>Girase</c:v>
                </c:pt>
                <c:pt idx="1">
                  <c:v>Dashyam</c:v>
                </c:pt>
                <c:pt idx="2">
                  <c:v>Arpita</c:v>
                </c:pt>
                <c:pt idx="3">
                  <c:v>Amol</c:v>
                </c:pt>
                <c:pt idx="4">
                  <c:v>Surabhi</c:v>
                </c:pt>
              </c:strCache>
            </c:strRef>
          </c:cat>
          <c:val>
            <c:numRef>
              <c:f>Аркуш1!$B$34:$B$39</c:f>
              <c:numCache>
                <c:formatCode>General</c:formatCode>
                <c:ptCount val="5"/>
                <c:pt idx="0">
                  <c:v>536</c:v>
                </c:pt>
                <c:pt idx="1">
                  <c:v>568</c:v>
                </c:pt>
                <c:pt idx="2">
                  <c:v>573</c:v>
                </c:pt>
                <c:pt idx="3">
                  <c:v>701</c:v>
                </c:pt>
                <c:pt idx="4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7-4276-BCE4-38B858CEA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7263616"/>
        <c:axId val="877264032"/>
      </c:barChart>
      <c:catAx>
        <c:axId val="87726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7264032"/>
        <c:crosses val="autoZero"/>
        <c:auto val="1"/>
        <c:lblAlgn val="ctr"/>
        <c:lblOffset val="100"/>
        <c:noMultiLvlLbl val="0"/>
      </c:catAx>
      <c:valAx>
        <c:axId val="8772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726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accent1">
          <a:shade val="50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dashboard.xlsx]Аркуш1!Зведена таблиця8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Daily</a:t>
            </a:r>
            <a:r>
              <a:rPr lang="en-US" sz="1600" b="1" baseline="0">
                <a:solidFill>
                  <a:sysClr val="windowText" lastClr="000000"/>
                </a:solidFill>
              </a:rPr>
              <a:t> Sales</a:t>
            </a:r>
            <a:endParaRPr lang="uk-UA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Аркуш1!$B$51</c:f>
              <c:strCache>
                <c:ptCount val="1"/>
                <c:pt idx="0">
                  <c:v>Підсумок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Аркуш1!$A$52:$A$83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Аркуш1!$B$52:$B$83</c:f>
              <c:numCache>
                <c:formatCode>General</c:formatCode>
                <c:ptCount val="31"/>
                <c:pt idx="0">
                  <c:v>-699</c:v>
                </c:pt>
                <c:pt idx="1">
                  <c:v>1275</c:v>
                </c:pt>
                <c:pt idx="2">
                  <c:v>294</c:v>
                </c:pt>
                <c:pt idx="3">
                  <c:v>887</c:v>
                </c:pt>
                <c:pt idx="4">
                  <c:v>412</c:v>
                </c:pt>
                <c:pt idx="5">
                  <c:v>-268</c:v>
                </c:pt>
                <c:pt idx="6">
                  <c:v>-249</c:v>
                </c:pt>
                <c:pt idx="7">
                  <c:v>-2651</c:v>
                </c:pt>
                <c:pt idx="8">
                  <c:v>726</c:v>
                </c:pt>
                <c:pt idx="9">
                  <c:v>1509</c:v>
                </c:pt>
                <c:pt idx="10">
                  <c:v>-87</c:v>
                </c:pt>
                <c:pt idx="11">
                  <c:v>-493</c:v>
                </c:pt>
                <c:pt idx="12">
                  <c:v>305</c:v>
                </c:pt>
                <c:pt idx="13">
                  <c:v>335</c:v>
                </c:pt>
                <c:pt idx="14">
                  <c:v>1285</c:v>
                </c:pt>
                <c:pt idx="15">
                  <c:v>521</c:v>
                </c:pt>
                <c:pt idx="16">
                  <c:v>-248</c:v>
                </c:pt>
                <c:pt idx="17">
                  <c:v>-606</c:v>
                </c:pt>
                <c:pt idx="18">
                  <c:v>1105</c:v>
                </c:pt>
                <c:pt idx="19">
                  <c:v>-245</c:v>
                </c:pt>
                <c:pt idx="20">
                  <c:v>652</c:v>
                </c:pt>
                <c:pt idx="21">
                  <c:v>-1336</c:v>
                </c:pt>
                <c:pt idx="22">
                  <c:v>382</c:v>
                </c:pt>
                <c:pt idx="23">
                  <c:v>1052</c:v>
                </c:pt>
                <c:pt idx="24">
                  <c:v>1217</c:v>
                </c:pt>
                <c:pt idx="25">
                  <c:v>-589</c:v>
                </c:pt>
                <c:pt idx="26">
                  <c:v>83</c:v>
                </c:pt>
                <c:pt idx="27">
                  <c:v>118</c:v>
                </c:pt>
                <c:pt idx="28">
                  <c:v>103</c:v>
                </c:pt>
                <c:pt idx="29">
                  <c:v>777</c:v>
                </c:pt>
                <c:pt idx="30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A-4605-85B6-A052F9A2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731936"/>
        <c:axId val="221732352"/>
      </c:lineChart>
      <c:catAx>
        <c:axId val="2217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1732352"/>
        <c:crosses val="autoZero"/>
        <c:auto val="1"/>
        <c:lblAlgn val="ctr"/>
        <c:lblOffset val="100"/>
        <c:noMultiLvlLbl val="0"/>
      </c:catAx>
      <c:valAx>
        <c:axId val="2217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173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dashboard.xlsx]Аркуш1!Зведена таблиця1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Аркуш1!$B$3:$B$4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Аркуш1!$A$5:$A$11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Аркуш1!$B$5:$B$11</c:f>
              <c:numCache>
                <c:formatCode>General</c:formatCode>
                <c:ptCount val="4"/>
                <c:pt idx="0">
                  <c:v>-237</c:v>
                </c:pt>
                <c:pt idx="1">
                  <c:v>-867</c:v>
                </c:pt>
                <c:pt idx="2">
                  <c:v>3387</c:v>
                </c:pt>
                <c:pt idx="3">
                  <c:v>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3-4FEA-ACCB-88A9859AE9D2}"/>
            </c:ext>
          </c:extLst>
        </c:ser>
        <c:ser>
          <c:idx val="1"/>
          <c:order val="1"/>
          <c:tx>
            <c:strRef>
              <c:f>Аркуш1!$C$3:$C$4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Аркуш1!$A$5:$A$11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Аркуш1!$C$5:$C$11</c:f>
              <c:numCache>
                <c:formatCode>General</c:formatCode>
                <c:ptCount val="4"/>
                <c:pt idx="0">
                  <c:v>-3206</c:v>
                </c:pt>
                <c:pt idx="1">
                  <c:v>-1999</c:v>
                </c:pt>
                <c:pt idx="2">
                  <c:v>2206</c:v>
                </c:pt>
                <c:pt idx="3">
                  <c:v>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8D-438D-8F08-120F1D8577D6}"/>
            </c:ext>
          </c:extLst>
        </c:ser>
        <c:ser>
          <c:idx val="2"/>
          <c:order val="2"/>
          <c:tx>
            <c:strRef>
              <c:f>Аркуш1!$D$3:$D$4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Аркуш1!$A$5:$A$11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</c:lvl>
              </c:multiLvlStrCache>
            </c:multiLvlStrRef>
          </c:cat>
          <c:val>
            <c:numRef>
              <c:f>Аркуш1!$D$5:$D$11</c:f>
              <c:numCache>
                <c:formatCode>General</c:formatCode>
                <c:ptCount val="4"/>
                <c:pt idx="0">
                  <c:v>-2132</c:v>
                </c:pt>
                <c:pt idx="1">
                  <c:v>608</c:v>
                </c:pt>
                <c:pt idx="2">
                  <c:v>1966</c:v>
                </c:pt>
                <c:pt idx="3">
                  <c:v>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8D-438D-8F08-120F1D85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642208"/>
        <c:axId val="226604896"/>
      </c:barChart>
      <c:catAx>
        <c:axId val="2266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6604896"/>
        <c:crosses val="autoZero"/>
        <c:auto val="1"/>
        <c:lblAlgn val="ctr"/>
        <c:lblOffset val="100"/>
        <c:noMultiLvlLbl val="0"/>
      </c:catAx>
      <c:valAx>
        <c:axId val="2266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66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10</xdr:row>
      <xdr:rowOff>72390</xdr:rowOff>
    </xdr:from>
    <xdr:to>
      <xdr:col>14</xdr:col>
      <xdr:colOff>525780</xdr:colOff>
      <xdr:row>28</xdr:row>
      <xdr:rowOff>45720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BA0B9634-F45D-41F8-9269-A99531654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297180</xdr:colOff>
      <xdr:row>13</xdr:row>
      <xdr:rowOff>76200</xdr:rowOff>
    </xdr:from>
    <xdr:to>
      <xdr:col>2</xdr:col>
      <xdr:colOff>175260</xdr:colOff>
      <xdr:row>26</xdr:row>
      <xdr:rowOff>165735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y 1">
              <a:extLst>
                <a:ext uri="{FF2B5EF4-FFF2-40B4-BE49-F238E27FC236}">
                  <a16:creationId xmlns:a16="http://schemas.microsoft.com/office/drawing/2014/main" id="{CA795349-824E-43CF-9613-F9BC198CA1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180" y="24536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>
    <xdr:from>
      <xdr:col>4</xdr:col>
      <xdr:colOff>38100</xdr:colOff>
      <xdr:row>14</xdr:row>
      <xdr:rowOff>156210</xdr:rowOff>
    </xdr:from>
    <xdr:to>
      <xdr:col>8</xdr:col>
      <xdr:colOff>472440</xdr:colOff>
      <xdr:row>29</xdr:row>
      <xdr:rowOff>156210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22E9E6DC-B433-444E-AF0D-D0B783F76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152400</xdr:colOff>
      <xdr:row>38</xdr:row>
      <xdr:rowOff>0</xdr:rowOff>
    </xdr:to>
    <xdr:sp macro="" textlink="">
      <xdr:nvSpPr>
        <xdr:cNvPr id="22" name="Прямокутник 21">
          <a:extLst>
            <a:ext uri="{FF2B5EF4-FFF2-40B4-BE49-F238E27FC236}">
              <a16:creationId xmlns:a16="http://schemas.microsoft.com/office/drawing/2014/main" id="{A8D57E22-8A1B-4F96-A16F-C3B309CB0910}"/>
            </a:ext>
          </a:extLst>
        </xdr:cNvPr>
        <xdr:cNvSpPr/>
      </xdr:nvSpPr>
      <xdr:spPr>
        <a:xfrm>
          <a:off x="0" y="0"/>
          <a:ext cx="15512143" cy="691242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lang="LID4096" sz="1100"/>
        </a:p>
      </xdr:txBody>
    </xdr:sp>
    <xdr:clientData/>
  </xdr:twoCellAnchor>
  <xdr:twoCellAnchor>
    <xdr:from>
      <xdr:col>13</xdr:col>
      <xdr:colOff>457200</xdr:colOff>
      <xdr:row>0</xdr:row>
      <xdr:rowOff>54429</xdr:rowOff>
    </xdr:from>
    <xdr:to>
      <xdr:col>26</xdr:col>
      <xdr:colOff>32656</xdr:colOff>
      <xdr:row>5</xdr:row>
      <xdr:rowOff>0</xdr:rowOff>
    </xdr:to>
    <xdr:sp macro="" textlink="">
      <xdr:nvSpPr>
        <xdr:cNvPr id="33" name="Прямокутник: округлені кути 32">
          <a:extLst>
            <a:ext uri="{FF2B5EF4-FFF2-40B4-BE49-F238E27FC236}">
              <a16:creationId xmlns:a16="http://schemas.microsoft.com/office/drawing/2014/main" id="{1444EB1B-32E4-4E8E-A36E-E7640E0AB2E5}"/>
            </a:ext>
          </a:extLst>
        </xdr:cNvPr>
        <xdr:cNvSpPr/>
      </xdr:nvSpPr>
      <xdr:spPr>
        <a:xfrm>
          <a:off x="7896225" y="54429"/>
          <a:ext cx="7500256" cy="72662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4</xdr:col>
      <xdr:colOff>163285</xdr:colOff>
      <xdr:row>5</xdr:row>
      <xdr:rowOff>97972</xdr:rowOff>
    </xdr:from>
    <xdr:to>
      <xdr:col>13</xdr:col>
      <xdr:colOff>295728</xdr:colOff>
      <xdr:row>22</xdr:row>
      <xdr:rowOff>154215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ED43DDFA-C817-4264-8E07-4656DC5FD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174170</xdr:colOff>
      <xdr:row>23</xdr:row>
      <xdr:rowOff>72573</xdr:rowOff>
    </xdr:from>
    <xdr:to>
      <xdr:col>13</xdr:col>
      <xdr:colOff>281213</xdr:colOff>
      <xdr:row>37</xdr:row>
      <xdr:rowOff>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F2B4A16F-84E7-4174-8CDE-80977D31F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478971</xdr:colOff>
      <xdr:row>5</xdr:row>
      <xdr:rowOff>96155</xdr:rowOff>
    </xdr:from>
    <xdr:to>
      <xdr:col>19</xdr:col>
      <xdr:colOff>533401</xdr:colOff>
      <xdr:row>20</xdr:row>
      <xdr:rowOff>132443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600204B4-5E64-4923-B73E-C4E36C1EA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101600</xdr:colOff>
      <xdr:row>5</xdr:row>
      <xdr:rowOff>101602</xdr:rowOff>
    </xdr:from>
    <xdr:to>
      <xdr:col>25</xdr:col>
      <xdr:colOff>598714</xdr:colOff>
      <xdr:row>20</xdr:row>
      <xdr:rowOff>87086</xdr:rowOff>
    </xdr:to>
    <xdr:graphicFrame macro="">
      <xdr:nvGraphicFramePr>
        <xdr:cNvPr id="14" name="Діаграма 13">
          <a:extLst>
            <a:ext uri="{FF2B5EF4-FFF2-40B4-BE49-F238E27FC236}">
              <a16:creationId xmlns:a16="http://schemas.microsoft.com/office/drawing/2014/main" id="{FB17DE02-8EF1-451B-B9E3-DA246028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135346</xdr:colOff>
      <xdr:row>21</xdr:row>
      <xdr:rowOff>15965</xdr:rowOff>
    </xdr:from>
    <xdr:to>
      <xdr:col>26</xdr:col>
      <xdr:colOff>0</xdr:colOff>
      <xdr:row>37</xdr:row>
      <xdr:rowOff>0</xdr:rowOff>
    </xdr:to>
    <xdr:graphicFrame macro="">
      <xdr:nvGraphicFramePr>
        <xdr:cNvPr id="18" name="Діаграма 17">
          <a:extLst>
            <a:ext uri="{FF2B5EF4-FFF2-40B4-BE49-F238E27FC236}">
              <a16:creationId xmlns:a16="http://schemas.microsoft.com/office/drawing/2014/main" id="{92B44BB2-6C6F-4A80-A5FE-1DBCF07A9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108857</xdr:colOff>
      <xdr:row>2</xdr:row>
      <xdr:rowOff>118383</xdr:rowOff>
    </xdr:from>
    <xdr:to>
      <xdr:col>21</xdr:col>
      <xdr:colOff>0</xdr:colOff>
      <xdr:row>4</xdr:row>
      <xdr:rowOff>85725</xdr:rowOff>
    </xdr:to>
    <xdr:sp macro="" textlink="Аркуш1!B44">
      <xdr:nvSpPr>
        <xdr:cNvPr id="20" name="TextBox 19">
          <a:extLst>
            <a:ext uri="{FF2B5EF4-FFF2-40B4-BE49-F238E27FC236}">
              <a16:creationId xmlns:a16="http://schemas.microsoft.com/office/drawing/2014/main" id="{6695A093-388E-4EDC-8ED7-A42AECDC42CE}"/>
            </a:ext>
          </a:extLst>
        </xdr:cNvPr>
        <xdr:cNvSpPr txBox="1"/>
      </xdr:nvSpPr>
      <xdr:spPr>
        <a:xfrm>
          <a:off x="11205482" y="356508"/>
          <a:ext cx="1110343" cy="3292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3A033B3-D0FB-40A6-9FAB-D5FBBD5E9AD6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6088</a:t>
          </a:fld>
          <a:endParaRPr lang="LID4096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28575</xdr:colOff>
      <xdr:row>0</xdr:row>
      <xdr:rowOff>40823</xdr:rowOff>
    </xdr:from>
    <xdr:to>
      <xdr:col>22</xdr:col>
      <xdr:colOff>28575</xdr:colOff>
      <xdr:row>3</xdr:row>
      <xdr:rowOff>62595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F470407-7871-4E06-AB2A-9EC1CF9E718D}"/>
            </a:ext>
          </a:extLst>
        </xdr:cNvPr>
        <xdr:cNvSpPr txBox="1"/>
      </xdr:nvSpPr>
      <xdr:spPr>
        <a:xfrm>
          <a:off x="10515600" y="40823"/>
          <a:ext cx="2438400" cy="440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Total</a:t>
          </a:r>
          <a:r>
            <a:rPr lang="en-US" sz="1400" b="1" baseline="0">
              <a:solidFill>
                <a:sysClr val="windowText" lastClr="000000"/>
              </a:solidFill>
            </a:rPr>
            <a:t> </a:t>
          </a:r>
          <a:r>
            <a:rPr lang="en-US" sz="2000" b="1" baseline="0">
              <a:solidFill>
                <a:sysClr val="windowText" lastClr="000000"/>
              </a:solidFill>
            </a:rPr>
            <a:t>profit</a:t>
          </a:r>
          <a:endParaRPr lang="LID4096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431345</xdr:colOff>
      <xdr:row>2</xdr:row>
      <xdr:rowOff>127909</xdr:rowOff>
    </xdr:from>
    <xdr:to>
      <xdr:col>16</xdr:col>
      <xdr:colOff>322488</xdr:colOff>
      <xdr:row>4</xdr:row>
      <xdr:rowOff>95251</xdr:rowOff>
    </xdr:to>
    <xdr:sp macro="" textlink="Аркуш1!B47">
      <xdr:nvSpPr>
        <xdr:cNvPr id="23" name="TextBox 22">
          <a:extLst>
            <a:ext uri="{FF2B5EF4-FFF2-40B4-BE49-F238E27FC236}">
              <a16:creationId xmlns:a16="http://schemas.microsoft.com/office/drawing/2014/main" id="{99DBD6FF-1B1B-4BB7-92B5-A1BD1413A01C}"/>
            </a:ext>
          </a:extLst>
        </xdr:cNvPr>
        <xdr:cNvSpPr txBox="1"/>
      </xdr:nvSpPr>
      <xdr:spPr>
        <a:xfrm>
          <a:off x="8479970" y="366034"/>
          <a:ext cx="1110343" cy="3292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0902D5C-6B20-4B71-9045-32810E2EEEC1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132090</a:t>
          </a:fld>
          <a:endParaRPr lang="LID4096" sz="3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142875</xdr:colOff>
      <xdr:row>1</xdr:row>
      <xdr:rowOff>28575</xdr:rowOff>
    </xdr:from>
    <xdr:to>
      <xdr:col>17</xdr:col>
      <xdr:colOff>142875</xdr:colOff>
      <xdr:row>3</xdr:row>
      <xdr:rowOff>14969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78344CE-F807-4FF0-B37C-936A59745B5C}"/>
            </a:ext>
          </a:extLst>
        </xdr:cNvPr>
        <xdr:cNvSpPr txBox="1"/>
      </xdr:nvSpPr>
      <xdr:spPr>
        <a:xfrm>
          <a:off x="8191500" y="85725"/>
          <a:ext cx="1828800" cy="3483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Total</a:t>
          </a:r>
          <a:r>
            <a:rPr lang="en-US" sz="1400" b="1" baseline="0">
              <a:solidFill>
                <a:sysClr val="windowText" lastClr="000000"/>
              </a:solidFill>
            </a:rPr>
            <a:t> </a:t>
          </a:r>
          <a:r>
            <a:rPr lang="en-US" sz="2000" b="1" baseline="0">
              <a:solidFill>
                <a:sysClr val="windowText" lastClr="000000"/>
              </a:solidFill>
            </a:rPr>
            <a:t>sales</a:t>
          </a:r>
          <a:endParaRPr lang="LID4096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412296</xdr:colOff>
      <xdr:row>2</xdr:row>
      <xdr:rowOff>111578</xdr:rowOff>
    </xdr:from>
    <xdr:to>
      <xdr:col>25</xdr:col>
      <xdr:colOff>303439</xdr:colOff>
      <xdr:row>4</xdr:row>
      <xdr:rowOff>78920</xdr:rowOff>
    </xdr:to>
    <xdr:sp macro="" textlink="Аркуш1!B50">
      <xdr:nvSpPr>
        <xdr:cNvPr id="25" name="TextBox 24">
          <a:extLst>
            <a:ext uri="{FF2B5EF4-FFF2-40B4-BE49-F238E27FC236}">
              <a16:creationId xmlns:a16="http://schemas.microsoft.com/office/drawing/2014/main" id="{FFD29CCA-CD4C-41DF-BDCB-5945AABDEAC6}"/>
            </a:ext>
          </a:extLst>
        </xdr:cNvPr>
        <xdr:cNvSpPr txBox="1"/>
      </xdr:nvSpPr>
      <xdr:spPr>
        <a:xfrm>
          <a:off x="13947321" y="349703"/>
          <a:ext cx="1110343" cy="3292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0C02983-3422-4B90-880C-1DD3F06E31EE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4.61%</a:t>
          </a:fld>
          <a:endParaRPr lang="LID4096" sz="3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0</xdr:colOff>
      <xdr:row>1</xdr:row>
      <xdr:rowOff>38100</xdr:rowOff>
    </xdr:from>
    <xdr:to>
      <xdr:col>25</xdr:col>
      <xdr:colOff>609599</xdr:colOff>
      <xdr:row>3</xdr:row>
      <xdr:rowOff>1361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A99A71B-D9ED-47DA-9C58-2D0181DC12A6}"/>
            </a:ext>
          </a:extLst>
        </xdr:cNvPr>
        <xdr:cNvSpPr txBox="1"/>
      </xdr:nvSpPr>
      <xdr:spPr>
        <a:xfrm>
          <a:off x="13535025" y="95250"/>
          <a:ext cx="1828799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Total</a:t>
          </a:r>
          <a:r>
            <a:rPr lang="en-US" sz="1400" baseline="0">
              <a:solidFill>
                <a:sysClr val="windowText" lastClr="000000"/>
              </a:solidFill>
            </a:rPr>
            <a:t> </a:t>
          </a:r>
          <a:r>
            <a:rPr lang="en-US" sz="2000" b="1" baseline="0">
              <a:solidFill>
                <a:sysClr val="windowText" lastClr="000000"/>
              </a:solidFill>
            </a:rPr>
            <a:t>profit</a:t>
          </a:r>
          <a:endParaRPr lang="LID4096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97971</xdr:colOff>
      <xdr:row>5</xdr:row>
      <xdr:rowOff>108858</xdr:rowOff>
    </xdr:from>
    <xdr:to>
      <xdr:col>4</xdr:col>
      <xdr:colOff>0</xdr:colOff>
      <xdr:row>12</xdr:row>
      <xdr:rowOff>65314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Category 2">
              <a:extLst>
                <a:ext uri="{FF2B5EF4-FFF2-40B4-BE49-F238E27FC236}">
                  <a16:creationId xmlns:a16="http://schemas.microsoft.com/office/drawing/2014/main" id="{1EE7335A-A1E2-40E9-9CB2-6417F67A92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71" y="889908"/>
              <a:ext cx="1854654" cy="1223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97973</xdr:colOff>
      <xdr:row>13</xdr:row>
      <xdr:rowOff>10886</xdr:rowOff>
    </xdr:from>
    <xdr:to>
      <xdr:col>4</xdr:col>
      <xdr:colOff>0</xdr:colOff>
      <xdr:row>17</xdr:row>
      <xdr:rowOff>-1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Year 1">
              <a:extLst>
                <a:ext uri="{FF2B5EF4-FFF2-40B4-BE49-F238E27FC236}">
                  <a16:creationId xmlns:a16="http://schemas.microsoft.com/office/drawing/2014/main" id="{3A4AF10E-B689-464B-BFC9-E8CD9E03BE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73" y="2239736"/>
              <a:ext cx="1854652" cy="713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>
    <xdr:from>
      <xdr:col>13</xdr:col>
      <xdr:colOff>442685</xdr:colOff>
      <xdr:row>21</xdr:row>
      <xdr:rowOff>76201</xdr:rowOff>
    </xdr:from>
    <xdr:to>
      <xdr:col>19</xdr:col>
      <xdr:colOff>542472</xdr:colOff>
      <xdr:row>37</xdr:row>
      <xdr:rowOff>0</xdr:rowOff>
    </xdr:to>
    <xdr:graphicFrame macro="">
      <xdr:nvGraphicFramePr>
        <xdr:cNvPr id="29" name="Діаграма 28">
          <a:extLst>
            <a:ext uri="{FF2B5EF4-FFF2-40B4-BE49-F238E27FC236}">
              <a16:creationId xmlns:a16="http://schemas.microsoft.com/office/drawing/2014/main" id="{5183DB43-CC6A-49E5-A7CA-6EE74AA2F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97969</xdr:colOff>
      <xdr:row>17</xdr:row>
      <xdr:rowOff>87085</xdr:rowOff>
    </xdr:from>
    <xdr:to>
      <xdr:col>3</xdr:col>
      <xdr:colOff>609599</xdr:colOff>
      <xdr:row>37</xdr:row>
      <xdr:rowOff>65315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Month2 1">
              <a:extLst>
                <a:ext uri="{FF2B5EF4-FFF2-40B4-BE49-F238E27FC236}">
                  <a16:creationId xmlns:a16="http://schemas.microsoft.com/office/drawing/2014/main" id="{84B129D6-905A-40AE-8B36-1D260325D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2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69" y="3039835"/>
              <a:ext cx="1854655" cy="3597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1</xdr:rowOff>
    </xdr:from>
    <xdr:to>
      <xdr:col>13</xdr:col>
      <xdr:colOff>285750</xdr:colOff>
      <xdr:row>5</xdr:row>
      <xdr:rowOff>0</xdr:rowOff>
    </xdr:to>
    <xdr:sp macro="" textlink="">
      <xdr:nvSpPr>
        <xdr:cNvPr id="31" name="Прямокутник: округлені кути 30">
          <a:extLst>
            <a:ext uri="{FF2B5EF4-FFF2-40B4-BE49-F238E27FC236}">
              <a16:creationId xmlns:a16="http://schemas.microsoft.com/office/drawing/2014/main" id="{5D3D6F85-F402-416B-A6D5-52EC16A3566F}"/>
            </a:ext>
          </a:extLst>
        </xdr:cNvPr>
        <xdr:cNvSpPr/>
      </xdr:nvSpPr>
      <xdr:spPr>
        <a:xfrm>
          <a:off x="123825" y="57151"/>
          <a:ext cx="7600950" cy="7238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200" b="1"/>
            <a:t>			TOTAL</a:t>
          </a:r>
          <a:r>
            <a:rPr lang="en-US" sz="3200" b="1" baseline="0"/>
            <a:t> SALES      </a:t>
          </a:r>
          <a:endParaRPr lang="LID4096" sz="3200" b="1"/>
        </a:p>
      </xdr:txBody>
    </xdr:sp>
    <xdr:clientData/>
  </xdr:twoCellAnchor>
  <xdr:twoCellAnchor>
    <xdr:from>
      <xdr:col>7</xdr:col>
      <xdr:colOff>361949</xdr:colOff>
      <xdr:row>5</xdr:row>
      <xdr:rowOff>76200</xdr:rowOff>
    </xdr:from>
    <xdr:to>
      <xdr:col>10</xdr:col>
      <xdr:colOff>485774</xdr:colOff>
      <xdr:row>7</xdr:row>
      <xdr:rowOff>104775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5794D98-762C-44F7-B046-6F12273FF88B}"/>
            </a:ext>
          </a:extLst>
        </xdr:cNvPr>
        <xdr:cNvSpPr txBox="1"/>
      </xdr:nvSpPr>
      <xdr:spPr>
        <a:xfrm>
          <a:off x="4143374" y="857250"/>
          <a:ext cx="195262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Sales type</a:t>
          </a:r>
          <a:r>
            <a:rPr lang="en-US" sz="1600" b="1" baseline="0"/>
            <a:t> quarterly</a:t>
          </a:r>
          <a:endParaRPr lang="LID4096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14</xdr:row>
      <xdr:rowOff>34290</xdr:rowOff>
    </xdr:from>
    <xdr:to>
      <xdr:col>12</xdr:col>
      <xdr:colOff>175260</xdr:colOff>
      <xdr:row>29</xdr:row>
      <xdr:rowOff>34290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B8BBC83E-5E74-4802-BCA4-B796200F6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182880</xdr:colOff>
      <xdr:row>16</xdr:row>
      <xdr:rowOff>11430</xdr:rowOff>
    </xdr:from>
    <xdr:to>
      <xdr:col>15</xdr:col>
      <xdr:colOff>487680</xdr:colOff>
      <xdr:row>31</xdr:row>
      <xdr:rowOff>11430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3AA1641B-E5FF-43AA-B765-DC9D31AC5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205740</xdr:colOff>
      <xdr:row>31</xdr:row>
      <xdr:rowOff>19050</xdr:rowOff>
    </xdr:from>
    <xdr:to>
      <xdr:col>15</xdr:col>
      <xdr:colOff>510540</xdr:colOff>
      <xdr:row>46</xdr:row>
      <xdr:rowOff>19050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DC2DBB56-B140-41D2-83D6-EB26582E1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586740</xdr:colOff>
      <xdr:row>33</xdr:row>
      <xdr:rowOff>91440</xdr:rowOff>
    </xdr:from>
    <xdr:to>
      <xdr:col>7</xdr:col>
      <xdr:colOff>289560</xdr:colOff>
      <xdr:row>42</xdr:row>
      <xdr:rowOff>95250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71E64087-1C8D-4227-A617-98C19E205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27</xdr:row>
      <xdr:rowOff>60960</xdr:rowOff>
    </xdr:from>
    <xdr:to>
      <xdr:col>6</xdr:col>
      <xdr:colOff>320040</xdr:colOff>
      <xdr:row>35</xdr:row>
      <xdr:rowOff>34290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CCC27E2C-A113-4D1D-BF9B-ADB83676A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556260</xdr:colOff>
      <xdr:row>36</xdr:row>
      <xdr:rowOff>83820</xdr:rowOff>
    </xdr:from>
    <xdr:to>
      <xdr:col>4</xdr:col>
      <xdr:colOff>411480</xdr:colOff>
      <xdr:row>50</xdr:row>
      <xdr:rowOff>15875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tegory">
              <a:extLst>
                <a:ext uri="{FF2B5EF4-FFF2-40B4-BE49-F238E27FC236}">
                  <a16:creationId xmlns:a16="http://schemas.microsoft.com/office/drawing/2014/main" id="{1E9695D0-A10F-4146-B1EC-8E6A8ADDA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0" y="6667500"/>
              <a:ext cx="1828800" cy="249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381000</xdr:colOff>
      <xdr:row>43</xdr:row>
      <xdr:rowOff>114301</xdr:rowOff>
    </xdr:from>
    <xdr:to>
      <xdr:col>6</xdr:col>
      <xdr:colOff>99060</xdr:colOff>
      <xdr:row>49</xdr:row>
      <xdr:rowOff>68581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Year">
              <a:extLst>
                <a:ext uri="{FF2B5EF4-FFF2-40B4-BE49-F238E27FC236}">
                  <a16:creationId xmlns:a16="http://schemas.microsoft.com/office/drawing/2014/main" id="{BBB3A4C6-A277-4F22-8383-FD5A624B7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5320" y="7978141"/>
              <a:ext cx="1828800" cy="1051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>
    <xdr:from>
      <xdr:col>2</xdr:col>
      <xdr:colOff>487680</xdr:colOff>
      <xdr:row>52</xdr:row>
      <xdr:rowOff>179070</xdr:rowOff>
    </xdr:from>
    <xdr:to>
      <xdr:col>9</xdr:col>
      <xdr:colOff>167640</xdr:colOff>
      <xdr:row>67</xdr:row>
      <xdr:rowOff>179070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E792D5B5-7DAF-48CC-B06C-3A4019C2D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114300</xdr:colOff>
      <xdr:row>52</xdr:row>
      <xdr:rowOff>60960</xdr:rowOff>
    </xdr:from>
    <xdr:to>
      <xdr:col>12</xdr:col>
      <xdr:colOff>114300</xdr:colOff>
      <xdr:row>65</xdr:row>
      <xdr:rowOff>175895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onth2">
              <a:extLst>
                <a:ext uri="{FF2B5EF4-FFF2-40B4-BE49-F238E27FC236}">
                  <a16:creationId xmlns:a16="http://schemas.microsoft.com/office/drawing/2014/main" id="{EE39D23A-A275-40B2-A351-597DFA6694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8160" y="9570720"/>
              <a:ext cx="1828800" cy="249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1188720</xdr:colOff>
      <xdr:row>3</xdr:row>
      <xdr:rowOff>53340</xdr:rowOff>
    </xdr:from>
    <xdr:to>
      <xdr:col>8</xdr:col>
      <xdr:colOff>510540</xdr:colOff>
      <xdr:row>16</xdr:row>
      <xdr:rowOff>168275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ity">
              <a:extLst>
                <a:ext uri="{FF2B5EF4-FFF2-40B4-BE49-F238E27FC236}">
                  <a16:creationId xmlns:a16="http://schemas.microsoft.com/office/drawing/2014/main" id="{5D85DD11-DB8B-4CC8-A1ED-3814376955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601980"/>
              <a:ext cx="1828800" cy="249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smith" refreshedDate="45519.774907407409" createdVersion="7" refreshedVersion="7" minRefreshableVersion="3" recordCount="553" xr:uid="{558BCE3C-EF0A-4296-B276-21468FDACC20}">
  <cacheSource type="worksheet">
    <worksheetSource name="Таблиця9"/>
  </cacheSource>
  <cacheFields count="16">
    <cacheField name="Order ID" numFmtId="0">
      <sharedItems containsBlank="1"/>
    </cacheField>
    <cacheField name="Order Date" numFmtId="0">
      <sharedItems containsBlank="1"/>
    </cacheField>
    <cacheField name="Стовпець1" numFmtId="14">
      <sharedItems containsDate="1" containsMixedTypes="1" minDate="2018-04-08T00:00:00" maxDate="2019-04-01T00:00:00"/>
    </cacheField>
    <cacheField name="Month" numFmtId="0">
      <sharedItems containsMixedTypes="1" containsNumber="1" containsInteger="1" minValue="1" maxValue="12"/>
    </cacheField>
    <cacheField name="Month2" numFmtId="0">
      <sharedItems count="13"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e v="#VALUE!"/>
      </sharedItems>
    </cacheField>
    <cacheField name="Year" numFmtId="0">
      <sharedItems containsMixedTypes="1" containsNumber="1" containsInteger="1" minValue="2018" maxValue="2019" count="3">
        <n v="2018"/>
        <n v="2019"/>
        <e v="#VALUE!"/>
      </sharedItems>
    </cacheField>
    <cacheField name="Quarter" numFmtId="0">
      <sharedItems containsMixedTypes="1" containsNumber="1" containsInteger="1" minValue="1" maxValue="4" count="5">
        <n v="2"/>
        <n v="3"/>
        <n v="4"/>
        <n v="1"/>
        <e v="#VALUE!"/>
      </sharedItems>
    </cacheField>
    <cacheField name="Day" numFmtId="0">
      <sharedItems containsDate="1" containsMixedTypes="1" minDate="1899-12-31T04:01:03" maxDate="1900-01-31T00:00:00" count="63">
        <n v="8"/>
        <n v="9"/>
        <n v="11"/>
        <n v="12"/>
        <n v="13"/>
        <n v="15"/>
        <n v="17"/>
        <n v="18"/>
        <n v="20"/>
        <n v="22"/>
        <n v="23"/>
        <n v="24"/>
        <n v="25"/>
        <n v="26"/>
        <n v="27"/>
        <n v="28"/>
        <n v="29"/>
        <n v="30"/>
        <n v="1"/>
        <n v="3"/>
        <n v="4"/>
        <n v="5"/>
        <n v="6"/>
        <n v="7"/>
        <n v="10"/>
        <n v="14"/>
        <n v="16"/>
        <n v="19"/>
        <n v="21"/>
        <n v="31"/>
        <n v="2"/>
        <e v="#VALUE!"/>
        <d v="1900-01-14T00:00:00" u="1"/>
        <d v="1900-01-07T00:00:00" u="1"/>
        <d v="1900-01-26T00:00:00" u="1"/>
        <d v="1899-12-31T00:00:00" u="1"/>
        <d v="1900-01-19T00:00:00" u="1"/>
        <d v="1900-01-12T00:00:00" u="1"/>
        <d v="1900-01-05T00:00:00" u="1"/>
        <d v="1900-01-24T00:00:00" u="1"/>
        <d v="1900-01-17T00:00:00" u="1"/>
        <d v="1900-01-10T00:00:00" u="1"/>
        <d v="1900-01-29T00:00:00" u="1"/>
        <d v="1900-01-03T00:00:00" u="1"/>
        <d v="1900-01-22T00:00:00" u="1"/>
        <d v="1900-01-15T00:00:00" u="1"/>
        <d v="1900-01-08T00:00:00" u="1"/>
        <d v="1900-01-27T00:00:00" u="1"/>
        <d v="1900-01-01T00:00:00" u="1"/>
        <d v="1900-01-20T00:00:00" u="1"/>
        <d v="1900-01-13T00:00:00" u="1"/>
        <d v="1900-01-06T00:00:00" u="1"/>
        <d v="1900-01-25T00:00:00" u="1"/>
        <d v="1900-01-18T00:00:00" u="1"/>
        <d v="1900-01-11T00:00:00" u="1"/>
        <d v="1900-01-30T00:00:00" u="1"/>
        <d v="1900-01-04T00:00:00" u="1"/>
        <d v="1900-01-23T00:00:00" u="1"/>
        <d v="1900-01-16T00:00:00" u="1"/>
        <d v="1900-01-09T00:00:00" u="1"/>
        <d v="1900-01-28T00:00:00" u="1"/>
        <d v="1900-01-02T00:00:00" u="1"/>
        <d v="1900-01-21T00:00:00" u="1"/>
      </sharedItems>
    </cacheField>
    <cacheField name="CustomerName" numFmtId="0">
      <sharedItems containsBlank="1" count="334">
        <s v="Aarushi"/>
        <s v="Jitesh"/>
        <s v="Yogesh"/>
        <s v="Anita"/>
        <s v="Shrichand"/>
        <s v="Mukesh"/>
        <s v="Vandana"/>
        <s v="Bhavna"/>
        <s v="Kanak"/>
        <s v="Sagar"/>
        <s v="Manju"/>
        <s v="Ramesh"/>
        <s v="Sarita"/>
        <s v="Deepak"/>
        <s v="Monisha"/>
        <s v="Atharv"/>
        <s v="Vini"/>
        <s v="Pinky"/>
        <s v="Bhishm"/>
        <s v="Hitika"/>
        <s v="Pooja"/>
        <s v="Hemant"/>
        <s v="Sahil"/>
        <s v="Ritu"/>
        <s v="Manish"/>
        <s v="Amit"/>
        <s v="Sanjay"/>
        <s v="Nidhi"/>
        <s v="Nishi"/>
        <s v="Ashmi"/>
        <s v="Parth"/>
        <s v="Lisha"/>
        <s v="Paridhi"/>
        <s v="Parishi"/>
        <s v="Ajay"/>
        <s v="Kirti"/>
        <s v="Mayank"/>
        <s v="Yaanvi"/>
        <s v="Sonal"/>
        <s v="Sharda"/>
        <s v="Aditya"/>
        <s v="Rachna"/>
        <s v="Chirag"/>
        <s v="Anurag"/>
        <s v="Tushina"/>
        <s v="Farah"/>
        <s v="Sabah"/>
        <s v="Nida"/>
        <s v="Priyanka"/>
        <s v="Tulika"/>
        <s v="Shefali"/>
        <s v="Sanskriti"/>
        <s v="Shruti"/>
        <s v="Subhashree"/>
        <s v="Sweta"/>
        <s v="Pournamasi"/>
        <s v="Pratyusmita"/>
        <s v="Chayanika"/>
        <s v="Tanvi"/>
        <s v="Anjali"/>
        <s v="Rhea"/>
        <s v="Piyali"/>
        <s v="Charika"/>
        <s v="Mitali"/>
        <s v="Akanksha"/>
        <s v="Arsheen"/>
        <s v="Mahima"/>
        <s v="Shreya"/>
        <s v="Chandni"/>
        <s v="Ekta"/>
        <s v="Bathina"/>
        <s v="Avni"/>
        <s v="Aayushi"/>
        <s v="Bhawna"/>
        <s v="Krutika"/>
        <s v="Samiksha"/>
        <s v="Sheetal"/>
        <s v="Sanjna"/>
        <s v="Swetha"/>
        <s v="Bhaggyasree"/>
        <s v="Gunjan"/>
        <s v="Akancha"/>
        <s v="Rashmi"/>
        <s v="Parna"/>
        <s v="Subhasmita"/>
        <s v="Suhani"/>
        <s v="Noopur"/>
        <s v="Vijay"/>
        <s v="Amisha"/>
        <s v="Kritika"/>
        <s v="Shubhi"/>
        <s v="Maithilee"/>
        <s v="Shaily"/>
        <s v="Riya"/>
        <s v="Shweta"/>
        <s v="Swetlana"/>
        <s v="Shivani"/>
        <s v="Kishwar"/>
        <s v="Aakanksha"/>
        <s v="Megha"/>
        <s v="Sakshi"/>
        <s v="Adhvaita"/>
        <s v="Raksha"/>
        <s v="Stuti"/>
        <s v="Srishti"/>
        <s v="Surabhi"/>
        <s v="Manshul"/>
        <s v="Namrata"/>
        <s v="Anchal"/>
        <s v="Inderpreet"/>
        <s v="Wale"/>
        <s v="Anisha"/>
        <s v="Kiran"/>
        <s v="Turumella"/>
        <s v="Ameesha"/>
        <s v="Madhulika"/>
        <s v="Rishabh"/>
        <s v="Akash"/>
        <s v="Anubhaw"/>
        <s v="Dhirajendu"/>
        <s v="Pranav"/>
        <s v="Arindam"/>
        <s v="Akshat"/>
        <s v="Shubham"/>
        <s v="Ayush"/>
        <s v="Daksh"/>
        <s v="Rane"/>
        <s v="Navdeep"/>
        <s v="Ashwin"/>
        <s v="Aman"/>
        <s v="Devendra"/>
        <s v="Kartik"/>
        <s v="Shivam"/>
        <s v="Harsh"/>
        <s v="Nitant"/>
        <s v="Priyanshu"/>
        <s v="Nishant"/>
        <s v="Vaibhav"/>
        <s v="Akshay"/>
        <s v="Shourya"/>
        <s v="Mohan"/>
        <s v="Mohit"/>
        <s v="Soumya"/>
        <s v="Anudeep"/>
        <s v="Noshiba"/>
        <s v="Sanjova"/>
        <s v="Meghana"/>
        <s v="Ashmeet"/>
        <s v="Shreyoshe"/>
        <s v="Surbhi"/>
        <s v="Vaibhavi"/>
        <s v="Sanjana"/>
        <s v="Snehal"/>
        <s v="Duhita"/>
        <s v="Mousam"/>
        <s v="Aditi"/>
        <s v="Savi"/>
        <s v="Teena"/>
        <s v="Rutuja"/>
        <s v="Shivangi"/>
        <s v="Rohit"/>
        <s v="Abhishek"/>
        <s v="Asish"/>
        <s v="Dinesh"/>
        <s v="Sajal"/>
        <s v="Avish"/>
        <s v="Siddharth"/>
        <s v="Sukant"/>
        <s v="Sukrith"/>
        <s v="Sauptik"/>
        <s v="Shishu"/>
        <s v="Divyansh"/>
        <s v="Ishit"/>
        <s v="Aryan"/>
        <s v="Yash"/>
        <s v="Shivanshu"/>
        <s v="Sudheer"/>
        <s v="Ankit"/>
        <s v="Dhanraj"/>
        <s v="Vipul"/>
        <s v="Apsingekar"/>
        <s v="Suman"/>
        <s v="Nripraj"/>
        <s v="Utsav"/>
        <s v="Kshitij"/>
        <s v="Hrisheekesh"/>
        <s v="Swapnil"/>
        <s v="Mane"/>
        <s v="Praneet"/>
        <s v="Sandeep"/>
        <s v="Ankur"/>
        <s v="Dheeraj"/>
        <s v="Tejas"/>
        <s v="Rohan"/>
        <s v="Shyam"/>
        <s v="Tanushree"/>
        <s v="Nikita"/>
        <s v="Apoorva"/>
        <s v="Aastha"/>
        <s v="Harshita"/>
        <s v="Krishna"/>
        <s v="Ananya"/>
        <s v="Moumita"/>
        <s v="Arti"/>
        <s v="Palak"/>
        <s v="Pranjali"/>
        <s v="Sneha"/>
        <s v="Ashvini"/>
        <s v="Mrunal"/>
        <s v="Swati"/>
        <s v="Snel"/>
        <s v="Soodesh"/>
        <s v="Aniket"/>
        <s v="K"/>
        <s v="Kushal"/>
        <s v="Soumyabrata"/>
        <s v="Gaurav"/>
        <s v="Abhijeet"/>
        <s v="Anand"/>
        <s v="Chikku"/>
        <s v="Aayush"/>
        <s v="Amol"/>
        <s v="Manibalan"/>
        <s v="Aromal"/>
        <s v="Arun"/>
        <s v="Komal"/>
        <s v="Vikash"/>
        <s v="Parakh"/>
        <s v="Gunjal"/>
        <s v="Saurabh"/>
        <s v="Divyeta"/>
        <s v="Divyeshkumar"/>
        <s v="Bhosale"/>
        <s v="Dashyam"/>
        <s v="Mrinal"/>
        <s v="Apoorv"/>
        <s v="Masurkar"/>
        <s v="Saptadeep"/>
        <s v="Sumeet"/>
        <s v="Shatayu"/>
        <s v="Brijesh"/>
        <s v="Vedant"/>
        <s v="Divyansha"/>
        <s v="Aashna"/>
        <s v="Monu"/>
        <s v="Sathya"/>
        <s v="Aishwarya"/>
        <s v="Suraj"/>
        <s v="Ishpreet"/>
        <s v="Amlan"/>
        <s v="Bhargav"/>
        <s v="Abhijit"/>
        <s v="Jaydeep"/>
        <s v="Pradeep"/>
        <s v="Sujay"/>
        <s v="Jay"/>
        <s v="Phalguni"/>
        <s v="Preksha"/>
        <s v="Geetanjali"/>
        <s v="Kajal"/>
        <s v="Sukruta"/>
        <s v="Utkarsh"/>
        <s v="Karandeep"/>
        <s v="Neha"/>
        <s v="Jayanti"/>
        <s v="Sandra"/>
        <s v="Akshata"/>
        <s v="Vishakha"/>
        <s v="Prajakta"/>
        <s v="Dipali"/>
        <s v="Smriti"/>
        <s v="Girase"/>
        <s v="Monica"/>
        <s v="Sidharth"/>
        <s v="Bhutekar"/>
        <s v="Shikhar"/>
        <s v="Rahul"/>
        <s v="Sudhir"/>
        <s v="Nikhil"/>
        <s v="Vineet"/>
        <s v="Vivek"/>
        <s v="Jaideep"/>
        <s v="Shardul"/>
        <s v="Syed"/>
        <s v="Mhatre"/>
        <s v="Chetan"/>
        <s v="Mukund"/>
        <s v="Shantanu"/>
        <s v="Jesal"/>
        <s v="Trupti"/>
        <s v="Aparajita"/>
        <s v="Muskan"/>
        <s v="Tejeswini"/>
        <s v="Pratiksha"/>
        <s v="Oshin"/>
        <s v="Saloni"/>
        <s v="Paromita"/>
        <s v="Shreyshi"/>
        <s v="Jesslyn"/>
        <s v="Seema"/>
        <s v="Manisha"/>
        <s v="Piyam"/>
        <s v="Parin"/>
        <s v="Amruta"/>
        <s v="Hemangi"/>
        <s v="Atul"/>
        <s v="Ginny"/>
        <s v="Manjiri"/>
        <s v="Nirja"/>
        <s v="Mugdha"/>
        <s v="Mansi"/>
        <s v="Harshal"/>
        <s v="Omkar"/>
        <s v="Yohann"/>
        <s v="Prashant"/>
        <s v="Anmol"/>
        <s v="Diwakar"/>
        <s v="Patil"/>
        <s v="Hitesh"/>
        <s v="Nandita"/>
        <s v="Parnavi"/>
        <s v="Arpita"/>
        <s v="Kalyani"/>
        <s v="Kartikay"/>
        <s v="Bharat"/>
        <s v="Pearl"/>
        <s v="Jahan"/>
        <s v="Divsha"/>
        <s v="Kasheen"/>
        <s v="Hazel"/>
        <s v="Sonakshi"/>
        <s v="Ankita"/>
        <s v=""/>
        <m/>
      </sharedItems>
    </cacheField>
    <cacheField name="State" numFmtId="0">
      <sharedItems containsBlank="1"/>
    </cacheField>
    <cacheField name="City" numFmtId="0">
      <sharedItems containsBlank="1" count="26">
        <s v="Chennai"/>
        <s v="Lucknow"/>
        <s v="Patna"/>
        <s v="Thiruvananthapuram"/>
        <s v="Chandigarh"/>
        <s v="Simla"/>
        <s v="Gangtok"/>
        <s v="Goa"/>
        <s v="Kohima"/>
        <s v="Hyderabad"/>
        <s v="Ahmedabad"/>
        <s v="Pune"/>
        <s v="Bhopal"/>
        <s v="Jaipur"/>
        <s v="Kolkata"/>
        <s v="Bangalore"/>
        <s v="Kashmir"/>
        <s v="Mumbai"/>
        <s v="Indore"/>
        <s v="Surat"/>
        <s v="Udaipur"/>
        <s v="Allahabad"/>
        <s v="Amritsar"/>
        <s v="Delhi"/>
        <s v=""/>
        <m/>
      </sharedItems>
    </cacheField>
    <cacheField name="Amount" numFmtId="0">
      <sharedItems containsString="0" containsBlank="1" containsNumber="1" containsInteger="1" minValue="6" maxValue="2188"/>
    </cacheField>
    <cacheField name="Profit" numFmtId="0">
      <sharedItems containsString="0" containsBlank="1" containsNumber="1" containsInteger="1" minValue="-1864" maxValue="1050" count="226">
        <n v="-1864"/>
        <n v="29"/>
        <n v="-38"/>
        <n v="-59"/>
        <n v="-55"/>
        <n v="0"/>
        <n v="54"/>
        <n v="20"/>
        <n v="12"/>
        <n v="-270"/>
        <n v="127"/>
        <n v="90"/>
        <n v="46"/>
        <n v="-10"/>
        <n v="1"/>
        <n v="-14"/>
        <n v="-39"/>
        <n v="13"/>
        <n v="421"/>
        <n v="-89"/>
        <n v="-2"/>
        <n v="-130"/>
        <n v="-83"/>
        <n v="16"/>
        <n v="113"/>
        <n v="14"/>
        <n v="-11"/>
        <n v="-153"/>
        <n v="-62"/>
        <n v="-6"/>
        <n v="26"/>
        <n v="-36"/>
        <n v="-92"/>
        <n v="-87"/>
        <n v="-8"/>
        <n v="-23"/>
        <n v="-25"/>
        <n v="-78"/>
        <n v="-60"/>
        <n v="-21"/>
        <n v="-640"/>
        <n v="-26"/>
        <n v="-48"/>
        <n v="9"/>
        <n v="72"/>
        <n v="-15"/>
        <n v="138"/>
        <n v="-200"/>
        <n v="-113"/>
        <n v="-916"/>
        <n v="17"/>
        <n v="-66"/>
        <n v="-124"/>
        <n v="-12"/>
        <n v="-93"/>
        <n v="-103"/>
        <n v="-7"/>
        <n v="-50"/>
        <n v="-27"/>
        <n v="-73"/>
        <n v="42"/>
        <n v="7"/>
        <n v="-13"/>
        <n v="6"/>
        <n v="-345"/>
        <n v="-459"/>
        <n v="10"/>
        <n v="56"/>
        <n v="28"/>
        <n v="-72"/>
        <n v="43"/>
        <n v="8"/>
        <n v="-22"/>
        <n v="-75"/>
        <n v="-63"/>
        <n v="-58"/>
        <n v="-275"/>
        <n v="-5"/>
        <n v="137"/>
        <n v="212"/>
        <n v="115"/>
        <n v="-35"/>
        <n v="-18"/>
        <n v="-24"/>
        <n v="-51"/>
        <n v="-128"/>
        <n v="264"/>
        <n v="-439"/>
        <n v="-706"/>
        <n v="-154"/>
        <n v="-43"/>
        <n v="-19"/>
        <n v="-56"/>
        <n v="-37"/>
        <n v="-254"/>
        <n v="395"/>
        <n v="-82"/>
        <n v="197"/>
        <n v="-46"/>
        <n v="-53"/>
        <n v="-33"/>
        <n v="-9"/>
        <n v="-193"/>
        <n v="1050"/>
        <n v="-527"/>
        <n v="-52"/>
        <n v="-28"/>
        <n v="-443"/>
        <n v="-4"/>
        <n v="180"/>
        <n v="59"/>
        <n v="106"/>
        <n v="-70"/>
        <n v="-17"/>
        <n v="-20"/>
        <n v="-266"/>
        <n v="-980"/>
        <n v="-41"/>
        <n v="-49"/>
        <n v="4"/>
        <n v="292"/>
        <n v="433"/>
        <n v="-209"/>
        <n v="3"/>
        <n v="-3"/>
        <n v="37"/>
        <n v="293"/>
        <n v="63"/>
        <n v="-119"/>
        <n v="36"/>
        <n v="15"/>
        <n v="-114"/>
        <n v="52"/>
        <n v="47"/>
        <n v="202"/>
        <n v="35"/>
        <n v="89"/>
        <n v="49"/>
        <n v="21"/>
        <n v="322"/>
        <n v="38"/>
        <n v="355"/>
        <n v="261"/>
        <n v="107"/>
        <n v="11"/>
        <n v="254"/>
        <n v="116"/>
        <n v="27"/>
        <n v="5"/>
        <n v="65"/>
        <n v="50"/>
        <n v="486"/>
        <n v="61"/>
        <n v="370"/>
        <n v="225"/>
        <n v="123"/>
        <n v="2"/>
        <n v="144"/>
        <n v="48"/>
        <n v="19"/>
        <n v="39"/>
        <n v="253"/>
        <n v="24"/>
        <n v="701"/>
        <n v="87"/>
        <n v="-1"/>
        <n v="73"/>
        <n v="25"/>
        <n v="568"/>
        <n v="207"/>
        <n v="30"/>
        <n v="114"/>
        <n v="62"/>
        <n v="93"/>
        <n v="77"/>
        <n v="131"/>
        <n v="143"/>
        <n v="122"/>
        <n v="18"/>
        <n v="58"/>
        <n v="536"/>
        <n v="-44"/>
        <n v="33"/>
        <n v="352"/>
        <n v="41"/>
        <n v="23"/>
        <n v="309"/>
        <n v="-140"/>
        <n v="68"/>
        <n v="234"/>
        <n v="154"/>
        <n v="84"/>
        <n v="83"/>
        <n v="108"/>
        <n v="240"/>
        <n v="-175"/>
        <n v="44"/>
        <n v="97"/>
        <n v="307"/>
        <n v="32"/>
        <n v="342"/>
        <n v="22"/>
        <n v="573"/>
        <n v="128"/>
        <n v="55"/>
        <n v="175"/>
        <n v="102"/>
        <n v="-1303"/>
        <n v="447"/>
        <n v="76"/>
        <n v="170"/>
        <n v="183"/>
        <n v="119"/>
        <n v="34"/>
        <n v="75"/>
        <n v="81"/>
        <n v="85"/>
        <n v="98"/>
        <n v="346"/>
        <n v="203"/>
        <n v="-40"/>
        <n v="-77"/>
        <n v="-338"/>
        <n v="69"/>
        <n v="230"/>
        <m/>
      </sharedItems>
    </cacheField>
    <cacheField name="Quantity" numFmtId="0">
      <sharedItems containsString="0" containsBlank="1" containsNumber="1" containsInteger="1" minValue="1" maxValue="13"/>
    </cacheField>
    <cacheField name="Category" numFmtId="0">
      <sharedItems containsBlank="1" count="4">
        <s v="Furniture"/>
        <s v="Electronics"/>
        <s v="Clothing"/>
        <m/>
      </sharedItems>
    </cacheField>
    <cacheField name="Sub-Category" numFmtId="0">
      <sharedItems containsBlank="1" count="18">
        <s v="Tables"/>
        <s v="Electronic Games"/>
        <s v="Printers"/>
        <s v="Saree"/>
        <s v="Chairs"/>
        <s v="Bookcases"/>
        <s v="Hankerchief"/>
        <s v="Stole"/>
        <s v="Phones"/>
        <s v="Skirt"/>
        <s v="Trousers"/>
        <s v="Furnishings"/>
        <s v="Leggings"/>
        <s v="Shirt"/>
        <s v="T-shirt"/>
        <s v="Accessories"/>
        <s v="Kurti"/>
        <m/>
      </sharedItems>
    </cacheField>
  </cacheFields>
  <extLst>
    <ext xmlns:x14="http://schemas.microsoft.com/office/spreadsheetml/2009/9/main" uri="{725AE2AE-9491-48be-B2B4-4EB974FC3084}">
      <x14:pivotCacheDefinition pivotCacheId="17440569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3">
  <r>
    <s v="B-25608"/>
    <s v="08-04-2018"/>
    <d v="2018-04-08T00:00:00"/>
    <n v="4"/>
    <x v="0"/>
    <x v="0"/>
    <x v="0"/>
    <x v="0"/>
    <x v="0"/>
    <s v="Tamil Nadu"/>
    <x v="0"/>
    <n v="1364"/>
    <x v="0"/>
    <n v="5"/>
    <x v="0"/>
    <x v="0"/>
  </r>
  <r>
    <s v="B-25609"/>
    <s v="09-04-2018"/>
    <d v="2018-04-09T00:00:00"/>
    <n v="4"/>
    <x v="0"/>
    <x v="0"/>
    <x v="0"/>
    <x v="1"/>
    <x v="1"/>
    <s v="Uttar Pradesh"/>
    <x v="1"/>
    <n v="485"/>
    <x v="1"/>
    <n v="4"/>
    <x v="1"/>
    <x v="1"/>
  </r>
  <r>
    <s v="B-25610"/>
    <s v="09-04-2018"/>
    <d v="2018-04-09T00:00:00"/>
    <n v="4"/>
    <x v="0"/>
    <x v="0"/>
    <x v="0"/>
    <x v="1"/>
    <x v="2"/>
    <s v="Bihar"/>
    <x v="2"/>
    <n v="1076"/>
    <x v="2"/>
    <n v="4"/>
    <x v="1"/>
    <x v="2"/>
  </r>
  <r>
    <s v="B-25611"/>
    <s v="11-04-2018"/>
    <d v="2018-04-11T00:00:00"/>
    <n v="4"/>
    <x v="0"/>
    <x v="0"/>
    <x v="0"/>
    <x v="2"/>
    <x v="3"/>
    <s v="Kerala "/>
    <x v="3"/>
    <n v="160"/>
    <x v="3"/>
    <n v="2"/>
    <x v="2"/>
    <x v="3"/>
  </r>
  <r>
    <s v="B-25612"/>
    <s v="12-04-2018"/>
    <d v="2018-04-12T00:00:00"/>
    <n v="4"/>
    <x v="0"/>
    <x v="0"/>
    <x v="0"/>
    <x v="3"/>
    <x v="4"/>
    <s v="Punjab"/>
    <x v="4"/>
    <n v="259"/>
    <x v="4"/>
    <n v="2"/>
    <x v="0"/>
    <x v="4"/>
  </r>
  <r>
    <s v="B-25613"/>
    <s v="12-04-2018"/>
    <d v="2018-04-12T00:00:00"/>
    <n v="4"/>
    <x v="0"/>
    <x v="0"/>
    <x v="0"/>
    <x v="3"/>
    <x v="5"/>
    <s v="Haryana"/>
    <x v="4"/>
    <n v="1603"/>
    <x v="5"/>
    <n v="9"/>
    <x v="2"/>
    <x v="3"/>
  </r>
  <r>
    <s v="B-25614"/>
    <s v="13-04-2018"/>
    <d v="2018-04-13T00:00:00"/>
    <n v="4"/>
    <x v="0"/>
    <x v="0"/>
    <x v="0"/>
    <x v="4"/>
    <x v="6"/>
    <s v="Himachal Pradesh"/>
    <x v="5"/>
    <n v="494"/>
    <x v="6"/>
    <n v="4"/>
    <x v="0"/>
    <x v="5"/>
  </r>
  <r>
    <s v="B-25615"/>
    <s v="15-04-2018"/>
    <d v="2018-04-15T00:00:00"/>
    <n v="4"/>
    <x v="0"/>
    <x v="0"/>
    <x v="0"/>
    <x v="5"/>
    <x v="7"/>
    <s v="Sikkim"/>
    <x v="6"/>
    <n v="68"/>
    <x v="7"/>
    <n v="5"/>
    <x v="2"/>
    <x v="6"/>
  </r>
  <r>
    <s v="B-25616"/>
    <s v="15-04-2018"/>
    <d v="2018-04-15T00:00:00"/>
    <n v="4"/>
    <x v="0"/>
    <x v="0"/>
    <x v="0"/>
    <x v="5"/>
    <x v="8"/>
    <s v="Goa"/>
    <x v="7"/>
    <n v="42"/>
    <x v="8"/>
    <n v="5"/>
    <x v="2"/>
    <x v="6"/>
  </r>
  <r>
    <s v="B-25617"/>
    <s v="17-04-2018"/>
    <d v="2018-04-17T00:00:00"/>
    <n v="4"/>
    <x v="0"/>
    <x v="0"/>
    <x v="0"/>
    <x v="6"/>
    <x v="9"/>
    <s v="Nagaland"/>
    <x v="8"/>
    <n v="305"/>
    <x v="9"/>
    <n v="5"/>
    <x v="1"/>
    <x v="1"/>
  </r>
  <r>
    <s v="B-25618"/>
    <s v="18-04-2018"/>
    <d v="2018-04-18T00:00:00"/>
    <n v="4"/>
    <x v="0"/>
    <x v="0"/>
    <x v="0"/>
    <x v="7"/>
    <x v="10"/>
    <s v="Andhra Pradesh"/>
    <x v="9"/>
    <n v="362"/>
    <x v="10"/>
    <n v="1"/>
    <x v="0"/>
    <x v="5"/>
  </r>
  <r>
    <s v="B-25619"/>
    <s v="18-04-2018"/>
    <d v="2018-04-18T00:00:00"/>
    <n v="4"/>
    <x v="0"/>
    <x v="0"/>
    <x v="0"/>
    <x v="7"/>
    <x v="11"/>
    <s v="Gujarat"/>
    <x v="10"/>
    <n v="353"/>
    <x v="11"/>
    <n v="8"/>
    <x v="2"/>
    <x v="3"/>
  </r>
  <r>
    <s v="B-25620"/>
    <s v="20-04-2018"/>
    <d v="2018-04-20T00:00:00"/>
    <n v="4"/>
    <x v="0"/>
    <x v="0"/>
    <x v="0"/>
    <x v="8"/>
    <x v="12"/>
    <s v="Maharashtra"/>
    <x v="11"/>
    <n v="193"/>
    <x v="12"/>
    <n v="1"/>
    <x v="1"/>
    <x v="2"/>
  </r>
  <r>
    <s v="B-25621"/>
    <s v="20-04-2018"/>
    <d v="2018-04-20T00:00:00"/>
    <n v="4"/>
    <x v="0"/>
    <x v="0"/>
    <x v="0"/>
    <x v="8"/>
    <x v="13"/>
    <s v="Madhya Pradesh"/>
    <x v="12"/>
    <n v="233"/>
    <x v="13"/>
    <n v="5"/>
    <x v="1"/>
    <x v="1"/>
  </r>
  <r>
    <s v="B-25622"/>
    <s v="22-04-2018"/>
    <d v="2018-04-22T00:00:00"/>
    <n v="4"/>
    <x v="0"/>
    <x v="0"/>
    <x v="0"/>
    <x v="9"/>
    <x v="14"/>
    <s v="Rajasthan"/>
    <x v="13"/>
    <n v="534"/>
    <x v="5"/>
    <n v="3"/>
    <x v="2"/>
    <x v="3"/>
  </r>
  <r>
    <s v="B-25623"/>
    <s v="22-04-2018"/>
    <d v="2018-04-22T00:00:00"/>
    <n v="4"/>
    <x v="0"/>
    <x v="0"/>
    <x v="0"/>
    <x v="9"/>
    <x v="15"/>
    <s v="West Bengal"/>
    <x v="14"/>
    <n v="53"/>
    <x v="14"/>
    <n v="4"/>
    <x v="2"/>
    <x v="7"/>
  </r>
  <r>
    <s v="B-25624"/>
    <s v="22-04-2018"/>
    <d v="2018-04-22T00:00:00"/>
    <n v="4"/>
    <x v="0"/>
    <x v="0"/>
    <x v="0"/>
    <x v="9"/>
    <x v="16"/>
    <s v="Karnataka"/>
    <x v="15"/>
    <n v="26"/>
    <x v="8"/>
    <n v="3"/>
    <x v="2"/>
    <x v="6"/>
  </r>
  <r>
    <s v="B-25625"/>
    <s v="23-04-2018"/>
    <d v="2018-04-23T00:00:00"/>
    <n v="4"/>
    <x v="0"/>
    <x v="0"/>
    <x v="0"/>
    <x v="10"/>
    <x v="17"/>
    <s v="Jammu and Kashmir"/>
    <x v="16"/>
    <n v="97"/>
    <x v="1"/>
    <n v="2"/>
    <x v="2"/>
    <x v="6"/>
  </r>
  <r>
    <s v="B-25626"/>
    <s v="23-04-2018"/>
    <d v="2018-04-23T00:00:00"/>
    <n v="4"/>
    <x v="0"/>
    <x v="0"/>
    <x v="0"/>
    <x v="10"/>
    <x v="18"/>
    <s v="Maharashtra"/>
    <x v="17"/>
    <n v="46"/>
    <x v="15"/>
    <n v="1"/>
    <x v="1"/>
    <x v="8"/>
  </r>
  <r>
    <s v="B-25627"/>
    <s v="23-04-2018"/>
    <d v="2018-04-23T00:00:00"/>
    <n v="4"/>
    <x v="0"/>
    <x v="0"/>
    <x v="0"/>
    <x v="10"/>
    <x v="19"/>
    <s v="Madhya Pradesh"/>
    <x v="18"/>
    <n v="55"/>
    <x v="16"/>
    <n v="4"/>
    <x v="2"/>
    <x v="7"/>
  </r>
  <r>
    <s v="B-25628"/>
    <s v="24-04-2018"/>
    <d v="2018-04-24T00:00:00"/>
    <n v="4"/>
    <x v="0"/>
    <x v="0"/>
    <x v="0"/>
    <x v="11"/>
    <x v="20"/>
    <s v="Bihar"/>
    <x v="2"/>
    <n v="45"/>
    <x v="17"/>
    <n v="4"/>
    <x v="2"/>
    <x v="9"/>
  </r>
  <r>
    <s v="B-25629"/>
    <s v="24-04-2018"/>
    <d v="2018-04-24T00:00:00"/>
    <n v="4"/>
    <x v="0"/>
    <x v="0"/>
    <x v="0"/>
    <x v="11"/>
    <x v="21"/>
    <s v="Kerala "/>
    <x v="3"/>
    <n v="1560"/>
    <x v="18"/>
    <n v="3"/>
    <x v="2"/>
    <x v="10"/>
  </r>
  <r>
    <s v="B-25630"/>
    <s v="24-04-2018"/>
    <d v="2018-04-24T00:00:00"/>
    <n v="4"/>
    <x v="0"/>
    <x v="0"/>
    <x v="0"/>
    <x v="11"/>
    <x v="22"/>
    <s v="Punjab"/>
    <x v="4"/>
    <n v="133"/>
    <x v="8"/>
    <n v="5"/>
    <x v="2"/>
    <x v="7"/>
  </r>
  <r>
    <s v="B-25631"/>
    <s v="24-04-2018"/>
    <d v="2018-04-24T00:00:00"/>
    <n v="4"/>
    <x v="0"/>
    <x v="0"/>
    <x v="0"/>
    <x v="11"/>
    <x v="23"/>
    <s v="Haryana"/>
    <x v="4"/>
    <n v="89"/>
    <x v="19"/>
    <n v="2"/>
    <x v="0"/>
    <x v="11"/>
  </r>
  <r>
    <s v="B-25632"/>
    <s v="25-04-2018"/>
    <d v="2018-04-25T00:00:00"/>
    <n v="4"/>
    <x v="0"/>
    <x v="0"/>
    <x v="0"/>
    <x v="12"/>
    <x v="24"/>
    <s v="Himachal Pradesh"/>
    <x v="5"/>
    <n v="19"/>
    <x v="20"/>
    <n v="2"/>
    <x v="2"/>
    <x v="12"/>
  </r>
  <r>
    <s v="B-25633"/>
    <s v="26-04-2018"/>
    <d v="2018-04-26T00:00:00"/>
    <n v="4"/>
    <x v="0"/>
    <x v="0"/>
    <x v="0"/>
    <x v="13"/>
    <x v="25"/>
    <s v="Sikkim"/>
    <x v="6"/>
    <n v="249"/>
    <x v="21"/>
    <n v="4"/>
    <x v="1"/>
    <x v="8"/>
  </r>
  <r>
    <s v="B-25634"/>
    <s v="26-04-2018"/>
    <d v="2018-04-26T00:00:00"/>
    <n v="4"/>
    <x v="0"/>
    <x v="0"/>
    <x v="0"/>
    <x v="13"/>
    <x v="26"/>
    <s v="Goa"/>
    <x v="7"/>
    <n v="389"/>
    <x v="22"/>
    <n v="3"/>
    <x v="0"/>
    <x v="4"/>
  </r>
  <r>
    <s v="B-25635"/>
    <s v="26-04-2018"/>
    <d v="2018-04-26T00:00:00"/>
    <n v="4"/>
    <x v="0"/>
    <x v="0"/>
    <x v="0"/>
    <x v="13"/>
    <x v="27"/>
    <s v="Nagaland"/>
    <x v="8"/>
    <n v="40"/>
    <x v="23"/>
    <n v="3"/>
    <x v="2"/>
    <x v="6"/>
  </r>
  <r>
    <s v="B-25636"/>
    <s v="26-04-2018"/>
    <d v="2018-04-26T00:00:00"/>
    <n v="4"/>
    <x v="0"/>
    <x v="0"/>
    <x v="0"/>
    <x v="13"/>
    <x v="28"/>
    <s v="Maharashtra"/>
    <x v="17"/>
    <n v="637"/>
    <x v="24"/>
    <n v="5"/>
    <x v="2"/>
    <x v="3"/>
  </r>
  <r>
    <s v="B-25637"/>
    <s v="26-04-2018"/>
    <d v="2018-04-26T00:00:00"/>
    <n v="4"/>
    <x v="0"/>
    <x v="0"/>
    <x v="0"/>
    <x v="13"/>
    <x v="29"/>
    <s v="Madhya Pradesh"/>
    <x v="18"/>
    <n v="117"/>
    <x v="25"/>
    <n v="3"/>
    <x v="2"/>
    <x v="13"/>
  </r>
  <r>
    <s v="B-25638"/>
    <s v="26-04-2018"/>
    <d v="2018-04-26T00:00:00"/>
    <n v="4"/>
    <x v="0"/>
    <x v="0"/>
    <x v="0"/>
    <x v="13"/>
    <x v="30"/>
    <s v="Maharashtra"/>
    <x v="11"/>
    <n v="182"/>
    <x v="26"/>
    <n v="3"/>
    <x v="0"/>
    <x v="5"/>
  </r>
  <r>
    <s v="B-25639"/>
    <s v="27-04-2018"/>
    <d v="2018-04-27T00:00:00"/>
    <n v="4"/>
    <x v="0"/>
    <x v="0"/>
    <x v="0"/>
    <x v="14"/>
    <x v="31"/>
    <s v="Madhya Pradesh"/>
    <x v="12"/>
    <n v="1629"/>
    <x v="27"/>
    <n v="3"/>
    <x v="1"/>
    <x v="8"/>
  </r>
  <r>
    <s v="B-25640"/>
    <s v="27-04-2018"/>
    <d v="2018-04-27T00:00:00"/>
    <n v="4"/>
    <x v="0"/>
    <x v="0"/>
    <x v="0"/>
    <x v="14"/>
    <x v="32"/>
    <s v="Rajasthan"/>
    <x v="13"/>
    <n v="68"/>
    <x v="28"/>
    <n v="2"/>
    <x v="2"/>
    <x v="10"/>
  </r>
  <r>
    <s v="B-25641"/>
    <s v="27-04-2018"/>
    <d v="2018-04-27T00:00:00"/>
    <n v="4"/>
    <x v="0"/>
    <x v="0"/>
    <x v="0"/>
    <x v="14"/>
    <x v="33"/>
    <s v="West Bengal"/>
    <x v="14"/>
    <n v="22"/>
    <x v="29"/>
    <n v="1"/>
    <x v="0"/>
    <x v="11"/>
  </r>
  <r>
    <s v="B-25642"/>
    <s v="28-04-2018"/>
    <d v="2018-04-28T00:00:00"/>
    <n v="4"/>
    <x v="0"/>
    <x v="0"/>
    <x v="0"/>
    <x v="15"/>
    <x v="34"/>
    <s v="Karnataka"/>
    <x v="15"/>
    <n v="434"/>
    <x v="30"/>
    <n v="11"/>
    <x v="2"/>
    <x v="13"/>
  </r>
  <r>
    <s v="B-25643"/>
    <s v="29-04-2018"/>
    <d v="2018-04-29T00:00:00"/>
    <n v="4"/>
    <x v="0"/>
    <x v="0"/>
    <x v="0"/>
    <x v="16"/>
    <x v="35"/>
    <s v="Jammu and Kashmir"/>
    <x v="16"/>
    <n v="1061"/>
    <x v="31"/>
    <n v="8"/>
    <x v="0"/>
    <x v="5"/>
  </r>
  <r>
    <s v="B-25644"/>
    <s v="30-04-2018"/>
    <d v="2018-04-30T00:00:00"/>
    <n v="4"/>
    <x v="0"/>
    <x v="0"/>
    <x v="0"/>
    <x v="17"/>
    <x v="36"/>
    <s v="Maharashtra"/>
    <x v="17"/>
    <n v="76"/>
    <x v="32"/>
    <n v="8"/>
    <x v="0"/>
    <x v="11"/>
  </r>
  <r>
    <s v="B-25645"/>
    <s v="01-05-2018"/>
    <d v="2018-05-01T00:00:00"/>
    <n v="5"/>
    <x v="1"/>
    <x v="0"/>
    <x v="0"/>
    <x v="18"/>
    <x v="37"/>
    <s v="Madhya Pradesh"/>
    <x v="18"/>
    <n v="273"/>
    <x v="33"/>
    <n v="4"/>
    <x v="1"/>
    <x v="8"/>
  </r>
  <r>
    <s v="B-25646"/>
    <s v="01-05-2018"/>
    <d v="2018-05-01T00:00:00"/>
    <n v="5"/>
    <x v="1"/>
    <x v="0"/>
    <x v="0"/>
    <x v="18"/>
    <x v="38"/>
    <s v="Bihar"/>
    <x v="2"/>
    <n v="20"/>
    <x v="34"/>
    <n v="2"/>
    <x v="2"/>
    <x v="3"/>
  </r>
  <r>
    <s v="B-25647"/>
    <s v="03-05-2018"/>
    <d v="2018-05-03T00:00:00"/>
    <n v="5"/>
    <x v="1"/>
    <x v="0"/>
    <x v="0"/>
    <x v="19"/>
    <x v="39"/>
    <s v="Kerala "/>
    <x v="3"/>
    <n v="42"/>
    <x v="29"/>
    <n v="4"/>
    <x v="2"/>
    <x v="3"/>
  </r>
  <r>
    <s v="B-25648"/>
    <s v="04-05-2018"/>
    <d v="2018-05-04T00:00:00"/>
    <n v="5"/>
    <x v="1"/>
    <x v="0"/>
    <x v="0"/>
    <x v="20"/>
    <x v="40"/>
    <s v="Punjab"/>
    <x v="4"/>
    <n v="100"/>
    <x v="35"/>
    <n v="1"/>
    <x v="1"/>
    <x v="8"/>
  </r>
  <r>
    <s v="B-25649"/>
    <s v="05-05-2018"/>
    <d v="2018-05-05T00:00:00"/>
    <n v="5"/>
    <x v="1"/>
    <x v="0"/>
    <x v="0"/>
    <x v="21"/>
    <x v="41"/>
    <s v="Haryana"/>
    <x v="4"/>
    <n v="27"/>
    <x v="36"/>
    <n v="2"/>
    <x v="2"/>
    <x v="7"/>
  </r>
  <r>
    <s v="B-25650"/>
    <s v="06-05-2018"/>
    <d v="2018-05-06T00:00:00"/>
    <n v="5"/>
    <x v="1"/>
    <x v="0"/>
    <x v="0"/>
    <x v="22"/>
    <x v="42"/>
    <s v="Maharashtra"/>
    <x v="17"/>
    <n v="245"/>
    <x v="37"/>
    <n v="2"/>
    <x v="1"/>
    <x v="2"/>
  </r>
  <r>
    <s v="B-25651"/>
    <s v="07-05-2018"/>
    <d v="2018-05-07T00:00:00"/>
    <n v="5"/>
    <x v="1"/>
    <x v="0"/>
    <x v="0"/>
    <x v="23"/>
    <x v="43"/>
    <s v="Madhya Pradesh"/>
    <x v="18"/>
    <n v="200"/>
    <x v="38"/>
    <n v="4"/>
    <x v="0"/>
    <x v="5"/>
  </r>
  <r>
    <s v="B-25652"/>
    <s v="08-05-2018"/>
    <d v="2018-05-08T00:00:00"/>
    <n v="5"/>
    <x v="1"/>
    <x v="0"/>
    <x v="0"/>
    <x v="0"/>
    <x v="44"/>
    <s v="Goa"/>
    <x v="7"/>
    <n v="24"/>
    <x v="39"/>
    <n v="7"/>
    <x v="2"/>
    <x v="9"/>
  </r>
  <r>
    <s v="B-25653"/>
    <s v="08-05-2018"/>
    <d v="2018-05-08T00:00:00"/>
    <n v="5"/>
    <x v="1"/>
    <x v="0"/>
    <x v="0"/>
    <x v="0"/>
    <x v="45"/>
    <s v="Nagaland"/>
    <x v="8"/>
    <n v="1279"/>
    <x v="40"/>
    <n v="8"/>
    <x v="1"/>
    <x v="2"/>
  </r>
  <r>
    <s v="B-25654"/>
    <s v="10-05-2018"/>
    <d v="2018-05-10T00:00:00"/>
    <n v="5"/>
    <x v="1"/>
    <x v="0"/>
    <x v="0"/>
    <x v="24"/>
    <x v="46"/>
    <s v="Maharashtra"/>
    <x v="17"/>
    <n v="34"/>
    <x v="8"/>
    <n v="3"/>
    <x v="2"/>
    <x v="6"/>
  </r>
  <r>
    <s v="B-25655"/>
    <s v="11-05-2018"/>
    <d v="2018-05-11T00:00:00"/>
    <n v="5"/>
    <x v="1"/>
    <x v="0"/>
    <x v="0"/>
    <x v="2"/>
    <x v="47"/>
    <s v="Madhya Pradesh"/>
    <x v="18"/>
    <n v="44"/>
    <x v="41"/>
    <n v="3"/>
    <x v="2"/>
    <x v="6"/>
  </r>
  <r>
    <s v="B-25656"/>
    <s v="11-05-2018"/>
    <d v="2018-05-11T00:00:00"/>
    <n v="5"/>
    <x v="1"/>
    <x v="0"/>
    <x v="0"/>
    <x v="2"/>
    <x v="48"/>
    <s v="Maharashtra"/>
    <x v="11"/>
    <n v="534"/>
    <x v="5"/>
    <n v="3"/>
    <x v="2"/>
    <x v="3"/>
  </r>
  <r>
    <s v="B-25657"/>
    <s v="13-05-2018"/>
    <d v="2018-05-13T00:00:00"/>
    <n v="5"/>
    <x v="1"/>
    <x v="0"/>
    <x v="0"/>
    <x v="4"/>
    <x v="49"/>
    <s v="Madhya Pradesh"/>
    <x v="12"/>
    <n v="1021"/>
    <x v="42"/>
    <n v="4"/>
    <x v="1"/>
    <x v="1"/>
  </r>
  <r>
    <s v="B-25658"/>
    <s v="14-05-2018"/>
    <d v="2018-05-14T00:00:00"/>
    <n v="5"/>
    <x v="1"/>
    <x v="0"/>
    <x v="0"/>
    <x v="25"/>
    <x v="50"/>
    <s v="Rajasthan"/>
    <x v="13"/>
    <n v="27"/>
    <x v="43"/>
    <n v="2"/>
    <x v="2"/>
    <x v="14"/>
  </r>
  <r>
    <s v="B-25659"/>
    <s v="15-05-2018"/>
    <d v="2018-05-15T00:00:00"/>
    <n v="5"/>
    <x v="1"/>
    <x v="0"/>
    <x v="0"/>
    <x v="5"/>
    <x v="51"/>
    <s v="West Bengal"/>
    <x v="14"/>
    <n v="148"/>
    <x v="44"/>
    <n v="7"/>
    <x v="2"/>
    <x v="14"/>
  </r>
  <r>
    <s v="B-25660"/>
    <s v="16-05-2018"/>
    <d v="2018-05-16T00:00:00"/>
    <n v="5"/>
    <x v="1"/>
    <x v="0"/>
    <x v="0"/>
    <x v="26"/>
    <x v="52"/>
    <s v="Karnataka"/>
    <x v="15"/>
    <n v="245"/>
    <x v="37"/>
    <n v="3"/>
    <x v="2"/>
    <x v="3"/>
  </r>
  <r>
    <s v="B-25661"/>
    <s v="17-05-2018"/>
    <d v="2018-05-17T00:00:00"/>
    <n v="5"/>
    <x v="1"/>
    <x v="0"/>
    <x v="0"/>
    <x v="6"/>
    <x v="53"/>
    <s v="Jammu and Kashmir"/>
    <x v="16"/>
    <n v="19"/>
    <x v="45"/>
    <n v="3"/>
    <x v="2"/>
    <x v="6"/>
  </r>
  <r>
    <s v="B-25662"/>
    <s v="17-05-2018"/>
    <d v="2018-05-17T00:00:00"/>
    <n v="5"/>
    <x v="1"/>
    <x v="0"/>
    <x v="0"/>
    <x v="6"/>
    <x v="54"/>
    <s v="Maharashtra"/>
    <x v="17"/>
    <n v="24"/>
    <x v="20"/>
    <n v="2"/>
    <x v="2"/>
    <x v="14"/>
  </r>
  <r>
    <s v="B-25663"/>
    <s v="19-05-2018"/>
    <d v="2018-05-19T00:00:00"/>
    <n v="5"/>
    <x v="1"/>
    <x v="0"/>
    <x v="0"/>
    <x v="27"/>
    <x v="55"/>
    <s v="Madhya Pradesh"/>
    <x v="18"/>
    <n v="294"/>
    <x v="46"/>
    <n v="2"/>
    <x v="1"/>
    <x v="2"/>
  </r>
  <r>
    <s v="B-25664"/>
    <s v="20-05-2018"/>
    <d v="2018-05-20T00:00:00"/>
    <n v="5"/>
    <x v="1"/>
    <x v="0"/>
    <x v="0"/>
    <x v="8"/>
    <x v="56"/>
    <s v="Bihar"/>
    <x v="2"/>
    <n v="444"/>
    <x v="47"/>
    <n v="4"/>
    <x v="1"/>
    <x v="8"/>
  </r>
  <r>
    <s v="B-25665"/>
    <s v="21-05-2018"/>
    <d v="2018-05-21T00:00:00"/>
    <n v="5"/>
    <x v="1"/>
    <x v="0"/>
    <x v="0"/>
    <x v="28"/>
    <x v="57"/>
    <s v="Kerala "/>
    <x v="3"/>
    <n v="166"/>
    <x v="48"/>
    <n v="4"/>
    <x v="1"/>
    <x v="15"/>
  </r>
  <r>
    <s v="B-25666"/>
    <s v="22-05-2018"/>
    <d v="2018-05-22T00:00:00"/>
    <n v="5"/>
    <x v="1"/>
    <x v="0"/>
    <x v="0"/>
    <x v="9"/>
    <x v="58"/>
    <s v="Punjab"/>
    <x v="4"/>
    <n v="934"/>
    <x v="49"/>
    <n v="7"/>
    <x v="1"/>
    <x v="1"/>
  </r>
  <r>
    <s v="B-25667"/>
    <s v="23-05-2018"/>
    <d v="2018-05-23T00:00:00"/>
    <n v="5"/>
    <x v="1"/>
    <x v="0"/>
    <x v="0"/>
    <x v="10"/>
    <x v="59"/>
    <s v="Haryana"/>
    <x v="4"/>
    <n v="11"/>
    <x v="20"/>
    <n v="4"/>
    <x v="2"/>
    <x v="6"/>
  </r>
  <r>
    <s v="B-25668"/>
    <s v="24-05-2018"/>
    <d v="2018-05-24T00:00:00"/>
    <n v="5"/>
    <x v="1"/>
    <x v="0"/>
    <x v="0"/>
    <x v="11"/>
    <x v="60"/>
    <s v="Himachal Pradesh"/>
    <x v="5"/>
    <n v="123"/>
    <x v="50"/>
    <n v="3"/>
    <x v="0"/>
    <x v="11"/>
  </r>
  <r>
    <s v="B-25669"/>
    <s v="25-05-2018"/>
    <d v="2018-05-25T00:00:00"/>
    <n v="5"/>
    <x v="1"/>
    <x v="0"/>
    <x v="0"/>
    <x v="12"/>
    <x v="61"/>
    <s v="Sikkim"/>
    <x v="6"/>
    <n v="610"/>
    <x v="51"/>
    <n v="2"/>
    <x v="0"/>
    <x v="0"/>
  </r>
  <r>
    <s v="B-25670"/>
    <s v="25-05-2018"/>
    <d v="2018-05-25T00:00:00"/>
    <n v="5"/>
    <x v="1"/>
    <x v="0"/>
    <x v="0"/>
    <x v="12"/>
    <x v="62"/>
    <s v="Goa"/>
    <x v="7"/>
    <n v="74"/>
    <x v="1"/>
    <n v="3"/>
    <x v="2"/>
    <x v="7"/>
  </r>
  <r>
    <s v="B-25671"/>
    <s v="27-05-2018"/>
    <d v="2018-05-27T00:00:00"/>
    <n v="5"/>
    <x v="1"/>
    <x v="0"/>
    <x v="0"/>
    <x v="14"/>
    <x v="63"/>
    <s v="Nagaland"/>
    <x v="8"/>
    <n v="832"/>
    <x v="5"/>
    <n v="3"/>
    <x v="2"/>
    <x v="10"/>
  </r>
  <r>
    <s v="B-25672"/>
    <s v="28-05-2018"/>
    <d v="2018-05-28T00:00:00"/>
    <n v="5"/>
    <x v="1"/>
    <x v="0"/>
    <x v="0"/>
    <x v="15"/>
    <x v="64"/>
    <s v="Andhra Pradesh"/>
    <x v="9"/>
    <n v="27"/>
    <x v="45"/>
    <n v="1"/>
    <x v="2"/>
    <x v="7"/>
  </r>
  <r>
    <s v="B-25673"/>
    <s v="28-05-2018"/>
    <d v="2018-05-28T00:00:00"/>
    <n v="5"/>
    <x v="1"/>
    <x v="0"/>
    <x v="0"/>
    <x v="15"/>
    <x v="65"/>
    <s v="Gujarat"/>
    <x v="10"/>
    <n v="143"/>
    <x v="52"/>
    <n v="5"/>
    <x v="2"/>
    <x v="3"/>
  </r>
  <r>
    <s v="B-25674"/>
    <s v="28-05-2018"/>
    <d v="2018-05-28T00:00:00"/>
    <n v="5"/>
    <x v="1"/>
    <x v="0"/>
    <x v="0"/>
    <x v="15"/>
    <x v="66"/>
    <s v="Maharashtra"/>
    <x v="11"/>
    <n v="17"/>
    <x v="53"/>
    <n v="5"/>
    <x v="2"/>
    <x v="9"/>
  </r>
  <r>
    <s v="B-25675"/>
    <s v="31-05-2018"/>
    <d v="2018-05-31T00:00:00"/>
    <n v="5"/>
    <x v="1"/>
    <x v="0"/>
    <x v="0"/>
    <x v="29"/>
    <x v="67"/>
    <s v="Madhya Pradesh"/>
    <x v="12"/>
    <n v="929"/>
    <x v="54"/>
    <n v="9"/>
    <x v="2"/>
    <x v="3"/>
  </r>
  <r>
    <s v="B-25676"/>
    <s v="01-06-2018"/>
    <d v="2018-06-01T00:00:00"/>
    <n v="6"/>
    <x v="2"/>
    <x v="0"/>
    <x v="0"/>
    <x v="18"/>
    <x v="68"/>
    <s v="Rajasthan"/>
    <x v="13"/>
    <n v="342"/>
    <x v="55"/>
    <n v="4"/>
    <x v="1"/>
    <x v="1"/>
  </r>
  <r>
    <s v="B-25677"/>
    <s v="02-06-2018"/>
    <d v="2018-06-02T00:00:00"/>
    <n v="6"/>
    <x v="2"/>
    <x v="0"/>
    <x v="0"/>
    <x v="30"/>
    <x v="69"/>
    <s v="West Bengal"/>
    <x v="14"/>
    <n v="20"/>
    <x v="20"/>
    <n v="1"/>
    <x v="1"/>
    <x v="15"/>
  </r>
  <r>
    <s v="B-25678"/>
    <s v="03-06-2018"/>
    <d v="2018-06-03T00:00:00"/>
    <n v="6"/>
    <x v="2"/>
    <x v="0"/>
    <x v="0"/>
    <x v="19"/>
    <x v="70"/>
    <s v="Karnataka"/>
    <x v="15"/>
    <n v="64"/>
    <x v="56"/>
    <n v="3"/>
    <x v="2"/>
    <x v="3"/>
  </r>
  <r>
    <s v="B-25679"/>
    <s v="04-06-2018"/>
    <d v="2018-06-04T00:00:00"/>
    <n v="6"/>
    <x v="2"/>
    <x v="0"/>
    <x v="0"/>
    <x v="20"/>
    <x v="71"/>
    <s v="Maharashtra"/>
    <x v="17"/>
    <n v="76"/>
    <x v="57"/>
    <n v="1"/>
    <x v="2"/>
    <x v="3"/>
  </r>
  <r>
    <s v="B-25680"/>
    <s v="04-06-2018"/>
    <d v="2018-06-04T00:00:00"/>
    <n v="6"/>
    <x v="2"/>
    <x v="0"/>
    <x v="0"/>
    <x v="20"/>
    <x v="72"/>
    <s v="Madhya Pradesh"/>
    <x v="18"/>
    <n v="73"/>
    <x v="36"/>
    <n v="3"/>
    <x v="2"/>
    <x v="3"/>
  </r>
  <r>
    <s v="B-25681"/>
    <s v="04-06-2018"/>
    <d v="2018-06-04T00:00:00"/>
    <n v="6"/>
    <x v="2"/>
    <x v="0"/>
    <x v="0"/>
    <x v="20"/>
    <x v="73"/>
    <s v="Madhya Pradesh"/>
    <x v="18"/>
    <n v="68"/>
    <x v="58"/>
    <n v="3"/>
    <x v="1"/>
    <x v="15"/>
  </r>
  <r>
    <s v="B-25682"/>
    <s v="07-06-2018"/>
    <d v="2018-06-07T00:00:00"/>
    <n v="6"/>
    <x v="2"/>
    <x v="0"/>
    <x v="0"/>
    <x v="23"/>
    <x v="74"/>
    <s v="Bihar"/>
    <x v="2"/>
    <n v="545"/>
    <x v="59"/>
    <n v="11"/>
    <x v="1"/>
    <x v="8"/>
  </r>
  <r>
    <s v="B-25683"/>
    <s v="08-06-2018"/>
    <d v="2018-06-08T00:00:00"/>
    <n v="6"/>
    <x v="2"/>
    <x v="0"/>
    <x v="0"/>
    <x v="0"/>
    <x v="67"/>
    <s v="Kerala "/>
    <x v="3"/>
    <n v="433"/>
    <x v="30"/>
    <n v="3"/>
    <x v="1"/>
    <x v="2"/>
  </r>
  <r>
    <s v="B-25684"/>
    <s v="09-06-2018"/>
    <d v="2018-06-09T00:00:00"/>
    <n v="6"/>
    <x v="2"/>
    <x v="0"/>
    <x v="0"/>
    <x v="1"/>
    <x v="75"/>
    <s v="Maharashtra"/>
    <x v="17"/>
    <n v="134"/>
    <x v="60"/>
    <n v="2"/>
    <x v="0"/>
    <x v="4"/>
  </r>
  <r>
    <s v="B-25685"/>
    <s v="10-06-2018"/>
    <d v="2018-06-10T00:00:00"/>
    <n v="6"/>
    <x v="2"/>
    <x v="0"/>
    <x v="0"/>
    <x v="24"/>
    <x v="76"/>
    <s v="Madhya Pradesh"/>
    <x v="18"/>
    <n v="51"/>
    <x v="61"/>
    <n v="2"/>
    <x v="0"/>
    <x v="11"/>
  </r>
  <r>
    <s v="B-25686"/>
    <s v="11-06-2018"/>
    <d v="2018-06-11T00:00:00"/>
    <n v="6"/>
    <x v="2"/>
    <x v="0"/>
    <x v="0"/>
    <x v="2"/>
    <x v="20"/>
    <s v="Himachal Pradesh"/>
    <x v="5"/>
    <n v="381"/>
    <x v="62"/>
    <n v="2"/>
    <x v="2"/>
    <x v="3"/>
  </r>
  <r>
    <s v="B-25687"/>
    <s v="11-06-2018"/>
    <d v="2018-06-11T00:00:00"/>
    <n v="6"/>
    <x v="2"/>
    <x v="0"/>
    <x v="0"/>
    <x v="2"/>
    <x v="77"/>
    <s v="Maharashtra"/>
    <x v="17"/>
    <n v="17"/>
    <x v="63"/>
    <n v="1"/>
    <x v="2"/>
    <x v="7"/>
  </r>
  <r>
    <s v="B-25688"/>
    <s v="11-06-2018"/>
    <d v="2018-06-11T00:00:00"/>
    <n v="6"/>
    <x v="2"/>
    <x v="0"/>
    <x v="0"/>
    <x v="2"/>
    <x v="78"/>
    <s v="Madhya Pradesh"/>
    <x v="18"/>
    <n v="352"/>
    <x v="64"/>
    <n v="5"/>
    <x v="2"/>
    <x v="3"/>
  </r>
  <r>
    <s v="B-25689"/>
    <s v="14-06-2018"/>
    <d v="2018-06-14T00:00:00"/>
    <n v="6"/>
    <x v="2"/>
    <x v="0"/>
    <x v="0"/>
    <x v="25"/>
    <x v="79"/>
    <s v="Maharashtra"/>
    <x v="17"/>
    <n v="469"/>
    <x v="65"/>
    <n v="3"/>
    <x v="1"/>
    <x v="1"/>
  </r>
  <r>
    <s v="B-25690"/>
    <s v="15-06-2018"/>
    <d v="2018-06-15T00:00:00"/>
    <n v="6"/>
    <x v="2"/>
    <x v="0"/>
    <x v="0"/>
    <x v="5"/>
    <x v="80"/>
    <s v="Madhya Pradesh"/>
    <x v="18"/>
    <n v="31"/>
    <x v="66"/>
    <n v="3"/>
    <x v="2"/>
    <x v="9"/>
  </r>
  <r>
    <s v="B-25691"/>
    <s v="16-06-2018"/>
    <d v="2018-06-16T00:00:00"/>
    <n v="6"/>
    <x v="2"/>
    <x v="0"/>
    <x v="0"/>
    <x v="26"/>
    <x v="81"/>
    <s v="Maharashtra"/>
    <x v="17"/>
    <n v="714"/>
    <x v="67"/>
    <n v="4"/>
    <x v="2"/>
    <x v="3"/>
  </r>
  <r>
    <s v="B-25692"/>
    <s v="17-06-2018"/>
    <d v="2018-06-17T00:00:00"/>
    <n v="6"/>
    <x v="2"/>
    <x v="0"/>
    <x v="0"/>
    <x v="6"/>
    <x v="82"/>
    <s v="Madhya Pradesh"/>
    <x v="18"/>
    <n v="141"/>
    <x v="68"/>
    <n v="7"/>
    <x v="0"/>
    <x v="11"/>
  </r>
  <r>
    <s v="B-25693"/>
    <s v="18-06-2018"/>
    <d v="2018-06-18T00:00:00"/>
    <n v="6"/>
    <x v="2"/>
    <x v="0"/>
    <x v="0"/>
    <x v="7"/>
    <x v="83"/>
    <s v="Madhya Pradesh"/>
    <x v="12"/>
    <n v="76"/>
    <x v="69"/>
    <n v="9"/>
    <x v="2"/>
    <x v="6"/>
  </r>
  <r>
    <s v="B-25694"/>
    <s v="18-06-2018"/>
    <d v="2018-06-18T00:00:00"/>
    <n v="6"/>
    <x v="2"/>
    <x v="0"/>
    <x v="0"/>
    <x v="7"/>
    <x v="84"/>
    <s v="Rajasthan"/>
    <x v="13"/>
    <n v="167"/>
    <x v="70"/>
    <n v="7"/>
    <x v="2"/>
    <x v="14"/>
  </r>
  <r>
    <s v="B-25695"/>
    <s v="18-06-2018"/>
    <d v="2018-06-18T00:00:00"/>
    <n v="6"/>
    <x v="2"/>
    <x v="0"/>
    <x v="0"/>
    <x v="7"/>
    <x v="85"/>
    <s v="West Bengal"/>
    <x v="14"/>
    <n v="171"/>
    <x v="25"/>
    <n v="9"/>
    <x v="2"/>
    <x v="13"/>
  </r>
  <r>
    <s v="B-25696"/>
    <s v="21-06-2018"/>
    <d v="2018-06-21T00:00:00"/>
    <n v="6"/>
    <x v="2"/>
    <x v="0"/>
    <x v="0"/>
    <x v="28"/>
    <x v="86"/>
    <s v="Karnataka"/>
    <x v="15"/>
    <n v="117"/>
    <x v="29"/>
    <n v="3"/>
    <x v="1"/>
    <x v="8"/>
  </r>
  <r>
    <s v="B-25697"/>
    <s v="22-06-2018"/>
    <d v="2018-06-22T00:00:00"/>
    <n v="6"/>
    <x v="2"/>
    <x v="0"/>
    <x v="0"/>
    <x v="9"/>
    <x v="87"/>
    <s v="Jammu and Kashmir"/>
    <x v="16"/>
    <n v="114"/>
    <x v="71"/>
    <n v="3"/>
    <x v="1"/>
    <x v="15"/>
  </r>
  <r>
    <s v="B-25698"/>
    <s v="23-06-2018"/>
    <d v="2018-06-23T00:00:00"/>
    <n v="6"/>
    <x v="2"/>
    <x v="0"/>
    <x v="0"/>
    <x v="10"/>
    <x v="88"/>
    <s v="Tamil Nadu"/>
    <x v="0"/>
    <n v="87"/>
    <x v="22"/>
    <n v="5"/>
    <x v="2"/>
    <x v="16"/>
  </r>
  <r>
    <s v="B-25699"/>
    <s v="24-06-2018"/>
    <d v="2018-06-24T00:00:00"/>
    <n v="6"/>
    <x v="2"/>
    <x v="0"/>
    <x v="0"/>
    <x v="11"/>
    <x v="89"/>
    <s v="Uttar Pradesh"/>
    <x v="1"/>
    <n v="20"/>
    <x v="72"/>
    <n v="1"/>
    <x v="0"/>
    <x v="11"/>
  </r>
  <r>
    <s v="B-25700"/>
    <s v="25-06-2018"/>
    <d v="2018-06-25T00:00:00"/>
    <n v="6"/>
    <x v="2"/>
    <x v="0"/>
    <x v="0"/>
    <x v="12"/>
    <x v="90"/>
    <s v="Maharashtra"/>
    <x v="17"/>
    <n v="129"/>
    <x v="73"/>
    <n v="5"/>
    <x v="2"/>
    <x v="13"/>
  </r>
  <r>
    <s v="B-25701"/>
    <s v="26-06-2018"/>
    <d v="2018-06-26T00:00:00"/>
    <n v="6"/>
    <x v="2"/>
    <x v="0"/>
    <x v="0"/>
    <x v="13"/>
    <x v="91"/>
    <s v="Madhya Pradesh"/>
    <x v="18"/>
    <n v="10"/>
    <x v="34"/>
    <n v="2"/>
    <x v="2"/>
    <x v="9"/>
  </r>
  <r>
    <s v="B-25702"/>
    <s v="27-06-2018"/>
    <d v="2018-06-27T00:00:00"/>
    <n v="6"/>
    <x v="2"/>
    <x v="0"/>
    <x v="0"/>
    <x v="14"/>
    <x v="92"/>
    <s v="Maharashtra"/>
    <x v="17"/>
    <n v="75"/>
    <x v="5"/>
    <n v="3"/>
    <x v="2"/>
    <x v="13"/>
  </r>
  <r>
    <s v="B-25703"/>
    <s v="28-06-2018"/>
    <d v="2018-06-28T00:00:00"/>
    <n v="6"/>
    <x v="2"/>
    <x v="0"/>
    <x v="0"/>
    <x v="15"/>
    <x v="69"/>
    <s v="Madhya Pradesh"/>
    <x v="18"/>
    <n v="42"/>
    <x v="35"/>
    <n v="2"/>
    <x v="0"/>
    <x v="11"/>
  </r>
  <r>
    <s v="B-25704"/>
    <s v="29-06-2018"/>
    <d v="2018-06-29T00:00:00"/>
    <n v="6"/>
    <x v="2"/>
    <x v="0"/>
    <x v="0"/>
    <x v="16"/>
    <x v="93"/>
    <s v="Maharashtra"/>
    <x v="17"/>
    <n v="126"/>
    <x v="74"/>
    <n v="3"/>
    <x v="1"/>
    <x v="15"/>
  </r>
  <r>
    <s v="B-25705"/>
    <s v="30-06-2018"/>
    <d v="2018-06-30T00:00:00"/>
    <n v="6"/>
    <x v="2"/>
    <x v="0"/>
    <x v="0"/>
    <x v="17"/>
    <x v="94"/>
    <s v="Madhya Pradesh"/>
    <x v="18"/>
    <n v="46"/>
    <x v="5"/>
    <n v="2"/>
    <x v="1"/>
    <x v="1"/>
  </r>
  <r>
    <s v="B-25706"/>
    <s v="01-07-2018"/>
    <d v="2018-07-01T00:00:00"/>
    <n v="7"/>
    <x v="3"/>
    <x v="0"/>
    <x v="1"/>
    <x v="18"/>
    <x v="95"/>
    <s v="Goa"/>
    <x v="7"/>
    <n v="31"/>
    <x v="26"/>
    <n v="4"/>
    <x v="2"/>
    <x v="7"/>
  </r>
  <r>
    <s v="B-25707"/>
    <s v="01-07-2018"/>
    <d v="2018-07-01T00:00:00"/>
    <n v="7"/>
    <x v="3"/>
    <x v="0"/>
    <x v="1"/>
    <x v="18"/>
    <x v="96"/>
    <s v="Maharashtra"/>
    <x v="17"/>
    <n v="8"/>
    <x v="29"/>
    <n v="1"/>
    <x v="2"/>
    <x v="7"/>
  </r>
  <r>
    <s v="B-25708"/>
    <s v="01-07-2018"/>
    <d v="2018-07-01T00:00:00"/>
    <n v="7"/>
    <x v="3"/>
    <x v="0"/>
    <x v="1"/>
    <x v="18"/>
    <x v="97"/>
    <s v="Madhya Pradesh"/>
    <x v="18"/>
    <n v="191"/>
    <x v="17"/>
    <n v="8"/>
    <x v="0"/>
    <x v="11"/>
  </r>
  <r>
    <s v="B-25709"/>
    <s v="01-07-2018"/>
    <d v="2018-07-01T00:00:00"/>
    <n v="7"/>
    <x v="3"/>
    <x v="0"/>
    <x v="1"/>
    <x v="18"/>
    <x v="98"/>
    <s v="Madhya Pradesh"/>
    <x v="18"/>
    <n v="33"/>
    <x v="53"/>
    <n v="7"/>
    <x v="2"/>
    <x v="3"/>
  </r>
  <r>
    <s v="B-25710"/>
    <s v="05-07-2018"/>
    <d v="2018-07-05T00:00:00"/>
    <n v="7"/>
    <x v="3"/>
    <x v="0"/>
    <x v="1"/>
    <x v="21"/>
    <x v="99"/>
    <s v="Maharashtra"/>
    <x v="11"/>
    <n v="216"/>
    <x v="2"/>
    <n v="6"/>
    <x v="0"/>
    <x v="11"/>
  </r>
  <r>
    <s v="B-25711"/>
    <s v="06-07-2018"/>
    <d v="2018-07-06T00:00:00"/>
    <n v="7"/>
    <x v="3"/>
    <x v="0"/>
    <x v="1"/>
    <x v="22"/>
    <x v="100"/>
    <s v="Madhya Pradesh"/>
    <x v="12"/>
    <n v="100"/>
    <x v="75"/>
    <n v="4"/>
    <x v="2"/>
    <x v="6"/>
  </r>
  <r>
    <s v="B-25712"/>
    <s v="07-07-2018"/>
    <d v="2018-07-07T00:00:00"/>
    <n v="7"/>
    <x v="3"/>
    <x v="0"/>
    <x v="1"/>
    <x v="23"/>
    <x v="101"/>
    <s v="Rajasthan"/>
    <x v="13"/>
    <n v="193"/>
    <x v="76"/>
    <n v="3"/>
    <x v="1"/>
    <x v="8"/>
  </r>
  <r>
    <s v="B-25713"/>
    <s v="08-07-2018"/>
    <d v="2018-07-08T00:00:00"/>
    <n v="7"/>
    <x v="3"/>
    <x v="0"/>
    <x v="1"/>
    <x v="0"/>
    <x v="102"/>
    <s v="West Bengal"/>
    <x v="14"/>
    <n v="158"/>
    <x v="74"/>
    <n v="4"/>
    <x v="0"/>
    <x v="4"/>
  </r>
  <r>
    <s v="B-25714"/>
    <s v="09-07-2018"/>
    <d v="2018-07-09T00:00:00"/>
    <n v="7"/>
    <x v="3"/>
    <x v="0"/>
    <x v="1"/>
    <x v="1"/>
    <x v="103"/>
    <s v="Karnataka"/>
    <x v="15"/>
    <n v="11"/>
    <x v="77"/>
    <n v="2"/>
    <x v="2"/>
    <x v="6"/>
  </r>
  <r>
    <s v="B-25715"/>
    <s v="10-07-2018"/>
    <d v="2018-07-10T00:00:00"/>
    <n v="7"/>
    <x v="3"/>
    <x v="0"/>
    <x v="1"/>
    <x v="24"/>
    <x v="104"/>
    <s v="Jammu and Kashmir"/>
    <x v="16"/>
    <n v="416"/>
    <x v="78"/>
    <n v="3"/>
    <x v="1"/>
    <x v="8"/>
  </r>
  <r>
    <s v="B-25716"/>
    <s v="11-07-2018"/>
    <d v="2018-07-11T00:00:00"/>
    <n v="7"/>
    <x v="3"/>
    <x v="0"/>
    <x v="1"/>
    <x v="2"/>
    <x v="105"/>
    <s v="Tamil Nadu"/>
    <x v="0"/>
    <n v="58"/>
    <x v="5"/>
    <n v="4"/>
    <x v="2"/>
    <x v="3"/>
  </r>
  <r>
    <s v="B-25717"/>
    <s v="12-07-2018"/>
    <d v="2018-07-12T00:00:00"/>
    <n v="7"/>
    <x v="3"/>
    <x v="0"/>
    <x v="1"/>
    <x v="3"/>
    <x v="106"/>
    <s v="Uttar Pradesh"/>
    <x v="1"/>
    <n v="561"/>
    <x v="79"/>
    <n v="3"/>
    <x v="2"/>
    <x v="3"/>
  </r>
  <r>
    <s v="B-25718"/>
    <s v="12-07-2018"/>
    <d v="2018-07-12T00:00:00"/>
    <n v="7"/>
    <x v="3"/>
    <x v="0"/>
    <x v="1"/>
    <x v="3"/>
    <x v="59"/>
    <s v="Maharashtra"/>
    <x v="17"/>
    <n v="371"/>
    <x v="80"/>
    <n v="1"/>
    <x v="0"/>
    <x v="5"/>
  </r>
  <r>
    <s v="B-25719"/>
    <s v="12-07-2018"/>
    <d v="2018-07-12T00:00:00"/>
    <n v="7"/>
    <x v="3"/>
    <x v="0"/>
    <x v="1"/>
    <x v="3"/>
    <x v="82"/>
    <s v="Madhya Pradesh"/>
    <x v="18"/>
    <n v="29"/>
    <x v="66"/>
    <n v="2"/>
    <x v="2"/>
    <x v="7"/>
  </r>
  <r>
    <s v="B-25720"/>
    <s v="15-07-2018"/>
    <d v="2018-07-15T00:00:00"/>
    <n v="7"/>
    <x v="3"/>
    <x v="0"/>
    <x v="1"/>
    <x v="5"/>
    <x v="107"/>
    <s v="Punjab"/>
    <x v="4"/>
    <n v="30"/>
    <x v="81"/>
    <n v="1"/>
    <x v="0"/>
    <x v="4"/>
  </r>
  <r>
    <s v="B-25721"/>
    <s v="16-07-2018"/>
    <d v="2018-07-16T00:00:00"/>
    <n v="7"/>
    <x v="3"/>
    <x v="0"/>
    <x v="1"/>
    <x v="26"/>
    <x v="108"/>
    <s v="Haryana"/>
    <x v="4"/>
    <n v="29"/>
    <x v="82"/>
    <n v="7"/>
    <x v="2"/>
    <x v="9"/>
  </r>
  <r>
    <s v="B-25722"/>
    <s v="17-07-2018"/>
    <d v="2018-07-17T00:00:00"/>
    <n v="7"/>
    <x v="3"/>
    <x v="0"/>
    <x v="1"/>
    <x v="6"/>
    <x v="109"/>
    <s v="Himachal Pradesh"/>
    <x v="5"/>
    <n v="48"/>
    <x v="34"/>
    <n v="8"/>
    <x v="2"/>
    <x v="7"/>
  </r>
  <r>
    <s v="B-25723"/>
    <s v="18-07-2018"/>
    <d v="2018-07-18T00:00:00"/>
    <n v="7"/>
    <x v="3"/>
    <x v="0"/>
    <x v="1"/>
    <x v="7"/>
    <x v="110"/>
    <s v="Maharashtra"/>
    <x v="17"/>
    <n v="26"/>
    <x v="83"/>
    <n v="1"/>
    <x v="2"/>
    <x v="7"/>
  </r>
  <r>
    <s v="B-25724"/>
    <s v="19-07-2018"/>
    <d v="2018-07-19T00:00:00"/>
    <n v="7"/>
    <x v="3"/>
    <x v="0"/>
    <x v="1"/>
    <x v="27"/>
    <x v="76"/>
    <s v="Madhya Pradesh"/>
    <x v="18"/>
    <n v="168"/>
    <x v="84"/>
    <n v="2"/>
    <x v="0"/>
    <x v="5"/>
  </r>
  <r>
    <s v="B-25725"/>
    <s v="20-07-2018"/>
    <d v="2018-07-20T00:00:00"/>
    <n v="7"/>
    <x v="3"/>
    <x v="0"/>
    <x v="1"/>
    <x v="8"/>
    <x v="111"/>
    <s v="Nagaland"/>
    <x v="8"/>
    <n v="23"/>
    <x v="77"/>
    <n v="7"/>
    <x v="2"/>
    <x v="6"/>
  </r>
  <r>
    <s v="B-25726"/>
    <s v="21-07-2018"/>
    <d v="2018-07-21T00:00:00"/>
    <n v="7"/>
    <x v="3"/>
    <x v="0"/>
    <x v="1"/>
    <x v="28"/>
    <x v="112"/>
    <s v="Maharashtra"/>
    <x v="17"/>
    <n v="490"/>
    <x v="85"/>
    <n v="8"/>
    <x v="0"/>
    <x v="5"/>
  </r>
  <r>
    <s v="B-25727"/>
    <s v="22-07-2018"/>
    <d v="2018-07-22T00:00:00"/>
    <n v="7"/>
    <x v="3"/>
    <x v="0"/>
    <x v="1"/>
    <x v="9"/>
    <x v="113"/>
    <s v="Madhya Pradesh"/>
    <x v="18"/>
    <n v="57"/>
    <x v="42"/>
    <n v="6"/>
    <x v="2"/>
    <x v="12"/>
  </r>
  <r>
    <s v="B-25728"/>
    <s v="22-07-2018"/>
    <d v="2018-07-22T00:00:00"/>
    <n v="7"/>
    <x v="3"/>
    <x v="0"/>
    <x v="1"/>
    <x v="9"/>
    <x v="114"/>
    <s v="Maharashtra"/>
    <x v="11"/>
    <n v="1055"/>
    <x v="86"/>
    <n v="4"/>
    <x v="1"/>
    <x v="2"/>
  </r>
  <r>
    <s v="B-25729"/>
    <s v="22-07-2018"/>
    <d v="2018-07-22T00:00:00"/>
    <n v="7"/>
    <x v="3"/>
    <x v="0"/>
    <x v="1"/>
    <x v="9"/>
    <x v="115"/>
    <s v="Madhya Pradesh"/>
    <x v="12"/>
    <n v="1549"/>
    <x v="87"/>
    <n v="4"/>
    <x v="1"/>
    <x v="8"/>
  </r>
  <r>
    <s v="B-25730"/>
    <s v="22-07-2018"/>
    <d v="2018-07-22T00:00:00"/>
    <n v="7"/>
    <x v="3"/>
    <x v="0"/>
    <x v="1"/>
    <x v="9"/>
    <x v="116"/>
    <s v="Rajasthan"/>
    <x v="13"/>
    <n v="1145"/>
    <x v="88"/>
    <n v="3"/>
    <x v="1"/>
    <x v="8"/>
  </r>
  <r>
    <s v="B-25731"/>
    <s v="26-07-2018"/>
    <d v="2018-07-26T00:00:00"/>
    <n v="7"/>
    <x v="3"/>
    <x v="0"/>
    <x v="1"/>
    <x v="13"/>
    <x v="117"/>
    <s v="West Bengal"/>
    <x v="14"/>
    <n v="131"/>
    <x v="89"/>
    <n v="8"/>
    <x v="0"/>
    <x v="11"/>
  </r>
  <r>
    <s v="B-25732"/>
    <s v="27-07-2018"/>
    <d v="2018-07-27T00:00:00"/>
    <n v="7"/>
    <x v="3"/>
    <x v="0"/>
    <x v="1"/>
    <x v="14"/>
    <x v="118"/>
    <s v="Karnataka"/>
    <x v="15"/>
    <n v="16"/>
    <x v="77"/>
    <n v="2"/>
    <x v="2"/>
    <x v="7"/>
  </r>
  <r>
    <s v="B-25733"/>
    <s v="28-07-2018"/>
    <d v="2018-07-28T00:00:00"/>
    <n v="7"/>
    <x v="3"/>
    <x v="0"/>
    <x v="1"/>
    <x v="15"/>
    <x v="119"/>
    <s v="Maharashtra"/>
    <x v="17"/>
    <n v="43"/>
    <x v="90"/>
    <n v="7"/>
    <x v="2"/>
    <x v="7"/>
  </r>
  <r>
    <s v="B-25734"/>
    <s v="29-07-2018"/>
    <d v="2018-07-29T00:00:00"/>
    <n v="7"/>
    <x v="3"/>
    <x v="0"/>
    <x v="1"/>
    <x v="16"/>
    <x v="120"/>
    <s v="Madhya Pradesh"/>
    <x v="18"/>
    <n v="108"/>
    <x v="91"/>
    <n v="3"/>
    <x v="1"/>
    <x v="1"/>
  </r>
  <r>
    <s v="B-25735"/>
    <s v="30-07-2018"/>
    <d v="2018-07-30T00:00:00"/>
    <n v="7"/>
    <x v="3"/>
    <x v="0"/>
    <x v="1"/>
    <x v="17"/>
    <x v="121"/>
    <s v="Uttar Pradesh"/>
    <x v="1"/>
    <n v="12"/>
    <x v="20"/>
    <n v="3"/>
    <x v="2"/>
    <x v="6"/>
  </r>
  <r>
    <s v="B-25736"/>
    <s v="31-07-2018"/>
    <d v="2018-07-31T00:00:00"/>
    <n v="7"/>
    <x v="3"/>
    <x v="0"/>
    <x v="1"/>
    <x v="29"/>
    <x v="122"/>
    <s v="Maharashtra"/>
    <x v="17"/>
    <n v="31"/>
    <x v="56"/>
    <n v="5"/>
    <x v="2"/>
    <x v="9"/>
  </r>
  <r>
    <s v="B-25737"/>
    <s v="01-08-2018"/>
    <d v="2018-08-01T00:00:00"/>
    <n v="8"/>
    <x v="4"/>
    <x v="0"/>
    <x v="1"/>
    <x v="18"/>
    <x v="123"/>
    <s v="Madhya Pradesh"/>
    <x v="18"/>
    <n v="187"/>
    <x v="45"/>
    <n v="3"/>
    <x v="2"/>
    <x v="10"/>
  </r>
  <r>
    <s v="B-25738"/>
    <s v="02-08-2018"/>
    <d v="2018-08-02T00:00:00"/>
    <n v="8"/>
    <x v="4"/>
    <x v="0"/>
    <x v="1"/>
    <x v="30"/>
    <x v="124"/>
    <s v="Punjab"/>
    <x v="4"/>
    <n v="70"/>
    <x v="15"/>
    <n v="2"/>
    <x v="0"/>
    <x v="11"/>
  </r>
  <r>
    <s v="B-25739"/>
    <s v="03-08-2018"/>
    <d v="2018-08-03T00:00:00"/>
    <n v="8"/>
    <x v="4"/>
    <x v="0"/>
    <x v="1"/>
    <x v="19"/>
    <x v="125"/>
    <s v="Haryana"/>
    <x v="4"/>
    <n v="133"/>
    <x v="92"/>
    <n v="2"/>
    <x v="0"/>
    <x v="4"/>
  </r>
  <r>
    <s v="B-25740"/>
    <s v="03-08-2018"/>
    <d v="2018-08-03T00:00:00"/>
    <n v="8"/>
    <x v="4"/>
    <x v="0"/>
    <x v="1"/>
    <x v="19"/>
    <x v="126"/>
    <s v="Maharashtra"/>
    <x v="17"/>
    <n v="40"/>
    <x v="93"/>
    <n v="3"/>
    <x v="2"/>
    <x v="7"/>
  </r>
  <r>
    <s v="B-25741"/>
    <s v="03-08-2018"/>
    <d v="2018-08-03T00:00:00"/>
    <n v="8"/>
    <x v="4"/>
    <x v="0"/>
    <x v="1"/>
    <x v="19"/>
    <x v="127"/>
    <s v="Madhya Pradesh"/>
    <x v="18"/>
    <n v="482"/>
    <x v="29"/>
    <n v="7"/>
    <x v="1"/>
    <x v="1"/>
  </r>
  <r>
    <s v="B-25742"/>
    <s v="03-08-2018"/>
    <d v="2018-08-03T00:00:00"/>
    <n v="8"/>
    <x v="4"/>
    <x v="0"/>
    <x v="1"/>
    <x v="19"/>
    <x v="128"/>
    <s v="Goa"/>
    <x v="7"/>
    <n v="11"/>
    <x v="34"/>
    <n v="2"/>
    <x v="2"/>
    <x v="9"/>
  </r>
  <r>
    <s v="B-25743"/>
    <s v="07-08-2018"/>
    <d v="2018-08-07T00:00:00"/>
    <n v="8"/>
    <x v="4"/>
    <x v="0"/>
    <x v="1"/>
    <x v="23"/>
    <x v="129"/>
    <s v="Nagaland"/>
    <x v="8"/>
    <n v="143"/>
    <x v="52"/>
    <n v="5"/>
    <x v="2"/>
    <x v="3"/>
  </r>
  <r>
    <s v="B-25744"/>
    <s v="08-08-2018"/>
    <d v="2018-08-08T00:00:00"/>
    <n v="8"/>
    <x v="4"/>
    <x v="0"/>
    <x v="1"/>
    <x v="0"/>
    <x v="130"/>
    <s v="Andhra Pradesh"/>
    <x v="9"/>
    <n v="373"/>
    <x v="94"/>
    <n v="6"/>
    <x v="1"/>
    <x v="2"/>
  </r>
  <r>
    <s v="B-25745"/>
    <s v="09-08-2018"/>
    <d v="2018-08-09T00:00:00"/>
    <n v="8"/>
    <x v="4"/>
    <x v="0"/>
    <x v="1"/>
    <x v="1"/>
    <x v="131"/>
    <s v="Gujarat"/>
    <x v="10"/>
    <n v="44"/>
    <x v="34"/>
    <n v="3"/>
    <x v="2"/>
    <x v="7"/>
  </r>
  <r>
    <s v="B-25746"/>
    <s v="10-08-2018"/>
    <d v="2018-08-10T00:00:00"/>
    <n v="8"/>
    <x v="4"/>
    <x v="0"/>
    <x v="1"/>
    <x v="24"/>
    <x v="132"/>
    <s v="Maharashtra"/>
    <x v="11"/>
    <n v="87"/>
    <x v="23"/>
    <n v="2"/>
    <x v="2"/>
    <x v="3"/>
  </r>
  <r>
    <s v="B-25747"/>
    <s v="11-08-2018"/>
    <d v="2018-08-11T00:00:00"/>
    <n v="8"/>
    <x v="4"/>
    <x v="0"/>
    <x v="1"/>
    <x v="2"/>
    <x v="133"/>
    <s v="Madhya Pradesh"/>
    <x v="12"/>
    <n v="877"/>
    <x v="95"/>
    <n v="2"/>
    <x v="0"/>
    <x v="5"/>
  </r>
  <r>
    <s v="B-25748"/>
    <s v="12-08-2018"/>
    <d v="2018-08-12T00:00:00"/>
    <n v="8"/>
    <x v="4"/>
    <x v="0"/>
    <x v="1"/>
    <x v="3"/>
    <x v="134"/>
    <s v="Rajasthan"/>
    <x v="13"/>
    <n v="141"/>
    <x v="66"/>
    <n v="4"/>
    <x v="2"/>
    <x v="13"/>
  </r>
  <r>
    <s v="B-25749"/>
    <s v="13-08-2018"/>
    <d v="2018-08-13T00:00:00"/>
    <n v="8"/>
    <x v="4"/>
    <x v="0"/>
    <x v="1"/>
    <x v="4"/>
    <x v="124"/>
    <s v="Maharashtra"/>
    <x v="17"/>
    <n v="1052"/>
    <x v="96"/>
    <n v="3"/>
    <x v="0"/>
    <x v="5"/>
  </r>
  <r>
    <s v="B-25750"/>
    <s v="14-08-2018"/>
    <d v="2018-08-14T00:00:00"/>
    <n v="8"/>
    <x v="4"/>
    <x v="0"/>
    <x v="1"/>
    <x v="25"/>
    <x v="135"/>
    <s v="Madhya Pradesh"/>
    <x v="18"/>
    <n v="212"/>
    <x v="83"/>
    <n v="2"/>
    <x v="0"/>
    <x v="4"/>
  </r>
  <r>
    <s v="B-25751"/>
    <s v="14-08-2018"/>
    <d v="2018-08-14T00:00:00"/>
    <n v="8"/>
    <x v="4"/>
    <x v="0"/>
    <x v="1"/>
    <x v="25"/>
    <x v="136"/>
    <s v="Maharashtra"/>
    <x v="17"/>
    <n v="10"/>
    <x v="34"/>
    <n v="1"/>
    <x v="2"/>
    <x v="16"/>
  </r>
  <r>
    <s v="B-25752"/>
    <s v="14-08-2018"/>
    <d v="2018-08-14T00:00:00"/>
    <n v="8"/>
    <x v="4"/>
    <x v="0"/>
    <x v="1"/>
    <x v="25"/>
    <x v="137"/>
    <s v="Madhya Pradesh"/>
    <x v="18"/>
    <n v="1361"/>
    <x v="97"/>
    <n v="9"/>
    <x v="0"/>
    <x v="5"/>
  </r>
  <r>
    <s v="B-25753"/>
    <s v="17-08-2018"/>
    <d v="2018-08-17T00:00:00"/>
    <n v="8"/>
    <x v="4"/>
    <x v="0"/>
    <x v="1"/>
    <x v="6"/>
    <x v="132"/>
    <s v="Uttar Pradesh"/>
    <x v="1"/>
    <n v="62"/>
    <x v="92"/>
    <n v="5"/>
    <x v="2"/>
    <x v="16"/>
  </r>
  <r>
    <s v="B-25754"/>
    <s v="18-08-2018"/>
    <d v="2018-08-18T00:00:00"/>
    <n v="8"/>
    <x v="4"/>
    <x v="0"/>
    <x v="1"/>
    <x v="7"/>
    <x v="138"/>
    <s v="Bihar"/>
    <x v="2"/>
    <n v="72"/>
    <x v="98"/>
    <n v="7"/>
    <x v="2"/>
    <x v="16"/>
  </r>
  <r>
    <s v="B-25755"/>
    <s v="19-08-2018"/>
    <d v="2018-08-19T00:00:00"/>
    <n v="8"/>
    <x v="4"/>
    <x v="0"/>
    <x v="1"/>
    <x v="27"/>
    <x v="139"/>
    <s v="Kerala "/>
    <x v="3"/>
    <n v="37"/>
    <x v="99"/>
    <n v="3"/>
    <x v="2"/>
    <x v="3"/>
  </r>
  <r>
    <s v="B-25756"/>
    <s v="20-08-2018"/>
    <d v="2018-08-20T00:00:00"/>
    <n v="8"/>
    <x v="4"/>
    <x v="0"/>
    <x v="1"/>
    <x v="8"/>
    <x v="140"/>
    <s v="Maharashtra"/>
    <x v="17"/>
    <n v="465"/>
    <x v="100"/>
    <n v="4"/>
    <x v="1"/>
    <x v="8"/>
  </r>
  <r>
    <s v="B-25757"/>
    <s v="21-08-2018"/>
    <d v="2018-08-21T00:00:00"/>
    <n v="8"/>
    <x v="4"/>
    <x v="0"/>
    <x v="1"/>
    <x v="28"/>
    <x v="141"/>
    <s v="Madhya Pradesh"/>
    <x v="18"/>
    <n v="17"/>
    <x v="62"/>
    <n v="4"/>
    <x v="2"/>
    <x v="9"/>
  </r>
  <r>
    <s v="B-25758"/>
    <s v="22-08-2018"/>
    <d v="2018-08-22T00:00:00"/>
    <n v="8"/>
    <x v="4"/>
    <x v="0"/>
    <x v="1"/>
    <x v="9"/>
    <x v="123"/>
    <s v="Himachal Pradesh"/>
    <x v="5"/>
    <n v="8"/>
    <x v="20"/>
    <n v="1"/>
    <x v="2"/>
    <x v="7"/>
  </r>
  <r>
    <s v="B-25759"/>
    <s v="23-08-2018"/>
    <d v="2018-08-23T00:00:00"/>
    <n v="8"/>
    <x v="4"/>
    <x v="0"/>
    <x v="1"/>
    <x v="10"/>
    <x v="142"/>
    <s v="Sikkim"/>
    <x v="6"/>
    <n v="20"/>
    <x v="101"/>
    <n v="6"/>
    <x v="2"/>
    <x v="6"/>
  </r>
  <r>
    <s v="B-25760"/>
    <s v="24-08-2018"/>
    <d v="2018-08-24T00:00:00"/>
    <n v="8"/>
    <x v="4"/>
    <x v="0"/>
    <x v="1"/>
    <x v="11"/>
    <x v="20"/>
    <s v="Goa"/>
    <x v="7"/>
    <n v="322"/>
    <x v="102"/>
    <n v="5"/>
    <x v="1"/>
    <x v="2"/>
  </r>
  <r>
    <s v="B-25761"/>
    <s v="25-08-2018"/>
    <d v="2018-08-25T00:00:00"/>
    <n v="8"/>
    <x v="4"/>
    <x v="0"/>
    <x v="1"/>
    <x v="12"/>
    <x v="105"/>
    <s v="Maharashtra"/>
    <x v="17"/>
    <n v="2188"/>
    <x v="103"/>
    <n v="5"/>
    <x v="0"/>
    <x v="5"/>
  </r>
  <r>
    <s v="B-25762"/>
    <s v="26-08-2018"/>
    <d v="2018-08-26T00:00:00"/>
    <n v="8"/>
    <x v="4"/>
    <x v="0"/>
    <x v="1"/>
    <x v="13"/>
    <x v="143"/>
    <s v="Madhya Pradesh"/>
    <x v="18"/>
    <n v="1316"/>
    <x v="104"/>
    <n v="7"/>
    <x v="1"/>
    <x v="1"/>
  </r>
  <r>
    <s v="B-25763"/>
    <s v="27-08-2018"/>
    <d v="2018-08-27T00:00:00"/>
    <n v="8"/>
    <x v="4"/>
    <x v="0"/>
    <x v="1"/>
    <x v="14"/>
    <x v="144"/>
    <s v="Gujarat"/>
    <x v="10"/>
    <n v="58"/>
    <x v="105"/>
    <n v="3"/>
    <x v="0"/>
    <x v="4"/>
  </r>
  <r>
    <s v="B-25764"/>
    <s v="28-08-2018"/>
    <d v="2018-08-28T00:00:00"/>
    <n v="8"/>
    <x v="4"/>
    <x v="0"/>
    <x v="1"/>
    <x v="15"/>
    <x v="145"/>
    <s v="Maharashtra"/>
    <x v="11"/>
    <n v="119"/>
    <x v="70"/>
    <n v="5"/>
    <x v="2"/>
    <x v="14"/>
  </r>
  <r>
    <s v="B-25765"/>
    <s v="29-08-2018"/>
    <d v="2018-08-29T00:00:00"/>
    <n v="8"/>
    <x v="4"/>
    <x v="0"/>
    <x v="1"/>
    <x v="16"/>
    <x v="146"/>
    <s v="Madhya Pradesh"/>
    <x v="12"/>
    <n v="139"/>
    <x v="25"/>
    <n v="3"/>
    <x v="2"/>
    <x v="7"/>
  </r>
  <r>
    <s v="B-25766"/>
    <s v="30-08-2018"/>
    <d v="2018-08-30T00:00:00"/>
    <n v="8"/>
    <x v="4"/>
    <x v="0"/>
    <x v="1"/>
    <x v="17"/>
    <x v="105"/>
    <s v="Rajasthan"/>
    <x v="13"/>
    <n v="220"/>
    <x v="91"/>
    <n v="2"/>
    <x v="2"/>
    <x v="3"/>
  </r>
  <r>
    <s v="B-25767"/>
    <s v="31-08-2018"/>
    <d v="2018-08-31T00:00:00"/>
    <n v="8"/>
    <x v="4"/>
    <x v="0"/>
    <x v="1"/>
    <x v="29"/>
    <x v="147"/>
    <s v="West Bengal"/>
    <x v="14"/>
    <n v="299"/>
    <x v="106"/>
    <n v="3"/>
    <x v="1"/>
    <x v="1"/>
  </r>
  <r>
    <s v="B-25768"/>
    <s v="01-09-2018"/>
    <d v="2018-09-01T00:00:00"/>
    <n v="9"/>
    <x v="5"/>
    <x v="0"/>
    <x v="1"/>
    <x v="18"/>
    <x v="148"/>
    <s v="Karnataka"/>
    <x v="15"/>
    <n v="1582"/>
    <x v="107"/>
    <n v="6"/>
    <x v="2"/>
    <x v="10"/>
  </r>
  <r>
    <s v="B-25769"/>
    <s v="02-09-2018"/>
    <d v="2018-09-02T00:00:00"/>
    <n v="9"/>
    <x v="5"/>
    <x v="0"/>
    <x v="1"/>
    <x v="30"/>
    <x v="149"/>
    <s v="Maharashtra"/>
    <x v="17"/>
    <n v="355"/>
    <x v="108"/>
    <n v="2"/>
    <x v="2"/>
    <x v="3"/>
  </r>
  <r>
    <s v="B-25770"/>
    <s v="02-09-2018"/>
    <d v="2018-09-02T00:00:00"/>
    <n v="9"/>
    <x v="5"/>
    <x v="0"/>
    <x v="1"/>
    <x v="30"/>
    <x v="100"/>
    <s v="Madhya Pradesh"/>
    <x v="18"/>
    <n v="375"/>
    <x v="109"/>
    <n v="3"/>
    <x v="0"/>
    <x v="5"/>
  </r>
  <r>
    <s v="B-25771"/>
    <s v="02-09-2018"/>
    <d v="2018-09-02T00:00:00"/>
    <n v="9"/>
    <x v="5"/>
    <x v="0"/>
    <x v="1"/>
    <x v="30"/>
    <x v="150"/>
    <s v="Uttar Pradesh"/>
    <x v="1"/>
    <n v="148"/>
    <x v="110"/>
    <n v="3"/>
    <x v="2"/>
    <x v="6"/>
  </r>
  <r>
    <s v="B-25772"/>
    <s v="02-09-2018"/>
    <d v="2018-09-02T00:00:00"/>
    <n v="9"/>
    <x v="5"/>
    <x v="0"/>
    <x v="1"/>
    <x v="30"/>
    <x v="151"/>
    <s v="Bihar"/>
    <x v="2"/>
    <n v="1183"/>
    <x v="111"/>
    <n v="4"/>
    <x v="1"/>
    <x v="2"/>
  </r>
  <r>
    <s v="B-25773"/>
    <s v="06-09-2018"/>
    <d v="2018-09-06T00:00:00"/>
    <n v="9"/>
    <x v="5"/>
    <x v="0"/>
    <x v="1"/>
    <x v="22"/>
    <x v="67"/>
    <s v="Kerala "/>
    <x v="3"/>
    <n v="248"/>
    <x v="112"/>
    <n v="3"/>
    <x v="0"/>
    <x v="4"/>
  </r>
  <r>
    <s v="B-25774"/>
    <s v="07-09-2018"/>
    <d v="2018-09-07T00:00:00"/>
    <n v="9"/>
    <x v="5"/>
    <x v="0"/>
    <x v="1"/>
    <x v="23"/>
    <x v="152"/>
    <s v="Punjab"/>
    <x v="4"/>
    <n v="38"/>
    <x v="29"/>
    <n v="2"/>
    <x v="0"/>
    <x v="11"/>
  </r>
  <r>
    <s v="B-25775"/>
    <s v="08-09-2018"/>
    <d v="2018-09-08T00:00:00"/>
    <n v="9"/>
    <x v="5"/>
    <x v="0"/>
    <x v="1"/>
    <x v="0"/>
    <x v="153"/>
    <s v="Haryana"/>
    <x v="4"/>
    <n v="50"/>
    <x v="113"/>
    <n v="2"/>
    <x v="2"/>
    <x v="7"/>
  </r>
  <r>
    <s v="B-25776"/>
    <s v="09-09-2018"/>
    <d v="2018-09-09T00:00:00"/>
    <n v="9"/>
    <x v="5"/>
    <x v="0"/>
    <x v="1"/>
    <x v="1"/>
    <x v="154"/>
    <s v="Maharashtra"/>
    <x v="17"/>
    <n v="47"/>
    <x v="114"/>
    <n v="2"/>
    <x v="2"/>
    <x v="16"/>
  </r>
  <r>
    <s v="B-25777"/>
    <s v="10-09-2018"/>
    <d v="2018-09-10T00:00:00"/>
    <n v="9"/>
    <x v="5"/>
    <x v="0"/>
    <x v="1"/>
    <x v="24"/>
    <x v="155"/>
    <s v="Madhya Pradesh"/>
    <x v="18"/>
    <n v="61"/>
    <x v="36"/>
    <n v="4"/>
    <x v="1"/>
    <x v="15"/>
  </r>
  <r>
    <s v="B-25778"/>
    <s v="11-09-2018"/>
    <d v="2018-09-11T00:00:00"/>
    <n v="9"/>
    <x v="5"/>
    <x v="0"/>
    <x v="1"/>
    <x v="2"/>
    <x v="105"/>
    <s v="Maharashtra"/>
    <x v="17"/>
    <n v="1506"/>
    <x v="115"/>
    <n v="6"/>
    <x v="1"/>
    <x v="2"/>
  </r>
  <r>
    <s v="B-25779"/>
    <s v="12-09-2018"/>
    <d v="2018-09-12T00:00:00"/>
    <n v="9"/>
    <x v="5"/>
    <x v="0"/>
    <x v="1"/>
    <x v="3"/>
    <x v="156"/>
    <s v="Madhya Pradesh"/>
    <x v="18"/>
    <n v="1361"/>
    <x v="116"/>
    <n v="3"/>
    <x v="0"/>
    <x v="0"/>
  </r>
  <r>
    <s v="B-25780"/>
    <s v="13-09-2018"/>
    <d v="2018-09-13T00:00:00"/>
    <n v="9"/>
    <x v="5"/>
    <x v="0"/>
    <x v="1"/>
    <x v="4"/>
    <x v="157"/>
    <s v="Andhra Pradesh"/>
    <x v="9"/>
    <n v="137"/>
    <x v="117"/>
    <n v="3"/>
    <x v="1"/>
    <x v="8"/>
  </r>
  <r>
    <s v="B-25781"/>
    <s v="14-09-2018"/>
    <d v="2018-09-14T00:00:00"/>
    <n v="9"/>
    <x v="5"/>
    <x v="0"/>
    <x v="1"/>
    <x v="25"/>
    <x v="158"/>
    <s v="Gujarat"/>
    <x v="10"/>
    <n v="60"/>
    <x v="118"/>
    <n v="8"/>
    <x v="2"/>
    <x v="6"/>
  </r>
  <r>
    <s v="B-25782"/>
    <s v="15-09-2018"/>
    <d v="2018-09-15T00:00:00"/>
    <n v="9"/>
    <x v="5"/>
    <x v="0"/>
    <x v="1"/>
    <x v="5"/>
    <x v="72"/>
    <s v="Maharashtra"/>
    <x v="17"/>
    <n v="335"/>
    <x v="72"/>
    <n v="7"/>
    <x v="0"/>
    <x v="4"/>
  </r>
  <r>
    <s v="B-25783"/>
    <s v="15-09-2018"/>
    <d v="2018-09-15T00:00:00"/>
    <n v="9"/>
    <x v="5"/>
    <x v="0"/>
    <x v="1"/>
    <x v="5"/>
    <x v="159"/>
    <s v="Madhya Pradesh"/>
    <x v="18"/>
    <n v="25"/>
    <x v="26"/>
    <n v="1"/>
    <x v="2"/>
    <x v="7"/>
  </r>
  <r>
    <s v="B-25784"/>
    <s v="15-09-2018"/>
    <d v="2018-09-15T00:00:00"/>
    <n v="9"/>
    <x v="5"/>
    <x v="0"/>
    <x v="1"/>
    <x v="5"/>
    <x v="160"/>
    <s v="Rajasthan"/>
    <x v="13"/>
    <n v="15"/>
    <x v="119"/>
    <n v="1"/>
    <x v="2"/>
    <x v="6"/>
  </r>
  <r>
    <s v="B-25785"/>
    <s v="15-09-2018"/>
    <d v="2018-09-15T00:00:00"/>
    <n v="9"/>
    <x v="5"/>
    <x v="0"/>
    <x v="1"/>
    <x v="5"/>
    <x v="124"/>
    <s v="West Bengal"/>
    <x v="14"/>
    <n v="595"/>
    <x v="120"/>
    <n v="3"/>
    <x v="2"/>
    <x v="3"/>
  </r>
  <r>
    <s v="B-25786"/>
    <s v="19-09-2018"/>
    <d v="2018-09-19T00:00:00"/>
    <n v="9"/>
    <x v="5"/>
    <x v="0"/>
    <x v="1"/>
    <x v="27"/>
    <x v="161"/>
    <s v="Karnataka"/>
    <x v="15"/>
    <n v="1854"/>
    <x v="121"/>
    <n v="5"/>
    <x v="0"/>
    <x v="5"/>
  </r>
  <r>
    <s v="B-25787"/>
    <s v="20-09-2018"/>
    <d v="2018-09-20T00:00:00"/>
    <n v="9"/>
    <x v="5"/>
    <x v="0"/>
    <x v="1"/>
    <x v="8"/>
    <x v="162"/>
    <s v="Jammu and Kashmir"/>
    <x v="16"/>
    <n v="556"/>
    <x v="122"/>
    <n v="7"/>
    <x v="2"/>
    <x v="3"/>
  </r>
  <r>
    <s v="B-25788"/>
    <s v="21-09-2018"/>
    <d v="2018-09-21T00:00:00"/>
    <n v="9"/>
    <x v="5"/>
    <x v="0"/>
    <x v="1"/>
    <x v="28"/>
    <x v="163"/>
    <s v="Tamil Nadu"/>
    <x v="0"/>
    <n v="12"/>
    <x v="123"/>
    <n v="1"/>
    <x v="2"/>
    <x v="7"/>
  </r>
  <r>
    <s v="B-25789"/>
    <s v="22-09-2018"/>
    <d v="2018-09-22T00:00:00"/>
    <n v="9"/>
    <x v="5"/>
    <x v="0"/>
    <x v="1"/>
    <x v="9"/>
    <x v="138"/>
    <s v="Uttar Pradesh"/>
    <x v="1"/>
    <n v="30"/>
    <x v="5"/>
    <n v="1"/>
    <x v="2"/>
    <x v="16"/>
  </r>
  <r>
    <s v="B-25790"/>
    <s v="23-09-2018"/>
    <d v="2018-09-23T00:00:00"/>
    <n v="9"/>
    <x v="5"/>
    <x v="0"/>
    <x v="1"/>
    <x v="10"/>
    <x v="164"/>
    <s v="Bihar"/>
    <x v="2"/>
    <n v="42"/>
    <x v="124"/>
    <n v="1"/>
    <x v="1"/>
    <x v="1"/>
  </r>
  <r>
    <s v="B-25791"/>
    <s v="24-09-2018"/>
    <d v="2018-09-24T00:00:00"/>
    <n v="9"/>
    <x v="5"/>
    <x v="0"/>
    <x v="1"/>
    <x v="11"/>
    <x v="165"/>
    <s v="Kerala "/>
    <x v="3"/>
    <n v="253"/>
    <x v="74"/>
    <n v="2"/>
    <x v="2"/>
    <x v="3"/>
  </r>
  <r>
    <s v="B-25792"/>
    <s v="24-09-2018"/>
    <d v="2018-09-24T00:00:00"/>
    <n v="9"/>
    <x v="5"/>
    <x v="0"/>
    <x v="1"/>
    <x v="11"/>
    <x v="161"/>
    <s v="Maharashtra"/>
    <x v="17"/>
    <n v="74"/>
    <x v="36"/>
    <n v="3"/>
    <x v="2"/>
    <x v="7"/>
  </r>
  <r>
    <s v="B-25793"/>
    <s v="24-09-2018"/>
    <d v="2018-09-24T00:00:00"/>
    <n v="9"/>
    <x v="5"/>
    <x v="0"/>
    <x v="1"/>
    <x v="11"/>
    <x v="166"/>
    <s v="Madhya Pradesh"/>
    <x v="18"/>
    <n v="40"/>
    <x v="100"/>
    <n v="5"/>
    <x v="2"/>
    <x v="6"/>
  </r>
  <r>
    <s v="B-25794"/>
    <s v="24-09-2018"/>
    <d v="2018-09-24T00:00:00"/>
    <n v="9"/>
    <x v="5"/>
    <x v="0"/>
    <x v="1"/>
    <x v="11"/>
    <x v="40"/>
    <s v="Himachal Pradesh"/>
    <x v="5"/>
    <n v="176"/>
    <x v="125"/>
    <n v="6"/>
    <x v="1"/>
    <x v="15"/>
  </r>
  <r>
    <s v="B-25795"/>
    <s v="24-09-2018"/>
    <d v="2018-09-24T00:00:00"/>
    <n v="9"/>
    <x v="5"/>
    <x v="0"/>
    <x v="1"/>
    <x v="11"/>
    <x v="167"/>
    <s v="Sikkim"/>
    <x v="6"/>
    <n v="276"/>
    <x v="39"/>
    <n v="2"/>
    <x v="1"/>
    <x v="8"/>
  </r>
  <r>
    <s v="B-25796"/>
    <s v="24-09-2018"/>
    <d v="2018-09-24T00:00:00"/>
    <n v="9"/>
    <x v="5"/>
    <x v="0"/>
    <x v="1"/>
    <x v="11"/>
    <x v="168"/>
    <s v="Maharashtra"/>
    <x v="17"/>
    <n v="37"/>
    <x v="29"/>
    <n v="1"/>
    <x v="2"/>
    <x v="3"/>
  </r>
  <r>
    <s v="B-25797"/>
    <s v="30-09-2018"/>
    <d v="2018-09-30T00:00:00"/>
    <n v="9"/>
    <x v="5"/>
    <x v="0"/>
    <x v="1"/>
    <x v="17"/>
    <x v="169"/>
    <s v="Madhya Pradesh"/>
    <x v="18"/>
    <n v="976"/>
    <x v="126"/>
    <n v="4"/>
    <x v="1"/>
    <x v="15"/>
  </r>
  <r>
    <s v="B-25798"/>
    <s v="01-10-2018"/>
    <d v="2018-10-01T00:00:00"/>
    <n v="10"/>
    <x v="6"/>
    <x v="0"/>
    <x v="2"/>
    <x v="18"/>
    <x v="170"/>
    <s v="Andhra Pradesh"/>
    <x v="9"/>
    <n v="379"/>
    <x v="127"/>
    <n v="2"/>
    <x v="2"/>
    <x v="3"/>
  </r>
  <r>
    <s v="B-25799"/>
    <s v="01-10-2018"/>
    <d v="2018-10-01T00:00:00"/>
    <n v="10"/>
    <x v="6"/>
    <x v="0"/>
    <x v="2"/>
    <x v="18"/>
    <x v="171"/>
    <s v="Gujarat"/>
    <x v="10"/>
    <n v="205"/>
    <x v="128"/>
    <n v="3"/>
    <x v="2"/>
    <x v="3"/>
  </r>
  <r>
    <s v="B-25800"/>
    <s v="01-10-2018"/>
    <d v="2018-10-01T00:00:00"/>
    <n v="10"/>
    <x v="6"/>
    <x v="0"/>
    <x v="2"/>
    <x v="18"/>
    <x v="172"/>
    <s v="Maharashtra"/>
    <x v="11"/>
    <n v="122"/>
    <x v="51"/>
    <n v="9"/>
    <x v="1"/>
    <x v="15"/>
  </r>
  <r>
    <s v="B-25801"/>
    <s v="01-10-2018"/>
    <d v="2018-10-01T00:00:00"/>
    <n v="10"/>
    <x v="6"/>
    <x v="0"/>
    <x v="2"/>
    <x v="18"/>
    <x v="173"/>
    <s v="Madhya Pradesh"/>
    <x v="12"/>
    <n v="64"/>
    <x v="63"/>
    <n v="4"/>
    <x v="2"/>
    <x v="3"/>
  </r>
  <r>
    <s v="B-25802"/>
    <s v="05-10-2018"/>
    <d v="2018-10-05T00:00:00"/>
    <n v="10"/>
    <x v="6"/>
    <x v="0"/>
    <x v="2"/>
    <x v="21"/>
    <x v="174"/>
    <s v="Maharashtra"/>
    <x v="17"/>
    <n v="27"/>
    <x v="56"/>
    <n v="5"/>
    <x v="2"/>
    <x v="3"/>
  </r>
  <r>
    <s v="B-25803"/>
    <s v="05-10-2018"/>
    <d v="2018-10-05T00:00:00"/>
    <n v="10"/>
    <x v="6"/>
    <x v="0"/>
    <x v="2"/>
    <x v="21"/>
    <x v="175"/>
    <s v="Madhya Pradesh"/>
    <x v="18"/>
    <n v="106"/>
    <x v="8"/>
    <n v="3"/>
    <x v="2"/>
    <x v="10"/>
  </r>
  <r>
    <s v="B-25804"/>
    <s v="05-10-2018"/>
    <d v="2018-10-05T00:00:00"/>
    <n v="10"/>
    <x v="6"/>
    <x v="0"/>
    <x v="2"/>
    <x v="21"/>
    <x v="176"/>
    <s v="Karnataka"/>
    <x v="15"/>
    <n v="156"/>
    <x v="129"/>
    <n v="5"/>
    <x v="2"/>
    <x v="14"/>
  </r>
  <r>
    <s v="B-25805"/>
    <s v="05-10-2018"/>
    <d v="2018-10-05T00:00:00"/>
    <n v="10"/>
    <x v="6"/>
    <x v="0"/>
    <x v="2"/>
    <x v="21"/>
    <x v="177"/>
    <s v="Maharashtra"/>
    <x v="17"/>
    <n v="112"/>
    <x v="130"/>
    <n v="2"/>
    <x v="0"/>
    <x v="4"/>
  </r>
  <r>
    <s v="B-25806"/>
    <s v="06-10-2018"/>
    <d v="2018-10-06T00:00:00"/>
    <n v="10"/>
    <x v="6"/>
    <x v="0"/>
    <x v="2"/>
    <x v="22"/>
    <x v="178"/>
    <s v="Madhya Pradesh"/>
    <x v="18"/>
    <n v="632"/>
    <x v="131"/>
    <n v="4"/>
    <x v="0"/>
    <x v="0"/>
  </r>
  <r>
    <s v="B-25807"/>
    <s v="07-10-2018"/>
    <d v="2018-10-07T00:00:00"/>
    <n v="10"/>
    <x v="6"/>
    <x v="0"/>
    <x v="2"/>
    <x v="23"/>
    <x v="179"/>
    <s v="Uttar Pradesh"/>
    <x v="1"/>
    <n v="16"/>
    <x v="63"/>
    <n v="1"/>
    <x v="2"/>
    <x v="7"/>
  </r>
  <r>
    <s v="B-25808"/>
    <s v="08-10-2018"/>
    <d v="2018-10-08T00:00:00"/>
    <n v="10"/>
    <x v="6"/>
    <x v="0"/>
    <x v="2"/>
    <x v="0"/>
    <x v="180"/>
    <s v="Bihar"/>
    <x v="2"/>
    <n v="63"/>
    <x v="50"/>
    <n v="6"/>
    <x v="2"/>
    <x v="12"/>
  </r>
  <r>
    <s v="B-25809"/>
    <s v="09-10-2018"/>
    <d v="2018-10-09T00:00:00"/>
    <n v="10"/>
    <x v="6"/>
    <x v="0"/>
    <x v="2"/>
    <x v="1"/>
    <x v="181"/>
    <s v="Kerala "/>
    <x v="3"/>
    <n v="154"/>
    <x v="6"/>
    <n v="3"/>
    <x v="2"/>
    <x v="6"/>
  </r>
  <r>
    <s v="B-25810"/>
    <s v="10-10-2018"/>
    <d v="2018-10-10T00:00:00"/>
    <n v="10"/>
    <x v="6"/>
    <x v="0"/>
    <x v="2"/>
    <x v="24"/>
    <x v="182"/>
    <s v="Punjab"/>
    <x v="4"/>
    <n v="26"/>
    <x v="66"/>
    <n v="4"/>
    <x v="2"/>
    <x v="6"/>
  </r>
  <r>
    <s v="B-25811"/>
    <s v="10-10-2018"/>
    <d v="2018-10-10T00:00:00"/>
    <n v="10"/>
    <x v="6"/>
    <x v="0"/>
    <x v="2"/>
    <x v="24"/>
    <x v="183"/>
    <s v="Maharashtra"/>
    <x v="17"/>
    <n v="126"/>
    <x v="132"/>
    <n v="4"/>
    <x v="2"/>
    <x v="6"/>
  </r>
  <r>
    <s v="B-25812"/>
    <s v="10-10-2018"/>
    <d v="2018-10-10T00:00:00"/>
    <n v="10"/>
    <x v="6"/>
    <x v="0"/>
    <x v="2"/>
    <x v="24"/>
    <x v="184"/>
    <s v="Madhya Pradesh"/>
    <x v="18"/>
    <n v="259"/>
    <x v="133"/>
    <n v="5"/>
    <x v="2"/>
    <x v="6"/>
  </r>
  <r>
    <s v="B-25813"/>
    <s v="10-10-2018"/>
    <d v="2018-10-10T00:00:00"/>
    <n v="10"/>
    <x v="6"/>
    <x v="0"/>
    <x v="2"/>
    <x v="24"/>
    <x v="185"/>
    <s v="Maharashtra"/>
    <x v="17"/>
    <n v="911"/>
    <x v="134"/>
    <n v="7"/>
    <x v="0"/>
    <x v="4"/>
  </r>
  <r>
    <s v="B-25814"/>
    <s v="10-10-2018"/>
    <d v="2018-10-10T00:00:00"/>
    <n v="10"/>
    <x v="6"/>
    <x v="0"/>
    <x v="2"/>
    <x v="24"/>
    <x v="186"/>
    <s v="Madhya Pradesh"/>
    <x v="18"/>
    <n v="118"/>
    <x v="135"/>
    <n v="7"/>
    <x v="2"/>
    <x v="14"/>
  </r>
  <r>
    <s v="B-25815"/>
    <s v="10-10-2018"/>
    <d v="2018-10-10T00:00:00"/>
    <n v="10"/>
    <x v="6"/>
    <x v="0"/>
    <x v="2"/>
    <x v="24"/>
    <x v="133"/>
    <s v="Nagaland"/>
    <x v="8"/>
    <n v="35"/>
    <x v="25"/>
    <n v="2"/>
    <x v="2"/>
    <x v="7"/>
  </r>
  <r>
    <s v="B-25816"/>
    <s v="12-10-2018"/>
    <d v="2018-10-12T00:00:00"/>
    <n v="10"/>
    <x v="6"/>
    <x v="0"/>
    <x v="2"/>
    <x v="3"/>
    <x v="187"/>
    <s v="Andhra Pradesh"/>
    <x v="9"/>
    <n v="391"/>
    <x v="24"/>
    <n v="8"/>
    <x v="2"/>
    <x v="7"/>
  </r>
  <r>
    <s v="B-25817"/>
    <s v="13-10-2018"/>
    <d v="2018-10-13T00:00:00"/>
    <n v="10"/>
    <x v="6"/>
    <x v="0"/>
    <x v="2"/>
    <x v="4"/>
    <x v="188"/>
    <s v="Maharashtra"/>
    <x v="17"/>
    <n v="743"/>
    <x v="136"/>
    <n v="5"/>
    <x v="1"/>
    <x v="2"/>
  </r>
  <r>
    <s v="B-25818"/>
    <s v="14-10-2018"/>
    <d v="2018-10-14T00:00:00"/>
    <n v="10"/>
    <x v="6"/>
    <x v="0"/>
    <x v="2"/>
    <x v="25"/>
    <x v="189"/>
    <s v="Madhya Pradesh"/>
    <x v="18"/>
    <n v="75"/>
    <x v="68"/>
    <n v="9"/>
    <x v="2"/>
    <x v="6"/>
  </r>
  <r>
    <s v="B-25819"/>
    <s v="15-10-2018"/>
    <d v="2018-10-15T00:00:00"/>
    <n v="10"/>
    <x v="6"/>
    <x v="0"/>
    <x v="2"/>
    <x v="5"/>
    <x v="190"/>
    <s v="Madhya Pradesh"/>
    <x v="12"/>
    <n v="417"/>
    <x v="137"/>
    <n v="3"/>
    <x v="1"/>
    <x v="1"/>
  </r>
  <r>
    <s v="B-25820"/>
    <s v="16-10-2018"/>
    <d v="2018-10-16T00:00:00"/>
    <n v="10"/>
    <x v="6"/>
    <x v="0"/>
    <x v="2"/>
    <x v="26"/>
    <x v="191"/>
    <s v="Rajasthan"/>
    <x v="13"/>
    <n v="119"/>
    <x v="14"/>
    <n v="1"/>
    <x v="0"/>
    <x v="4"/>
  </r>
  <r>
    <s v="B-25821"/>
    <s v="16-10-2018"/>
    <d v="2018-10-16T00:00:00"/>
    <n v="10"/>
    <x v="6"/>
    <x v="0"/>
    <x v="2"/>
    <x v="26"/>
    <x v="34"/>
    <s v="West Bengal"/>
    <x v="14"/>
    <n v="60"/>
    <x v="138"/>
    <n v="4"/>
    <x v="2"/>
    <x v="7"/>
  </r>
  <r>
    <s v="B-25822"/>
    <s v="18-10-2018"/>
    <d v="2018-10-18T00:00:00"/>
    <n v="10"/>
    <x v="6"/>
    <x v="0"/>
    <x v="2"/>
    <x v="7"/>
    <x v="192"/>
    <s v="Karnataka"/>
    <x v="15"/>
    <n v="34"/>
    <x v="17"/>
    <n v="2"/>
    <x v="2"/>
    <x v="3"/>
  </r>
  <r>
    <s v="B-25823"/>
    <s v="18-10-2018"/>
    <d v="2018-10-18T00:00:00"/>
    <n v="10"/>
    <x v="6"/>
    <x v="0"/>
    <x v="2"/>
    <x v="7"/>
    <x v="193"/>
    <s v="Maharashtra"/>
    <x v="17"/>
    <n v="2103"/>
    <x v="139"/>
    <n v="8"/>
    <x v="1"/>
    <x v="1"/>
  </r>
  <r>
    <s v="B-25824"/>
    <s v="20-10-2018"/>
    <d v="2018-10-20T00:00:00"/>
    <n v="10"/>
    <x v="6"/>
    <x v="0"/>
    <x v="2"/>
    <x v="8"/>
    <x v="194"/>
    <s v="Madhya Pradesh"/>
    <x v="18"/>
    <n v="101"/>
    <x v="140"/>
    <n v="2"/>
    <x v="0"/>
    <x v="11"/>
  </r>
  <r>
    <s v="B-25825"/>
    <s v="21-10-2018"/>
    <d v="2018-10-21T00:00:00"/>
    <n v="10"/>
    <x v="6"/>
    <x v="0"/>
    <x v="2"/>
    <x v="28"/>
    <x v="131"/>
    <s v="Madhya Pradesh"/>
    <x v="18"/>
    <n v="911"/>
    <x v="141"/>
    <n v="5"/>
    <x v="1"/>
    <x v="8"/>
  </r>
  <r>
    <s v="B-25826"/>
    <s v="22-10-2018"/>
    <d v="2018-10-22T00:00:00"/>
    <n v="10"/>
    <x v="6"/>
    <x v="0"/>
    <x v="2"/>
    <x v="9"/>
    <x v="195"/>
    <s v="Maharashtra"/>
    <x v="17"/>
    <n v="637"/>
    <x v="142"/>
    <n v="2"/>
    <x v="1"/>
    <x v="2"/>
  </r>
  <r>
    <s v="B-25827"/>
    <s v="23-10-2018"/>
    <d v="2018-10-23T00:00:00"/>
    <n v="10"/>
    <x v="6"/>
    <x v="0"/>
    <x v="2"/>
    <x v="10"/>
    <x v="76"/>
    <s v="Madhya Pradesh"/>
    <x v="18"/>
    <n v="156"/>
    <x v="138"/>
    <n v="3"/>
    <x v="0"/>
    <x v="4"/>
  </r>
  <r>
    <s v="B-25828"/>
    <s v="24-10-2018"/>
    <d v="2018-10-24T00:00:00"/>
    <n v="10"/>
    <x v="6"/>
    <x v="0"/>
    <x v="2"/>
    <x v="11"/>
    <x v="196"/>
    <s v="Punjab"/>
    <x v="4"/>
    <n v="537"/>
    <x v="143"/>
    <n v="3"/>
    <x v="2"/>
    <x v="3"/>
  </r>
  <r>
    <s v="B-25829"/>
    <s v="25-10-2018"/>
    <d v="2018-10-25T00:00:00"/>
    <n v="10"/>
    <x v="6"/>
    <x v="0"/>
    <x v="2"/>
    <x v="12"/>
    <x v="197"/>
    <s v="Haryana"/>
    <x v="4"/>
    <n v="345"/>
    <x v="140"/>
    <n v="7"/>
    <x v="2"/>
    <x v="6"/>
  </r>
  <r>
    <s v="B-25830"/>
    <s v="26-10-2018"/>
    <d v="2018-10-26T00:00:00"/>
    <n v="10"/>
    <x v="6"/>
    <x v="0"/>
    <x v="2"/>
    <x v="13"/>
    <x v="198"/>
    <s v="Himachal Pradesh"/>
    <x v="5"/>
    <n v="41"/>
    <x v="144"/>
    <n v="6"/>
    <x v="2"/>
    <x v="6"/>
  </r>
  <r>
    <s v="B-25831"/>
    <s v="27-10-2018"/>
    <d v="2018-10-27T00:00:00"/>
    <n v="10"/>
    <x v="6"/>
    <x v="0"/>
    <x v="2"/>
    <x v="14"/>
    <x v="66"/>
    <s v="Sikkim"/>
    <x v="6"/>
    <n v="693"/>
    <x v="145"/>
    <n v="6"/>
    <x v="2"/>
    <x v="3"/>
  </r>
  <r>
    <s v="B-25832"/>
    <s v="28-10-2018"/>
    <d v="2018-10-28T00:00:00"/>
    <n v="10"/>
    <x v="6"/>
    <x v="0"/>
    <x v="2"/>
    <x v="15"/>
    <x v="199"/>
    <s v="Maharashtra"/>
    <x v="17"/>
    <n v="504"/>
    <x v="146"/>
    <n v="3"/>
    <x v="0"/>
    <x v="5"/>
  </r>
  <r>
    <s v="B-25833"/>
    <s v="29-10-2018"/>
    <d v="2018-10-29T00:00:00"/>
    <n v="10"/>
    <x v="6"/>
    <x v="0"/>
    <x v="2"/>
    <x v="16"/>
    <x v="200"/>
    <s v="Madhya Pradesh"/>
    <x v="18"/>
    <n v="64"/>
    <x v="147"/>
    <n v="5"/>
    <x v="2"/>
    <x v="6"/>
  </r>
  <r>
    <s v="B-25834"/>
    <s v="29-10-2018"/>
    <d v="2018-10-29T00:00:00"/>
    <n v="10"/>
    <x v="6"/>
    <x v="0"/>
    <x v="2"/>
    <x v="16"/>
    <x v="201"/>
    <s v="Andhra Pradesh"/>
    <x v="9"/>
    <n v="16"/>
    <x v="148"/>
    <n v="1"/>
    <x v="2"/>
    <x v="7"/>
  </r>
  <r>
    <s v="B-25835"/>
    <s v="29-10-2018"/>
    <d v="2018-10-29T00:00:00"/>
    <n v="10"/>
    <x v="6"/>
    <x v="0"/>
    <x v="2"/>
    <x v="16"/>
    <x v="202"/>
    <s v="Gujarat"/>
    <x v="10"/>
    <n v="52"/>
    <x v="144"/>
    <n v="5"/>
    <x v="2"/>
    <x v="12"/>
  </r>
  <r>
    <s v="B-25836"/>
    <s v="29-10-2018"/>
    <d v="2018-10-29T00:00:00"/>
    <n v="10"/>
    <x v="6"/>
    <x v="0"/>
    <x v="2"/>
    <x v="16"/>
    <x v="203"/>
    <s v="Maharashtra"/>
    <x v="11"/>
    <n v="1298"/>
    <x v="149"/>
    <n v="9"/>
    <x v="1"/>
    <x v="2"/>
  </r>
  <r>
    <s v="B-25837"/>
    <s v="29-10-2018"/>
    <d v="2018-10-29T00:00:00"/>
    <n v="10"/>
    <x v="6"/>
    <x v="0"/>
    <x v="2"/>
    <x v="16"/>
    <x v="204"/>
    <s v="Maharashtra"/>
    <x v="17"/>
    <n v="263"/>
    <x v="150"/>
    <n v="5"/>
    <x v="2"/>
    <x v="7"/>
  </r>
  <r>
    <s v="B-25838"/>
    <s v="29-10-2018"/>
    <d v="2018-10-29T00:00:00"/>
    <n v="10"/>
    <x v="6"/>
    <x v="0"/>
    <x v="2"/>
    <x v="16"/>
    <x v="151"/>
    <s v="Madhya Pradesh"/>
    <x v="18"/>
    <n v="70"/>
    <x v="30"/>
    <n v="5"/>
    <x v="2"/>
    <x v="6"/>
  </r>
  <r>
    <s v="B-25839"/>
    <s v="30-10-2018"/>
    <d v="2018-10-30T00:00:00"/>
    <n v="10"/>
    <x v="6"/>
    <x v="0"/>
    <x v="2"/>
    <x v="17"/>
    <x v="205"/>
    <s v="West Bengal"/>
    <x v="14"/>
    <n v="1250"/>
    <x v="151"/>
    <n v="7"/>
    <x v="2"/>
    <x v="3"/>
  </r>
  <r>
    <s v="B-25840"/>
    <s v="31-10-2018"/>
    <d v="2018-10-31T00:00:00"/>
    <n v="10"/>
    <x v="6"/>
    <x v="0"/>
    <x v="2"/>
    <x v="29"/>
    <x v="206"/>
    <s v="Karnataka"/>
    <x v="15"/>
    <n v="246"/>
    <x v="152"/>
    <n v="2"/>
    <x v="0"/>
    <x v="5"/>
  </r>
  <r>
    <s v="B-25841"/>
    <s v="01-11-2018"/>
    <d v="2018-11-01T00:00:00"/>
    <n v="11"/>
    <x v="7"/>
    <x v="0"/>
    <x v="2"/>
    <x v="18"/>
    <x v="207"/>
    <s v="Maharashtra"/>
    <x v="17"/>
    <n v="22"/>
    <x v="144"/>
    <n v="2"/>
    <x v="2"/>
    <x v="9"/>
  </r>
  <r>
    <s v="B-25842"/>
    <s v="02-11-2018"/>
    <d v="2018-11-02T00:00:00"/>
    <n v="11"/>
    <x v="7"/>
    <x v="0"/>
    <x v="2"/>
    <x v="30"/>
    <x v="76"/>
    <s v="Madhya Pradesh"/>
    <x v="18"/>
    <n v="1543"/>
    <x v="153"/>
    <n v="8"/>
    <x v="1"/>
    <x v="2"/>
  </r>
  <r>
    <s v="B-25843"/>
    <s v="03-11-2018"/>
    <d v="2018-11-03T00:00:00"/>
    <n v="11"/>
    <x v="7"/>
    <x v="0"/>
    <x v="2"/>
    <x v="19"/>
    <x v="208"/>
    <s v="Maharashtra"/>
    <x v="17"/>
    <n v="50"/>
    <x v="61"/>
    <n v="6"/>
    <x v="2"/>
    <x v="9"/>
  </r>
  <r>
    <s v="B-25844"/>
    <s v="03-11-2018"/>
    <d v="2018-11-03T00:00:00"/>
    <n v="11"/>
    <x v="7"/>
    <x v="0"/>
    <x v="2"/>
    <x v="19"/>
    <x v="209"/>
    <s v="Madhya Pradesh"/>
    <x v="18"/>
    <n v="86"/>
    <x v="71"/>
    <n v="2"/>
    <x v="2"/>
    <x v="3"/>
  </r>
  <r>
    <s v="B-25845"/>
    <s v="03-11-2018"/>
    <d v="2018-11-03T00:00:00"/>
    <n v="11"/>
    <x v="7"/>
    <x v="0"/>
    <x v="2"/>
    <x v="19"/>
    <x v="210"/>
    <s v="Kerala "/>
    <x v="3"/>
    <n v="274"/>
    <x v="56"/>
    <n v="4"/>
    <x v="1"/>
    <x v="8"/>
  </r>
  <r>
    <s v="B-25846"/>
    <s v="03-11-2018"/>
    <d v="2018-11-03T00:00:00"/>
    <n v="11"/>
    <x v="7"/>
    <x v="0"/>
    <x v="2"/>
    <x v="19"/>
    <x v="211"/>
    <s v="Punjab"/>
    <x v="4"/>
    <n v="94"/>
    <x v="61"/>
    <n v="7"/>
    <x v="2"/>
    <x v="12"/>
  </r>
  <r>
    <s v="B-25847"/>
    <s v="03-11-2018"/>
    <d v="2018-11-03T00:00:00"/>
    <n v="11"/>
    <x v="7"/>
    <x v="0"/>
    <x v="2"/>
    <x v="19"/>
    <x v="212"/>
    <s v="Haryana"/>
    <x v="4"/>
    <n v="643"/>
    <x v="154"/>
    <n v="2"/>
    <x v="1"/>
    <x v="2"/>
  </r>
  <r>
    <s v="B-25848"/>
    <s v="03-11-2018"/>
    <d v="2018-11-03T00:00:00"/>
    <n v="11"/>
    <x v="7"/>
    <x v="0"/>
    <x v="2"/>
    <x v="19"/>
    <x v="193"/>
    <s v="Himachal Pradesh"/>
    <x v="5"/>
    <n v="147"/>
    <x v="138"/>
    <n v="3"/>
    <x v="0"/>
    <x v="11"/>
  </r>
  <r>
    <s v="B-25849"/>
    <s v="04-11-2018"/>
    <d v="2018-11-04T00:00:00"/>
    <n v="11"/>
    <x v="7"/>
    <x v="0"/>
    <x v="2"/>
    <x v="20"/>
    <x v="213"/>
    <s v="Sikkim"/>
    <x v="6"/>
    <n v="336"/>
    <x v="155"/>
    <n v="3"/>
    <x v="1"/>
    <x v="8"/>
  </r>
  <r>
    <s v="B-25850"/>
    <s v="05-11-2018"/>
    <d v="2018-11-05T00:00:00"/>
    <n v="11"/>
    <x v="7"/>
    <x v="0"/>
    <x v="2"/>
    <x v="21"/>
    <x v="161"/>
    <s v="Goa"/>
    <x v="7"/>
    <n v="45"/>
    <x v="14"/>
    <n v="3"/>
    <x v="2"/>
    <x v="14"/>
  </r>
  <r>
    <s v="B-25851"/>
    <s v="06-11-2018"/>
    <d v="2018-11-06T00:00:00"/>
    <n v="11"/>
    <x v="7"/>
    <x v="0"/>
    <x v="2"/>
    <x v="22"/>
    <x v="214"/>
    <s v="Nagaland"/>
    <x v="8"/>
    <n v="10"/>
    <x v="156"/>
    <n v="2"/>
    <x v="2"/>
    <x v="6"/>
  </r>
  <r>
    <s v="B-25852"/>
    <s v="07-11-2018"/>
    <d v="2018-11-07T00:00:00"/>
    <n v="11"/>
    <x v="7"/>
    <x v="0"/>
    <x v="2"/>
    <x v="23"/>
    <x v="215"/>
    <s v="Andhra Pradesh"/>
    <x v="9"/>
    <n v="320"/>
    <x v="157"/>
    <n v="1"/>
    <x v="1"/>
    <x v="2"/>
  </r>
  <r>
    <s v="B-25853"/>
    <s v="08-11-2018"/>
    <d v="2018-11-08T00:00:00"/>
    <n v="11"/>
    <x v="7"/>
    <x v="0"/>
    <x v="2"/>
    <x v="0"/>
    <x v="216"/>
    <s v="Gujarat"/>
    <x v="10"/>
    <n v="39"/>
    <x v="23"/>
    <n v="6"/>
    <x v="2"/>
    <x v="9"/>
  </r>
  <r>
    <s v="B-25854"/>
    <s v="08-11-2018"/>
    <d v="2018-11-08T00:00:00"/>
    <n v="11"/>
    <x v="7"/>
    <x v="0"/>
    <x v="2"/>
    <x v="0"/>
    <x v="123"/>
    <s v="Maharashtra"/>
    <x v="11"/>
    <n v="149"/>
    <x v="158"/>
    <n v="6"/>
    <x v="2"/>
    <x v="7"/>
  </r>
  <r>
    <s v="B-25855"/>
    <s v="08-11-2018"/>
    <d v="2018-11-08T00:00:00"/>
    <n v="11"/>
    <x v="7"/>
    <x v="0"/>
    <x v="2"/>
    <x v="0"/>
    <x v="217"/>
    <s v="Madhya Pradesh"/>
    <x v="12"/>
    <n v="829"/>
    <x v="159"/>
    <n v="4"/>
    <x v="1"/>
    <x v="2"/>
  </r>
  <r>
    <s v="B-25856"/>
    <s v="10-11-2018"/>
    <d v="2018-11-10T00:00:00"/>
    <n v="11"/>
    <x v="7"/>
    <x v="0"/>
    <x v="2"/>
    <x v="24"/>
    <x v="217"/>
    <s v="Maharashtra"/>
    <x v="17"/>
    <n v="74"/>
    <x v="1"/>
    <n v="3"/>
    <x v="2"/>
    <x v="7"/>
  </r>
  <r>
    <s v="B-25857"/>
    <s v="10-11-2018"/>
    <d v="2018-11-10T00:00:00"/>
    <n v="11"/>
    <x v="7"/>
    <x v="0"/>
    <x v="2"/>
    <x v="24"/>
    <x v="218"/>
    <s v="Madhya Pradesh"/>
    <x v="18"/>
    <n v="324"/>
    <x v="160"/>
    <n v="8"/>
    <x v="1"/>
    <x v="15"/>
  </r>
  <r>
    <s v="B-25858"/>
    <s v="13-11-2018"/>
    <d v="2018-11-13T00:00:00"/>
    <n v="11"/>
    <x v="7"/>
    <x v="0"/>
    <x v="2"/>
    <x v="4"/>
    <x v="186"/>
    <s v="Maharashtra"/>
    <x v="17"/>
    <n v="22"/>
    <x v="71"/>
    <n v="3"/>
    <x v="2"/>
    <x v="6"/>
  </r>
  <r>
    <s v="B-25859"/>
    <s v="14-11-2018"/>
    <d v="2018-11-14T00:00:00"/>
    <n v="11"/>
    <x v="7"/>
    <x v="0"/>
    <x v="2"/>
    <x v="25"/>
    <x v="219"/>
    <s v="Madhya Pradesh"/>
    <x v="18"/>
    <n v="724"/>
    <x v="161"/>
    <n v="2"/>
    <x v="0"/>
    <x v="5"/>
  </r>
  <r>
    <s v="B-25860"/>
    <s v="15-11-2018"/>
    <d v="2018-11-15T00:00:00"/>
    <n v="11"/>
    <x v="7"/>
    <x v="0"/>
    <x v="2"/>
    <x v="5"/>
    <x v="138"/>
    <s v="Tamil Nadu"/>
    <x v="0"/>
    <n v="112"/>
    <x v="162"/>
    <n v="3"/>
    <x v="2"/>
    <x v="16"/>
  </r>
  <r>
    <s v="B-25861"/>
    <s v="15-11-2018"/>
    <d v="2018-11-15T00:00:00"/>
    <n v="11"/>
    <x v="7"/>
    <x v="0"/>
    <x v="2"/>
    <x v="5"/>
    <x v="220"/>
    <s v="Uttar Pradesh"/>
    <x v="1"/>
    <n v="128"/>
    <x v="119"/>
    <n v="3"/>
    <x v="2"/>
    <x v="3"/>
  </r>
  <r>
    <s v="B-25862"/>
    <s v="15-11-2018"/>
    <d v="2018-11-15T00:00:00"/>
    <n v="11"/>
    <x v="7"/>
    <x v="0"/>
    <x v="2"/>
    <x v="5"/>
    <x v="221"/>
    <s v="Bihar"/>
    <x v="2"/>
    <n v="2061"/>
    <x v="163"/>
    <n v="5"/>
    <x v="0"/>
    <x v="5"/>
  </r>
  <r>
    <s v="B-25863"/>
    <s v="15-11-2018"/>
    <d v="2018-11-15T00:00:00"/>
    <n v="11"/>
    <x v="7"/>
    <x v="0"/>
    <x v="2"/>
    <x v="5"/>
    <x v="222"/>
    <s v="Kerala "/>
    <x v="3"/>
    <n v="189"/>
    <x v="164"/>
    <n v="7"/>
    <x v="2"/>
    <x v="7"/>
  </r>
  <r>
    <s v="B-25864"/>
    <s v="15-11-2018"/>
    <d v="2018-11-15T00:00:00"/>
    <n v="11"/>
    <x v="7"/>
    <x v="0"/>
    <x v="2"/>
    <x v="5"/>
    <x v="223"/>
    <s v="Maharashtra"/>
    <x v="17"/>
    <n v="100"/>
    <x v="63"/>
    <n v="4"/>
    <x v="2"/>
    <x v="7"/>
  </r>
  <r>
    <s v="B-25865"/>
    <s v="15-11-2018"/>
    <d v="2018-11-15T00:00:00"/>
    <n v="11"/>
    <x v="7"/>
    <x v="0"/>
    <x v="2"/>
    <x v="5"/>
    <x v="224"/>
    <s v="Madhya Pradesh"/>
    <x v="18"/>
    <n v="85"/>
    <x v="165"/>
    <n v="3"/>
    <x v="2"/>
    <x v="3"/>
  </r>
  <r>
    <s v="B-25866"/>
    <s v="16-11-2018"/>
    <d v="2018-11-16T00:00:00"/>
    <n v="11"/>
    <x v="7"/>
    <x v="0"/>
    <x v="2"/>
    <x v="26"/>
    <x v="225"/>
    <s v="Himachal Pradesh"/>
    <x v="5"/>
    <n v="51"/>
    <x v="25"/>
    <n v="2"/>
    <x v="2"/>
    <x v="7"/>
  </r>
  <r>
    <s v="B-25867"/>
    <s v="17-11-2018"/>
    <d v="2018-11-17T00:00:00"/>
    <n v="11"/>
    <x v="7"/>
    <x v="0"/>
    <x v="2"/>
    <x v="6"/>
    <x v="177"/>
    <s v="Sikkim"/>
    <x v="6"/>
    <n v="31"/>
    <x v="25"/>
    <n v="3"/>
    <x v="2"/>
    <x v="7"/>
  </r>
  <r>
    <s v="B-25868"/>
    <s v="18-11-2018"/>
    <d v="2018-11-18T00:00:00"/>
    <n v="11"/>
    <x v="7"/>
    <x v="0"/>
    <x v="2"/>
    <x v="7"/>
    <x v="226"/>
    <s v="Goa"/>
    <x v="7"/>
    <n v="170"/>
    <x v="166"/>
    <n v="2"/>
    <x v="1"/>
    <x v="15"/>
  </r>
  <r>
    <s v="B-25869"/>
    <s v="19-11-2018"/>
    <d v="2018-11-19T00:00:00"/>
    <n v="11"/>
    <x v="7"/>
    <x v="0"/>
    <x v="2"/>
    <x v="27"/>
    <x v="227"/>
    <s v="Nagaland"/>
    <x v="8"/>
    <n v="86"/>
    <x v="43"/>
    <n v="3"/>
    <x v="2"/>
    <x v="3"/>
  </r>
  <r>
    <s v="B-25870"/>
    <s v="20-11-2018"/>
    <d v="2018-11-20T00:00:00"/>
    <n v="11"/>
    <x v="7"/>
    <x v="0"/>
    <x v="2"/>
    <x v="8"/>
    <x v="120"/>
    <s v="Andhra Pradesh"/>
    <x v="9"/>
    <n v="10"/>
    <x v="119"/>
    <n v="1"/>
    <x v="2"/>
    <x v="16"/>
  </r>
  <r>
    <s v="B-25871"/>
    <s v="21-11-2018"/>
    <d v="2018-11-21T00:00:00"/>
    <n v="11"/>
    <x v="7"/>
    <x v="0"/>
    <x v="2"/>
    <x v="28"/>
    <x v="228"/>
    <s v="Gujarat"/>
    <x v="19"/>
    <n v="118"/>
    <x v="167"/>
    <n v="4"/>
    <x v="2"/>
    <x v="6"/>
  </r>
  <r>
    <s v="B-25872"/>
    <s v="22-11-2018"/>
    <d v="2018-11-22T00:00:00"/>
    <n v="11"/>
    <x v="7"/>
    <x v="0"/>
    <x v="2"/>
    <x v="9"/>
    <x v="229"/>
    <s v="Maharashtra"/>
    <x v="17"/>
    <n v="57"/>
    <x v="147"/>
    <n v="2"/>
    <x v="2"/>
    <x v="13"/>
  </r>
  <r>
    <s v="B-25873"/>
    <s v="23-11-2018"/>
    <d v="2018-11-23T00:00:00"/>
    <n v="11"/>
    <x v="7"/>
    <x v="0"/>
    <x v="2"/>
    <x v="10"/>
    <x v="230"/>
    <s v="Madhya Pradesh"/>
    <x v="18"/>
    <n v="66"/>
    <x v="8"/>
    <n v="3"/>
    <x v="2"/>
    <x v="7"/>
  </r>
  <r>
    <s v="B-25874"/>
    <s v="24-11-2018"/>
    <d v="2018-11-24T00:00:00"/>
    <n v="11"/>
    <x v="7"/>
    <x v="0"/>
    <x v="2"/>
    <x v="11"/>
    <x v="99"/>
    <s v="Rajasthan"/>
    <x v="20"/>
    <n v="124"/>
    <x v="6"/>
    <n v="5"/>
    <x v="2"/>
    <x v="14"/>
  </r>
  <r>
    <s v="B-25875"/>
    <s v="24-11-2018"/>
    <d v="2018-11-24T00:00:00"/>
    <n v="11"/>
    <x v="7"/>
    <x v="0"/>
    <x v="2"/>
    <x v="11"/>
    <x v="231"/>
    <s v="Uttar Pradesh"/>
    <x v="21"/>
    <n v="248"/>
    <x v="71"/>
    <n v="2"/>
    <x v="2"/>
    <x v="3"/>
  </r>
  <r>
    <s v="B-25876"/>
    <s v="24-11-2018"/>
    <d v="2018-11-24T00:00:00"/>
    <n v="11"/>
    <x v="7"/>
    <x v="0"/>
    <x v="2"/>
    <x v="11"/>
    <x v="232"/>
    <s v="Punjab"/>
    <x v="22"/>
    <n v="282"/>
    <x v="25"/>
    <n v="4"/>
    <x v="2"/>
    <x v="10"/>
  </r>
  <r>
    <s v="B-25877"/>
    <s v="24-11-2018"/>
    <d v="2018-11-24T00:00:00"/>
    <n v="11"/>
    <x v="7"/>
    <x v="0"/>
    <x v="2"/>
    <x v="11"/>
    <x v="233"/>
    <s v="Gujarat"/>
    <x v="19"/>
    <n v="1137"/>
    <x v="168"/>
    <n v="2"/>
    <x v="2"/>
    <x v="10"/>
  </r>
  <r>
    <s v="B-25878"/>
    <s v="24-11-2018"/>
    <d v="2018-11-24T00:00:00"/>
    <n v="11"/>
    <x v="7"/>
    <x v="0"/>
    <x v="2"/>
    <x v="11"/>
    <x v="234"/>
    <s v="Maharashtra"/>
    <x v="17"/>
    <n v="165"/>
    <x v="12"/>
    <n v="3"/>
    <x v="0"/>
    <x v="11"/>
  </r>
  <r>
    <s v="B-25879"/>
    <s v="24-11-2018"/>
    <d v="2018-11-24T00:00:00"/>
    <n v="11"/>
    <x v="7"/>
    <x v="0"/>
    <x v="2"/>
    <x v="11"/>
    <x v="166"/>
    <s v="Madhya Pradesh"/>
    <x v="18"/>
    <n v="57"/>
    <x v="68"/>
    <n v="2"/>
    <x v="2"/>
    <x v="16"/>
  </r>
  <r>
    <s v="B-25880"/>
    <s v="24-11-2018"/>
    <d v="2018-11-24T00:00:00"/>
    <n v="11"/>
    <x v="7"/>
    <x v="0"/>
    <x v="2"/>
    <x v="11"/>
    <x v="235"/>
    <s v="Rajasthan"/>
    <x v="20"/>
    <n v="108"/>
    <x v="125"/>
    <n v="2"/>
    <x v="2"/>
    <x v="7"/>
  </r>
  <r>
    <s v="B-25881"/>
    <s v="25-11-2018"/>
    <d v="2018-11-25T00:00:00"/>
    <n v="11"/>
    <x v="7"/>
    <x v="0"/>
    <x v="2"/>
    <x v="12"/>
    <x v="20"/>
    <s v="Uttar Pradesh"/>
    <x v="21"/>
    <n v="37"/>
    <x v="123"/>
    <n v="3"/>
    <x v="2"/>
    <x v="6"/>
  </r>
  <r>
    <s v="B-25882"/>
    <s v="26-11-2018"/>
    <d v="2018-11-26T00:00:00"/>
    <n v="11"/>
    <x v="7"/>
    <x v="0"/>
    <x v="2"/>
    <x v="13"/>
    <x v="236"/>
    <s v="Punjab"/>
    <x v="22"/>
    <n v="121"/>
    <x v="159"/>
    <n v="4"/>
    <x v="2"/>
    <x v="7"/>
  </r>
  <r>
    <s v="B-25883"/>
    <s v="27-11-2018"/>
    <d v="2018-11-27T00:00:00"/>
    <n v="11"/>
    <x v="7"/>
    <x v="0"/>
    <x v="2"/>
    <x v="14"/>
    <x v="237"/>
    <s v="Gujarat"/>
    <x v="19"/>
    <n v="146"/>
    <x v="60"/>
    <n v="5"/>
    <x v="2"/>
    <x v="6"/>
  </r>
  <r>
    <s v="B-25884"/>
    <s v="28-11-2018"/>
    <d v="2018-11-28T00:00:00"/>
    <n v="11"/>
    <x v="7"/>
    <x v="0"/>
    <x v="2"/>
    <x v="15"/>
    <x v="238"/>
    <s v="Maharashtra"/>
    <x v="17"/>
    <n v="24"/>
    <x v="156"/>
    <n v="4"/>
    <x v="2"/>
    <x v="6"/>
  </r>
  <r>
    <s v="B-25885"/>
    <s v="28-11-2018"/>
    <d v="2018-11-28T00:00:00"/>
    <n v="11"/>
    <x v="7"/>
    <x v="0"/>
    <x v="2"/>
    <x v="15"/>
    <x v="239"/>
    <s v="Madhya Pradesh"/>
    <x v="18"/>
    <n v="94"/>
    <x v="147"/>
    <n v="2"/>
    <x v="2"/>
    <x v="13"/>
  </r>
  <r>
    <s v="B-25886"/>
    <s v="28-11-2018"/>
    <d v="2018-11-28T00:00:00"/>
    <n v="11"/>
    <x v="7"/>
    <x v="0"/>
    <x v="2"/>
    <x v="15"/>
    <x v="240"/>
    <s v="Rajasthan"/>
    <x v="20"/>
    <n v="89"/>
    <x v="50"/>
    <n v="2"/>
    <x v="2"/>
    <x v="7"/>
  </r>
  <r>
    <s v="B-25887"/>
    <s v="01-12-2018"/>
    <d v="2018-12-01T00:00:00"/>
    <n v="12"/>
    <x v="8"/>
    <x v="0"/>
    <x v="2"/>
    <x v="18"/>
    <x v="241"/>
    <s v="Uttar Pradesh"/>
    <x v="21"/>
    <n v="83"/>
    <x v="63"/>
    <n v="6"/>
    <x v="2"/>
    <x v="13"/>
  </r>
  <r>
    <s v="B-25888"/>
    <s v="02-12-2018"/>
    <d v="2018-12-02T00:00:00"/>
    <n v="12"/>
    <x v="8"/>
    <x v="0"/>
    <x v="2"/>
    <x v="30"/>
    <x v="193"/>
    <s v="Punjab"/>
    <x v="22"/>
    <n v="18"/>
    <x v="156"/>
    <n v="3"/>
    <x v="2"/>
    <x v="6"/>
  </r>
  <r>
    <s v="B-25889"/>
    <s v="03-12-2018"/>
    <d v="2018-12-03T00:00:00"/>
    <n v="12"/>
    <x v="8"/>
    <x v="0"/>
    <x v="2"/>
    <x v="19"/>
    <x v="161"/>
    <s v="Gujarat"/>
    <x v="19"/>
    <n v="31"/>
    <x v="66"/>
    <n v="1"/>
    <x v="2"/>
    <x v="16"/>
  </r>
  <r>
    <s v="B-25890"/>
    <s v="04-12-2018"/>
    <d v="2018-12-04T00:00:00"/>
    <n v="12"/>
    <x v="8"/>
    <x v="0"/>
    <x v="2"/>
    <x v="20"/>
    <x v="242"/>
    <s v="Maharashtra"/>
    <x v="17"/>
    <n v="465"/>
    <x v="169"/>
    <n v="9"/>
    <x v="2"/>
    <x v="3"/>
  </r>
  <r>
    <s v="B-25891"/>
    <s v="04-12-2018"/>
    <d v="2018-12-04T00:00:00"/>
    <n v="12"/>
    <x v="8"/>
    <x v="0"/>
    <x v="2"/>
    <x v="20"/>
    <x v="96"/>
    <s v="Madhya Pradesh"/>
    <x v="18"/>
    <n v="25"/>
    <x v="156"/>
    <n v="2"/>
    <x v="2"/>
    <x v="6"/>
  </r>
  <r>
    <s v="B-25892"/>
    <s v="04-12-2018"/>
    <d v="2018-12-04T00:00:00"/>
    <n v="12"/>
    <x v="8"/>
    <x v="0"/>
    <x v="2"/>
    <x v="20"/>
    <x v="155"/>
    <s v="Rajasthan"/>
    <x v="20"/>
    <n v="139"/>
    <x v="170"/>
    <n v="3"/>
    <x v="2"/>
    <x v="13"/>
  </r>
  <r>
    <s v="B-25893"/>
    <s v="04-12-2018"/>
    <d v="2018-12-04T00:00:00"/>
    <n v="12"/>
    <x v="8"/>
    <x v="0"/>
    <x v="2"/>
    <x v="20"/>
    <x v="243"/>
    <s v="Uttar Pradesh"/>
    <x v="21"/>
    <n v="355"/>
    <x v="171"/>
    <n v="7"/>
    <x v="2"/>
    <x v="7"/>
  </r>
  <r>
    <s v="B-25894"/>
    <s v="04-12-2018"/>
    <d v="2018-12-04T00:00:00"/>
    <n v="12"/>
    <x v="8"/>
    <x v="0"/>
    <x v="2"/>
    <x v="20"/>
    <x v="244"/>
    <s v="Punjab"/>
    <x v="22"/>
    <n v="1246"/>
    <x v="172"/>
    <n v="3"/>
    <x v="0"/>
    <x v="5"/>
  </r>
  <r>
    <s v="B-25895"/>
    <s v="04-12-2018"/>
    <d v="2018-12-04T00:00:00"/>
    <n v="12"/>
    <x v="8"/>
    <x v="0"/>
    <x v="2"/>
    <x v="20"/>
    <x v="245"/>
    <s v="Gujarat"/>
    <x v="19"/>
    <n v="388"/>
    <x v="173"/>
    <n v="2"/>
    <x v="0"/>
    <x v="5"/>
  </r>
  <r>
    <s v="B-25896"/>
    <s v="05-12-2018"/>
    <d v="2018-12-05T00:00:00"/>
    <n v="12"/>
    <x v="8"/>
    <x v="0"/>
    <x v="2"/>
    <x v="21"/>
    <x v="129"/>
    <s v="Maharashtra"/>
    <x v="17"/>
    <n v="31"/>
    <x v="144"/>
    <n v="3"/>
    <x v="2"/>
    <x v="9"/>
  </r>
  <r>
    <s v="B-25897"/>
    <s v="06-12-2018"/>
    <d v="2018-12-06T00:00:00"/>
    <n v="12"/>
    <x v="8"/>
    <x v="0"/>
    <x v="2"/>
    <x v="22"/>
    <x v="193"/>
    <s v="Madhya Pradesh"/>
    <x v="18"/>
    <n v="43"/>
    <x v="148"/>
    <n v="3"/>
    <x v="2"/>
    <x v="7"/>
  </r>
  <r>
    <s v="B-25898"/>
    <s v="07-12-2018"/>
    <d v="2018-12-07T00:00:00"/>
    <n v="12"/>
    <x v="8"/>
    <x v="0"/>
    <x v="2"/>
    <x v="23"/>
    <x v="161"/>
    <s v="Rajasthan"/>
    <x v="20"/>
    <n v="33"/>
    <x v="17"/>
    <n v="3"/>
    <x v="2"/>
    <x v="12"/>
  </r>
  <r>
    <s v="B-25899"/>
    <s v="08-12-2018"/>
    <d v="2018-12-08T00:00:00"/>
    <n v="12"/>
    <x v="8"/>
    <x v="0"/>
    <x v="2"/>
    <x v="0"/>
    <x v="246"/>
    <s v="Uttar Pradesh"/>
    <x v="21"/>
    <n v="22"/>
    <x v="43"/>
    <n v="2"/>
    <x v="2"/>
    <x v="12"/>
  </r>
  <r>
    <s v="B-25900"/>
    <s v="09-12-2018"/>
    <d v="2018-12-09T00:00:00"/>
    <n v="12"/>
    <x v="8"/>
    <x v="0"/>
    <x v="2"/>
    <x v="1"/>
    <x v="218"/>
    <s v="Punjab"/>
    <x v="22"/>
    <n v="15"/>
    <x v="156"/>
    <n v="1"/>
    <x v="2"/>
    <x v="12"/>
  </r>
  <r>
    <s v="B-25901"/>
    <s v="10-12-2018"/>
    <d v="2018-12-10T00:00:00"/>
    <n v="12"/>
    <x v="8"/>
    <x v="0"/>
    <x v="2"/>
    <x v="24"/>
    <x v="247"/>
    <s v="Gujarat"/>
    <x v="19"/>
    <n v="158"/>
    <x v="140"/>
    <n v="3"/>
    <x v="2"/>
    <x v="6"/>
  </r>
  <r>
    <s v="B-25902"/>
    <s v="10-12-2018"/>
    <d v="2018-12-10T00:00:00"/>
    <n v="12"/>
    <x v="8"/>
    <x v="0"/>
    <x v="2"/>
    <x v="24"/>
    <x v="248"/>
    <s v="Maharashtra"/>
    <x v="17"/>
    <n v="79"/>
    <x v="63"/>
    <n v="7"/>
    <x v="2"/>
    <x v="3"/>
  </r>
  <r>
    <s v="B-25903"/>
    <s v="10-12-2018"/>
    <d v="2018-12-10T00:00:00"/>
    <n v="12"/>
    <x v="8"/>
    <x v="0"/>
    <x v="2"/>
    <x v="24"/>
    <x v="249"/>
    <s v="Madhya Pradesh"/>
    <x v="18"/>
    <n v="455"/>
    <x v="174"/>
    <n v="8"/>
    <x v="1"/>
    <x v="15"/>
  </r>
  <r>
    <s v="B-25904"/>
    <s v="10-12-2018"/>
    <d v="2018-12-10T00:00:00"/>
    <n v="12"/>
    <x v="8"/>
    <x v="0"/>
    <x v="2"/>
    <x v="24"/>
    <x v="186"/>
    <s v="Delhi"/>
    <x v="23"/>
    <n v="871"/>
    <x v="175"/>
    <n v="2"/>
    <x v="0"/>
    <x v="5"/>
  </r>
  <r>
    <s v="B-25905"/>
    <s v="11-12-2018"/>
    <d v="2018-12-11T00:00:00"/>
    <n v="12"/>
    <x v="8"/>
    <x v="0"/>
    <x v="2"/>
    <x v="2"/>
    <x v="250"/>
    <s v="Madhya Pradesh"/>
    <x v="23"/>
    <n v="152"/>
    <x v="150"/>
    <n v="6"/>
    <x v="2"/>
    <x v="7"/>
  </r>
  <r>
    <s v="B-25906"/>
    <s v="11-12-2018"/>
    <d v="2018-12-11T00:00:00"/>
    <n v="12"/>
    <x v="8"/>
    <x v="0"/>
    <x v="2"/>
    <x v="2"/>
    <x v="251"/>
    <s v="Delhi"/>
    <x v="23"/>
    <n v="78"/>
    <x v="147"/>
    <n v="3"/>
    <x v="2"/>
    <x v="7"/>
  </r>
  <r>
    <s v="B-25907"/>
    <s v="11-12-2018"/>
    <d v="2018-12-11T00:00:00"/>
    <n v="12"/>
    <x v="8"/>
    <x v="0"/>
    <x v="2"/>
    <x v="2"/>
    <x v="252"/>
    <s v="Madhya Pradesh"/>
    <x v="12"/>
    <n v="30"/>
    <x v="144"/>
    <n v="5"/>
    <x v="2"/>
    <x v="6"/>
  </r>
  <r>
    <s v="B-25908"/>
    <s v="12-12-2018"/>
    <d v="2018-12-12T00:00:00"/>
    <n v="12"/>
    <x v="8"/>
    <x v="0"/>
    <x v="2"/>
    <x v="3"/>
    <x v="253"/>
    <s v="Delhi"/>
    <x v="23"/>
    <n v="179"/>
    <x v="167"/>
    <n v="5"/>
    <x v="2"/>
    <x v="16"/>
  </r>
  <r>
    <s v="B-25909"/>
    <s v="13-12-2018"/>
    <d v="2018-12-13T00:00:00"/>
    <n v="12"/>
    <x v="8"/>
    <x v="0"/>
    <x v="2"/>
    <x v="4"/>
    <x v="254"/>
    <s v="Madhya Pradesh"/>
    <x v="23"/>
    <n v="168"/>
    <x v="67"/>
    <n v="3"/>
    <x v="2"/>
    <x v="3"/>
  </r>
  <r>
    <s v="B-25910"/>
    <s v="14-12-2018"/>
    <d v="2018-12-14T00:00:00"/>
    <n v="12"/>
    <x v="8"/>
    <x v="0"/>
    <x v="2"/>
    <x v="25"/>
    <x v="255"/>
    <s v="Delhi"/>
    <x v="23"/>
    <n v="125"/>
    <x v="130"/>
    <n v="5"/>
    <x v="2"/>
    <x v="13"/>
  </r>
  <r>
    <s v="B-25911"/>
    <s v="15-12-2018"/>
    <d v="2018-12-15T00:00:00"/>
    <n v="12"/>
    <x v="8"/>
    <x v="0"/>
    <x v="2"/>
    <x v="5"/>
    <x v="256"/>
    <s v="Madhya Pradesh"/>
    <x v="12"/>
    <n v="40"/>
    <x v="130"/>
    <n v="1"/>
    <x v="2"/>
    <x v="16"/>
  </r>
  <r>
    <s v="B-25912"/>
    <s v="16-12-2018"/>
    <d v="2018-12-16T00:00:00"/>
    <n v="12"/>
    <x v="8"/>
    <x v="0"/>
    <x v="2"/>
    <x v="26"/>
    <x v="257"/>
    <s v="Delhi"/>
    <x v="23"/>
    <n v="102"/>
    <x v="144"/>
    <n v="6"/>
    <x v="2"/>
    <x v="14"/>
  </r>
  <r>
    <s v="B-25913"/>
    <s v="17-12-2018"/>
    <d v="2018-12-17T00:00:00"/>
    <n v="12"/>
    <x v="8"/>
    <x v="0"/>
    <x v="2"/>
    <x v="6"/>
    <x v="258"/>
    <s v="Madhya Pradesh"/>
    <x v="23"/>
    <n v="103"/>
    <x v="138"/>
    <n v="7"/>
    <x v="2"/>
    <x v="7"/>
  </r>
  <r>
    <s v="B-25914"/>
    <s v="18-12-2018"/>
    <d v="2018-12-18T00:00:00"/>
    <n v="12"/>
    <x v="8"/>
    <x v="0"/>
    <x v="2"/>
    <x v="7"/>
    <x v="259"/>
    <s v="Delhi"/>
    <x v="23"/>
    <n v="460"/>
    <x v="176"/>
    <n v="3"/>
    <x v="0"/>
    <x v="4"/>
  </r>
  <r>
    <s v="B-25915"/>
    <s v="19-12-2018"/>
    <d v="2018-12-19T00:00:00"/>
    <n v="12"/>
    <x v="8"/>
    <x v="0"/>
    <x v="2"/>
    <x v="27"/>
    <x v="260"/>
    <s v="Punjab"/>
    <x v="22"/>
    <n v="277"/>
    <x v="123"/>
    <n v="1"/>
    <x v="1"/>
    <x v="1"/>
  </r>
  <r>
    <s v="B-25916"/>
    <s v="20-12-2018"/>
    <d v="2018-12-20T00:00:00"/>
    <n v="12"/>
    <x v="8"/>
    <x v="0"/>
    <x v="2"/>
    <x v="8"/>
    <x v="261"/>
    <s v="Gujarat"/>
    <x v="19"/>
    <n v="80"/>
    <x v="30"/>
    <n v="9"/>
    <x v="2"/>
    <x v="9"/>
  </r>
  <r>
    <s v="B-25917"/>
    <s v="21-12-2018"/>
    <d v="2018-12-21T00:00:00"/>
    <n v="12"/>
    <x v="8"/>
    <x v="0"/>
    <x v="2"/>
    <x v="28"/>
    <x v="26"/>
    <s v="Maharashtra"/>
    <x v="17"/>
    <n v="100"/>
    <x v="8"/>
    <n v="2"/>
    <x v="2"/>
    <x v="14"/>
  </r>
  <r>
    <s v="B-25918"/>
    <s v="22-12-2018"/>
    <d v="2018-12-22T00:00:00"/>
    <n v="12"/>
    <x v="8"/>
    <x v="0"/>
    <x v="2"/>
    <x v="9"/>
    <x v="262"/>
    <s v="Madhya Pradesh"/>
    <x v="18"/>
    <n v="244"/>
    <x v="177"/>
    <n v="5"/>
    <x v="0"/>
    <x v="11"/>
  </r>
  <r>
    <s v="B-25919"/>
    <s v="23-12-2018"/>
    <d v="2018-12-23T00:00:00"/>
    <n v="12"/>
    <x v="8"/>
    <x v="0"/>
    <x v="2"/>
    <x v="10"/>
    <x v="263"/>
    <s v="Rajasthan"/>
    <x v="20"/>
    <n v="28"/>
    <x v="119"/>
    <n v="1"/>
    <x v="2"/>
    <x v="14"/>
  </r>
  <r>
    <s v="B-25920"/>
    <s v="24-12-2018"/>
    <d v="2018-12-24T00:00:00"/>
    <n v="12"/>
    <x v="8"/>
    <x v="0"/>
    <x v="2"/>
    <x v="11"/>
    <x v="264"/>
    <s v="Uttar Pradesh"/>
    <x v="21"/>
    <n v="100"/>
    <x v="61"/>
    <n v="2"/>
    <x v="2"/>
    <x v="14"/>
  </r>
  <r>
    <s v="B-25921"/>
    <s v="25-12-2018"/>
    <d v="2018-12-25T00:00:00"/>
    <n v="12"/>
    <x v="8"/>
    <x v="0"/>
    <x v="2"/>
    <x v="12"/>
    <x v="265"/>
    <s v="Punjab"/>
    <x v="22"/>
    <n v="170"/>
    <x v="159"/>
    <n v="5"/>
    <x v="2"/>
    <x v="14"/>
  </r>
  <r>
    <s v="B-25922"/>
    <s v="26-12-2018"/>
    <d v="2018-12-26T00:00:00"/>
    <n v="12"/>
    <x v="8"/>
    <x v="0"/>
    <x v="2"/>
    <x v="13"/>
    <x v="266"/>
    <s v="Gujarat"/>
    <x v="19"/>
    <n v="52"/>
    <x v="178"/>
    <n v="2"/>
    <x v="2"/>
    <x v="7"/>
  </r>
  <r>
    <s v="B-25923"/>
    <s v="27-12-2018"/>
    <d v="2018-12-27T00:00:00"/>
    <n v="12"/>
    <x v="8"/>
    <x v="0"/>
    <x v="2"/>
    <x v="14"/>
    <x v="267"/>
    <s v="Maharashtra"/>
    <x v="17"/>
    <n v="226"/>
    <x v="179"/>
    <n v="3"/>
    <x v="1"/>
    <x v="15"/>
  </r>
  <r>
    <s v="B-25924"/>
    <s v="28-12-2018"/>
    <d v="2018-12-28T00:00:00"/>
    <n v="12"/>
    <x v="8"/>
    <x v="0"/>
    <x v="2"/>
    <x v="15"/>
    <x v="268"/>
    <s v="Karnataka"/>
    <x v="15"/>
    <n v="148"/>
    <x v="6"/>
    <n v="2"/>
    <x v="0"/>
    <x v="4"/>
  </r>
  <r>
    <s v="B-25925"/>
    <s v="29-12-2018"/>
    <d v="2018-12-29T00:00:00"/>
    <n v="12"/>
    <x v="8"/>
    <x v="0"/>
    <x v="2"/>
    <x v="16"/>
    <x v="52"/>
    <s v="Maharashtra"/>
    <x v="17"/>
    <n v="27"/>
    <x v="8"/>
    <n v="1"/>
    <x v="2"/>
    <x v="7"/>
  </r>
  <r>
    <s v="B-25926"/>
    <s v="30-12-2018"/>
    <d v="2018-12-30T00:00:00"/>
    <n v="12"/>
    <x v="8"/>
    <x v="0"/>
    <x v="2"/>
    <x v="17"/>
    <x v="269"/>
    <s v="Madhya Pradesh"/>
    <x v="18"/>
    <n v="57"/>
    <x v="63"/>
    <n v="5"/>
    <x v="2"/>
    <x v="12"/>
  </r>
  <r>
    <s v="B-25927"/>
    <s v="31-12-2018"/>
    <d v="2018-12-31T00:00:00"/>
    <n v="12"/>
    <x v="8"/>
    <x v="0"/>
    <x v="2"/>
    <x v="29"/>
    <x v="67"/>
    <s v="Uttar Pradesh"/>
    <x v="1"/>
    <n v="200"/>
    <x v="61"/>
    <n v="4"/>
    <x v="1"/>
    <x v="1"/>
  </r>
  <r>
    <s v="B-25928"/>
    <s v="01-01-2019"/>
    <d v="2019-01-01T00:00:00"/>
    <n v="1"/>
    <x v="9"/>
    <x v="1"/>
    <x v="3"/>
    <x v="18"/>
    <x v="270"/>
    <s v="Bihar"/>
    <x v="2"/>
    <n v="25"/>
    <x v="66"/>
    <n v="1"/>
    <x v="0"/>
    <x v="11"/>
  </r>
  <r>
    <s v="B-25929"/>
    <s v="02-01-2019"/>
    <d v="2019-01-02T00:00:00"/>
    <n v="1"/>
    <x v="9"/>
    <x v="1"/>
    <x v="3"/>
    <x v="30"/>
    <x v="271"/>
    <s v="Kerala "/>
    <x v="3"/>
    <n v="1308"/>
    <x v="180"/>
    <n v="3"/>
    <x v="0"/>
    <x v="5"/>
  </r>
  <r>
    <s v="B-25930"/>
    <s v="03-01-2019"/>
    <d v="2019-01-03T00:00:00"/>
    <n v="1"/>
    <x v="9"/>
    <x v="1"/>
    <x v="3"/>
    <x v="19"/>
    <x v="272"/>
    <s v="Punjab"/>
    <x v="4"/>
    <n v="40"/>
    <x v="17"/>
    <n v="3"/>
    <x v="2"/>
    <x v="14"/>
  </r>
  <r>
    <s v="B-25931"/>
    <s v="04-01-2019"/>
    <d v="2019-01-04T00:00:00"/>
    <n v="1"/>
    <x v="9"/>
    <x v="1"/>
    <x v="3"/>
    <x v="20"/>
    <x v="273"/>
    <s v="Maharashtra"/>
    <x v="17"/>
    <n v="73"/>
    <x v="31"/>
    <n v="3"/>
    <x v="0"/>
    <x v="4"/>
  </r>
  <r>
    <s v="B-25932"/>
    <s v="04-01-2019"/>
    <d v="2019-01-04T00:00:00"/>
    <n v="1"/>
    <x v="9"/>
    <x v="1"/>
    <x v="3"/>
    <x v="20"/>
    <x v="274"/>
    <s v="Madhya Pradesh"/>
    <x v="18"/>
    <n v="71"/>
    <x v="15"/>
    <n v="4"/>
    <x v="0"/>
    <x v="11"/>
  </r>
  <r>
    <s v="B-25933"/>
    <s v="04-01-2019"/>
    <d v="2019-01-04T00:00:00"/>
    <n v="1"/>
    <x v="9"/>
    <x v="1"/>
    <x v="3"/>
    <x v="20"/>
    <x v="275"/>
    <s v="Maharashtra"/>
    <x v="17"/>
    <n v="81"/>
    <x v="181"/>
    <n v="3"/>
    <x v="2"/>
    <x v="7"/>
  </r>
  <r>
    <s v="B-25934"/>
    <s v="04-01-2019"/>
    <d v="2019-01-04T00:00:00"/>
    <n v="1"/>
    <x v="9"/>
    <x v="1"/>
    <x v="3"/>
    <x v="20"/>
    <x v="276"/>
    <s v="Madhya Pradesh"/>
    <x v="18"/>
    <n v="105"/>
    <x v="182"/>
    <n v="6"/>
    <x v="2"/>
    <x v="3"/>
  </r>
  <r>
    <s v="B-25935"/>
    <s v="04-01-2019"/>
    <d v="2019-01-04T00:00:00"/>
    <n v="1"/>
    <x v="9"/>
    <x v="1"/>
    <x v="3"/>
    <x v="20"/>
    <x v="277"/>
    <s v="Nagaland"/>
    <x v="8"/>
    <n v="162"/>
    <x v="7"/>
    <n v="3"/>
    <x v="0"/>
    <x v="4"/>
  </r>
  <r>
    <s v="B-25936"/>
    <s v="05-01-2019"/>
    <d v="2019-01-05T00:00:00"/>
    <n v="1"/>
    <x v="9"/>
    <x v="1"/>
    <x v="3"/>
    <x v="21"/>
    <x v="278"/>
    <s v="Punjab"/>
    <x v="4"/>
    <n v="61"/>
    <x v="167"/>
    <n v="4"/>
    <x v="2"/>
    <x v="3"/>
  </r>
  <r>
    <s v="B-25937"/>
    <s v="05-01-2019"/>
    <d v="2019-01-05T00:00:00"/>
    <n v="1"/>
    <x v="9"/>
    <x v="1"/>
    <x v="3"/>
    <x v="21"/>
    <x v="177"/>
    <s v="Haryana"/>
    <x v="4"/>
    <n v="1101"/>
    <x v="183"/>
    <n v="3"/>
    <x v="0"/>
    <x v="5"/>
  </r>
  <r>
    <s v="B-25938"/>
    <s v="05-01-2019"/>
    <d v="2019-01-05T00:00:00"/>
    <n v="1"/>
    <x v="9"/>
    <x v="1"/>
    <x v="3"/>
    <x v="21"/>
    <x v="275"/>
    <s v="Himachal Pradesh"/>
    <x v="5"/>
    <n v="61"/>
    <x v="14"/>
    <n v="2"/>
    <x v="0"/>
    <x v="11"/>
  </r>
  <r>
    <s v="B-25939"/>
    <s v="05-01-2019"/>
    <d v="2019-01-05T00:00:00"/>
    <n v="1"/>
    <x v="9"/>
    <x v="1"/>
    <x v="3"/>
    <x v="21"/>
    <x v="279"/>
    <s v="Sikkim"/>
    <x v="6"/>
    <n v="61"/>
    <x v="178"/>
    <n v="2"/>
    <x v="1"/>
    <x v="15"/>
  </r>
  <r>
    <s v="B-25940"/>
    <s v="06-01-2019"/>
    <d v="2019-01-06T00:00:00"/>
    <n v="1"/>
    <x v="9"/>
    <x v="1"/>
    <x v="3"/>
    <x v="22"/>
    <x v="280"/>
    <s v="Goa"/>
    <x v="7"/>
    <n v="55"/>
    <x v="119"/>
    <n v="2"/>
    <x v="2"/>
    <x v="7"/>
  </r>
  <r>
    <s v="B-25941"/>
    <s v="07-01-2019"/>
    <d v="2019-01-07T00:00:00"/>
    <n v="1"/>
    <x v="9"/>
    <x v="1"/>
    <x v="3"/>
    <x v="23"/>
    <x v="281"/>
    <s v="Nagaland"/>
    <x v="8"/>
    <n v="177"/>
    <x v="184"/>
    <n v="4"/>
    <x v="2"/>
    <x v="13"/>
  </r>
  <r>
    <s v="B-25942"/>
    <s v="08-01-2019"/>
    <d v="2019-01-08T00:00:00"/>
    <n v="1"/>
    <x v="9"/>
    <x v="1"/>
    <x v="3"/>
    <x v="0"/>
    <x v="190"/>
    <s v="Andhra Pradesh"/>
    <x v="9"/>
    <n v="646"/>
    <x v="35"/>
    <n v="2"/>
    <x v="1"/>
    <x v="2"/>
  </r>
  <r>
    <s v="B-25943"/>
    <s v="09-01-2019"/>
    <d v="2019-01-09T00:00:00"/>
    <n v="1"/>
    <x v="9"/>
    <x v="1"/>
    <x v="3"/>
    <x v="1"/>
    <x v="282"/>
    <s v="Gujarat"/>
    <x v="10"/>
    <n v="48"/>
    <x v="7"/>
    <n v="4"/>
    <x v="2"/>
    <x v="7"/>
  </r>
  <r>
    <s v="B-25944"/>
    <s v="10-01-2019"/>
    <d v="2019-01-10T00:00:00"/>
    <n v="1"/>
    <x v="9"/>
    <x v="1"/>
    <x v="3"/>
    <x v="24"/>
    <x v="283"/>
    <s v="Maharashtra"/>
    <x v="11"/>
    <n v="169"/>
    <x v="140"/>
    <n v="3"/>
    <x v="2"/>
    <x v="3"/>
  </r>
  <r>
    <s v="B-25945"/>
    <s v="11-01-2019"/>
    <d v="2019-01-11T00:00:00"/>
    <n v="1"/>
    <x v="9"/>
    <x v="1"/>
    <x v="3"/>
    <x v="2"/>
    <x v="284"/>
    <s v="Madhya Pradesh"/>
    <x v="18"/>
    <n v="245"/>
    <x v="66"/>
    <n v="2"/>
    <x v="0"/>
    <x v="5"/>
  </r>
  <r>
    <s v="B-25946"/>
    <s v="12-01-2019"/>
    <d v="2019-01-12T00:00:00"/>
    <n v="1"/>
    <x v="9"/>
    <x v="1"/>
    <x v="3"/>
    <x v="3"/>
    <x v="229"/>
    <s v="Andhra Pradesh"/>
    <x v="9"/>
    <n v="146"/>
    <x v="61"/>
    <n v="2"/>
    <x v="1"/>
    <x v="8"/>
  </r>
  <r>
    <s v="B-25947"/>
    <s v="13-01-2019"/>
    <d v="2019-01-13T00:00:00"/>
    <n v="1"/>
    <x v="9"/>
    <x v="1"/>
    <x v="3"/>
    <x v="4"/>
    <x v="285"/>
    <s v="Gujarat"/>
    <x v="10"/>
    <n v="290"/>
    <x v="135"/>
    <n v="6"/>
    <x v="2"/>
    <x v="6"/>
  </r>
  <r>
    <s v="B-25948"/>
    <s v="13-01-2019"/>
    <d v="2019-01-13T00:00:00"/>
    <n v="1"/>
    <x v="9"/>
    <x v="1"/>
    <x v="3"/>
    <x v="4"/>
    <x v="286"/>
    <s v="Maharashtra"/>
    <x v="11"/>
    <n v="152"/>
    <x v="185"/>
    <n v="3"/>
    <x v="0"/>
    <x v="11"/>
  </r>
  <r>
    <s v="B-25949"/>
    <s v="13-01-2019"/>
    <d v="2019-01-13T00:00:00"/>
    <n v="1"/>
    <x v="9"/>
    <x v="1"/>
    <x v="3"/>
    <x v="4"/>
    <x v="287"/>
    <s v="Maharashtra"/>
    <x v="17"/>
    <n v="24"/>
    <x v="144"/>
    <n v="3"/>
    <x v="2"/>
    <x v="6"/>
  </r>
  <r>
    <s v="B-25950"/>
    <s v="13-01-2019"/>
    <d v="2019-01-13T00:00:00"/>
    <n v="1"/>
    <x v="9"/>
    <x v="1"/>
    <x v="3"/>
    <x v="4"/>
    <x v="52"/>
    <s v="Madhya Pradesh"/>
    <x v="18"/>
    <n v="13"/>
    <x v="119"/>
    <n v="1"/>
    <x v="2"/>
    <x v="12"/>
  </r>
  <r>
    <s v="B-25951"/>
    <s v="13-01-2019"/>
    <d v="2019-01-13T00:00:00"/>
    <n v="1"/>
    <x v="9"/>
    <x v="1"/>
    <x v="3"/>
    <x v="4"/>
    <x v="288"/>
    <s v="West Bengal"/>
    <x v="14"/>
    <n v="102"/>
    <x v="17"/>
    <n v="2"/>
    <x v="2"/>
    <x v="7"/>
  </r>
  <r>
    <s v="B-25952"/>
    <s v="13-01-2019"/>
    <d v="2019-01-13T00:00:00"/>
    <n v="1"/>
    <x v="9"/>
    <x v="1"/>
    <x v="3"/>
    <x v="4"/>
    <x v="48"/>
    <s v="Madhya Pradesh"/>
    <x v="18"/>
    <n v="14"/>
    <x v="5"/>
    <n v="4"/>
    <x v="2"/>
    <x v="6"/>
  </r>
  <r>
    <s v="B-25953"/>
    <s v="14-01-2019"/>
    <d v="2019-01-14T00:00:00"/>
    <n v="1"/>
    <x v="9"/>
    <x v="1"/>
    <x v="3"/>
    <x v="25"/>
    <x v="74"/>
    <s v="Andhra Pradesh"/>
    <x v="9"/>
    <n v="22"/>
    <x v="34"/>
    <n v="4"/>
    <x v="2"/>
    <x v="6"/>
  </r>
  <r>
    <s v="B-25954"/>
    <s v="14-01-2019"/>
    <d v="2019-01-14T00:00:00"/>
    <n v="1"/>
    <x v="9"/>
    <x v="1"/>
    <x v="3"/>
    <x v="25"/>
    <x v="289"/>
    <s v="Gujarat"/>
    <x v="10"/>
    <n v="891"/>
    <x v="5"/>
    <n v="5"/>
    <x v="2"/>
    <x v="3"/>
  </r>
  <r>
    <s v="B-25955"/>
    <s v="16-01-2019"/>
    <d v="2019-01-16T00:00:00"/>
    <n v="1"/>
    <x v="9"/>
    <x v="1"/>
    <x v="3"/>
    <x v="26"/>
    <x v="142"/>
    <s v="Maharashtra"/>
    <x v="11"/>
    <n v="1716"/>
    <x v="186"/>
    <n v="7"/>
    <x v="1"/>
    <x v="15"/>
  </r>
  <r>
    <s v="B-25956"/>
    <s v="17-01-2019"/>
    <d v="2019-01-17T00:00:00"/>
    <n v="1"/>
    <x v="9"/>
    <x v="1"/>
    <x v="3"/>
    <x v="6"/>
    <x v="67"/>
    <s v="Maharashtra"/>
    <x v="17"/>
    <n v="89"/>
    <x v="93"/>
    <n v="4"/>
    <x v="2"/>
    <x v="13"/>
  </r>
  <r>
    <s v="B-25957"/>
    <s v="18-01-2019"/>
    <d v="2019-01-18T00:00:00"/>
    <n v="1"/>
    <x v="9"/>
    <x v="1"/>
    <x v="3"/>
    <x v="7"/>
    <x v="66"/>
    <s v="Madhya Pradesh"/>
    <x v="18"/>
    <n v="147"/>
    <x v="166"/>
    <n v="3"/>
    <x v="2"/>
    <x v="7"/>
  </r>
  <r>
    <s v="B-25958"/>
    <s v="18-01-2019"/>
    <d v="2019-01-18T00:00:00"/>
    <n v="1"/>
    <x v="9"/>
    <x v="1"/>
    <x v="3"/>
    <x v="7"/>
    <x v="290"/>
    <s v="West Bengal"/>
    <x v="14"/>
    <n v="105"/>
    <x v="167"/>
    <n v="2"/>
    <x v="2"/>
    <x v="6"/>
  </r>
  <r>
    <s v="B-25959"/>
    <s v="18-01-2019"/>
    <d v="2019-01-18T00:00:00"/>
    <n v="1"/>
    <x v="9"/>
    <x v="1"/>
    <x v="3"/>
    <x v="7"/>
    <x v="291"/>
    <s v="Madhya Pradesh"/>
    <x v="18"/>
    <n v="252"/>
    <x v="67"/>
    <n v="2"/>
    <x v="1"/>
    <x v="8"/>
  </r>
  <r>
    <s v="B-25960"/>
    <s v="18-01-2019"/>
    <d v="2019-01-18T00:00:00"/>
    <n v="1"/>
    <x v="9"/>
    <x v="1"/>
    <x v="3"/>
    <x v="7"/>
    <x v="67"/>
    <s v="Andhra Pradesh"/>
    <x v="9"/>
    <n v="171"/>
    <x v="187"/>
    <n v="2"/>
    <x v="0"/>
    <x v="5"/>
  </r>
  <r>
    <s v="B-25961"/>
    <s v="18-01-2019"/>
    <d v="2019-01-18T00:00:00"/>
    <n v="1"/>
    <x v="9"/>
    <x v="1"/>
    <x v="3"/>
    <x v="7"/>
    <x v="149"/>
    <s v="Gujarat"/>
    <x v="10"/>
    <n v="34"/>
    <x v="53"/>
    <n v="5"/>
    <x v="2"/>
    <x v="12"/>
  </r>
  <r>
    <s v="B-25962"/>
    <s v="19-01-2019"/>
    <d v="2019-01-19T00:00:00"/>
    <n v="1"/>
    <x v="9"/>
    <x v="1"/>
    <x v="3"/>
    <x v="27"/>
    <x v="292"/>
    <s v="Maharashtra"/>
    <x v="11"/>
    <n v="260"/>
    <x v="188"/>
    <n v="2"/>
    <x v="1"/>
    <x v="2"/>
  </r>
  <r>
    <s v="B-25963"/>
    <s v="19-01-2019"/>
    <d v="2019-01-19T00:00:00"/>
    <n v="1"/>
    <x v="9"/>
    <x v="1"/>
    <x v="3"/>
    <x v="27"/>
    <x v="293"/>
    <s v="Maharashtra"/>
    <x v="17"/>
    <n v="53"/>
    <x v="71"/>
    <n v="3"/>
    <x v="0"/>
    <x v="11"/>
  </r>
  <r>
    <s v="B-25964"/>
    <s v="20-01-2019"/>
    <d v="2019-01-20T00:00:00"/>
    <n v="1"/>
    <x v="9"/>
    <x v="1"/>
    <x v="3"/>
    <x v="8"/>
    <x v="294"/>
    <s v="Madhya Pradesh"/>
    <x v="18"/>
    <n v="199"/>
    <x v="5"/>
    <n v="4"/>
    <x v="2"/>
    <x v="7"/>
  </r>
  <r>
    <s v="B-25965"/>
    <s v="21-01-2019"/>
    <d v="2019-01-21T00:00:00"/>
    <n v="1"/>
    <x v="9"/>
    <x v="1"/>
    <x v="3"/>
    <x v="28"/>
    <x v="295"/>
    <s v="West Bengal"/>
    <x v="14"/>
    <n v="17"/>
    <x v="61"/>
    <n v="3"/>
    <x v="2"/>
    <x v="6"/>
  </r>
  <r>
    <s v="B-25966"/>
    <s v="21-01-2019"/>
    <d v="2019-01-21T00:00:00"/>
    <n v="1"/>
    <x v="9"/>
    <x v="1"/>
    <x v="3"/>
    <x v="28"/>
    <x v="142"/>
    <s v="Rajasthan"/>
    <x v="20"/>
    <n v="510"/>
    <x v="189"/>
    <n v="6"/>
    <x v="1"/>
    <x v="1"/>
  </r>
  <r>
    <s v="B-25967"/>
    <s v="21-01-2019"/>
    <d v="2019-01-21T00:00:00"/>
    <n v="1"/>
    <x v="9"/>
    <x v="1"/>
    <x v="3"/>
    <x v="28"/>
    <x v="225"/>
    <s v="Uttar Pradesh"/>
    <x v="21"/>
    <n v="17"/>
    <x v="156"/>
    <n v="2"/>
    <x v="2"/>
    <x v="9"/>
  </r>
  <r>
    <s v="B-25968"/>
    <s v="21-01-2019"/>
    <d v="2019-01-21T00:00:00"/>
    <n v="1"/>
    <x v="9"/>
    <x v="1"/>
    <x v="3"/>
    <x v="28"/>
    <x v="296"/>
    <s v="Punjab"/>
    <x v="22"/>
    <n v="811"/>
    <x v="190"/>
    <n v="7"/>
    <x v="1"/>
    <x v="15"/>
  </r>
  <r>
    <s v="B-25969"/>
    <s v="21-01-2019"/>
    <d v="2019-01-21T00:00:00"/>
    <n v="1"/>
    <x v="9"/>
    <x v="1"/>
    <x v="3"/>
    <x v="28"/>
    <x v="297"/>
    <s v="Gujarat"/>
    <x v="19"/>
    <n v="720"/>
    <x v="70"/>
    <n v="2"/>
    <x v="1"/>
    <x v="2"/>
  </r>
  <r>
    <s v="B-25970"/>
    <s v="22-01-2019"/>
    <d v="2019-01-22T00:00:00"/>
    <n v="1"/>
    <x v="9"/>
    <x v="1"/>
    <x v="3"/>
    <x v="9"/>
    <x v="60"/>
    <s v="Maharashtra"/>
    <x v="17"/>
    <n v="203"/>
    <x v="191"/>
    <n v="2"/>
    <x v="1"/>
    <x v="2"/>
  </r>
  <r>
    <s v="B-25971"/>
    <s v="22-01-2019"/>
    <d v="2019-01-22T00:00:00"/>
    <n v="1"/>
    <x v="9"/>
    <x v="1"/>
    <x v="3"/>
    <x v="9"/>
    <x v="63"/>
    <s v="Madhya Pradesh"/>
    <x v="18"/>
    <n v="244"/>
    <x v="192"/>
    <n v="2"/>
    <x v="0"/>
    <x v="5"/>
  </r>
  <r>
    <s v="B-25972"/>
    <s v="23-01-2019"/>
    <d v="2019-01-23T00:00:00"/>
    <n v="1"/>
    <x v="9"/>
    <x v="1"/>
    <x v="3"/>
    <x v="10"/>
    <x v="298"/>
    <s v="Rajasthan"/>
    <x v="20"/>
    <n v="115"/>
    <x v="133"/>
    <n v="2"/>
    <x v="1"/>
    <x v="15"/>
  </r>
  <r>
    <s v="B-25973"/>
    <s v="24-01-2019"/>
    <d v="2019-01-24T00:00:00"/>
    <n v="1"/>
    <x v="9"/>
    <x v="1"/>
    <x v="3"/>
    <x v="11"/>
    <x v="299"/>
    <s v="Uttar Pradesh"/>
    <x v="21"/>
    <n v="571"/>
    <x v="193"/>
    <n v="12"/>
    <x v="2"/>
    <x v="7"/>
  </r>
  <r>
    <s v="B-25974"/>
    <s v="25-01-2019"/>
    <d v="2019-01-25T00:00:00"/>
    <n v="1"/>
    <x v="9"/>
    <x v="1"/>
    <x v="3"/>
    <x v="12"/>
    <x v="300"/>
    <s v="Rajasthan"/>
    <x v="20"/>
    <n v="662"/>
    <x v="194"/>
    <n v="2"/>
    <x v="0"/>
    <x v="5"/>
  </r>
  <r>
    <s v="B-25975"/>
    <s v="25-01-2019"/>
    <d v="2019-01-25T00:00:00"/>
    <n v="1"/>
    <x v="9"/>
    <x v="1"/>
    <x v="3"/>
    <x v="12"/>
    <x v="48"/>
    <s v="Uttar Pradesh"/>
    <x v="21"/>
    <n v="29"/>
    <x v="156"/>
    <n v="3"/>
    <x v="2"/>
    <x v="9"/>
  </r>
  <r>
    <s v="B-25976"/>
    <s v="25-01-2019"/>
    <d v="2019-01-25T00:00:00"/>
    <n v="1"/>
    <x v="9"/>
    <x v="1"/>
    <x v="3"/>
    <x v="12"/>
    <x v="301"/>
    <s v="Punjab"/>
    <x v="22"/>
    <n v="193"/>
    <x v="71"/>
    <n v="4"/>
    <x v="2"/>
    <x v="14"/>
  </r>
  <r>
    <s v="B-25977"/>
    <s v="27-01-2019"/>
    <d v="2019-01-27T00:00:00"/>
    <n v="1"/>
    <x v="9"/>
    <x v="1"/>
    <x v="3"/>
    <x v="14"/>
    <x v="72"/>
    <s v="Gujarat"/>
    <x v="19"/>
    <n v="27"/>
    <x v="14"/>
    <n v="1"/>
    <x v="2"/>
    <x v="7"/>
  </r>
  <r>
    <s v="B-25978"/>
    <s v="27-01-2019"/>
    <d v="2019-01-27T00:00:00"/>
    <n v="1"/>
    <x v="9"/>
    <x v="1"/>
    <x v="3"/>
    <x v="14"/>
    <x v="302"/>
    <s v="Maharashtra"/>
    <x v="17"/>
    <n v="1063"/>
    <x v="195"/>
    <n v="4"/>
    <x v="1"/>
    <x v="1"/>
  </r>
  <r>
    <s v="B-25979"/>
    <s v="27-01-2019"/>
    <d v="2019-01-27T00:00:00"/>
    <n v="1"/>
    <x v="9"/>
    <x v="1"/>
    <x v="3"/>
    <x v="14"/>
    <x v="159"/>
    <s v="Madhya Pradesh"/>
    <x v="18"/>
    <n v="560"/>
    <x v="196"/>
    <n v="3"/>
    <x v="2"/>
    <x v="3"/>
  </r>
  <r>
    <s v="B-25980"/>
    <s v="27-01-2019"/>
    <d v="2019-01-27T00:00:00"/>
    <n v="1"/>
    <x v="9"/>
    <x v="1"/>
    <x v="3"/>
    <x v="14"/>
    <x v="94"/>
    <s v="Rajasthan"/>
    <x v="20"/>
    <n v="22"/>
    <x v="144"/>
    <n v="3"/>
    <x v="2"/>
    <x v="16"/>
  </r>
  <r>
    <s v="B-25981"/>
    <s v="28-01-2019"/>
    <d v="2019-01-28T00:00:00"/>
    <n v="1"/>
    <x v="9"/>
    <x v="1"/>
    <x v="3"/>
    <x v="15"/>
    <x v="303"/>
    <s v="Delhi"/>
    <x v="23"/>
    <n v="42"/>
    <x v="17"/>
    <n v="3"/>
    <x v="2"/>
    <x v="12"/>
  </r>
  <r>
    <s v="B-25982"/>
    <s v="29-01-2019"/>
    <d v="2019-01-29T00:00:00"/>
    <n v="1"/>
    <x v="9"/>
    <x v="1"/>
    <x v="3"/>
    <x v="16"/>
    <x v="304"/>
    <s v="Delhi"/>
    <x v="23"/>
    <n v="13"/>
    <x v="123"/>
    <n v="1"/>
    <x v="2"/>
    <x v="12"/>
  </r>
  <r>
    <s v="B-25983"/>
    <s v="30-01-2019"/>
    <d v="2019-01-30T00:00:00"/>
    <n v="1"/>
    <x v="9"/>
    <x v="1"/>
    <x v="3"/>
    <x v="17"/>
    <x v="305"/>
    <s v="Delhi"/>
    <x v="23"/>
    <n v="230"/>
    <x v="148"/>
    <n v="2"/>
    <x v="2"/>
    <x v="3"/>
  </r>
  <r>
    <s v="B-25984"/>
    <s v="30-01-2019"/>
    <d v="2019-01-30T00:00:00"/>
    <n v="1"/>
    <x v="9"/>
    <x v="1"/>
    <x v="3"/>
    <x v="17"/>
    <x v="259"/>
    <s v="Delhi"/>
    <x v="23"/>
    <n v="304"/>
    <x v="197"/>
    <n v="6"/>
    <x v="2"/>
    <x v="7"/>
  </r>
  <r>
    <s v="B-25985"/>
    <s v="31-01-2019"/>
    <d v="2019-01-31T00:00:00"/>
    <n v="1"/>
    <x v="9"/>
    <x v="1"/>
    <x v="3"/>
    <x v="29"/>
    <x v="306"/>
    <s v="Madhya Pradesh"/>
    <x v="18"/>
    <n v="197"/>
    <x v="7"/>
    <n v="4"/>
    <x v="2"/>
    <x v="16"/>
  </r>
  <r>
    <s v="B-25986"/>
    <s v="31-01-2019"/>
    <d v="2019-01-31T00:00:00"/>
    <n v="1"/>
    <x v="9"/>
    <x v="1"/>
    <x v="3"/>
    <x v="29"/>
    <x v="94"/>
    <s v="Rajasthan"/>
    <x v="20"/>
    <n v="749"/>
    <x v="198"/>
    <n v="7"/>
    <x v="0"/>
    <x v="11"/>
  </r>
  <r>
    <s v="B-25987"/>
    <s v="31-01-2019"/>
    <d v="2019-01-31T00:00:00"/>
    <n v="1"/>
    <x v="9"/>
    <x v="1"/>
    <x v="3"/>
    <x v="29"/>
    <x v="307"/>
    <s v="Delhi"/>
    <x v="23"/>
    <n v="299"/>
    <x v="5"/>
    <n v="6"/>
    <x v="2"/>
    <x v="7"/>
  </r>
  <r>
    <s v="B-25988"/>
    <s v="31-01-2019"/>
    <d v="2019-01-31T00:00:00"/>
    <n v="1"/>
    <x v="9"/>
    <x v="1"/>
    <x v="3"/>
    <x v="29"/>
    <x v="308"/>
    <s v="Delhi"/>
    <x v="23"/>
    <n v="79"/>
    <x v="162"/>
    <n v="9"/>
    <x v="2"/>
    <x v="9"/>
  </r>
  <r>
    <s v="B-25989"/>
    <s v="01-02-2019"/>
    <d v="2019-02-01T00:00:00"/>
    <n v="2"/>
    <x v="10"/>
    <x v="1"/>
    <x v="3"/>
    <x v="18"/>
    <x v="59"/>
    <s v="Delhi"/>
    <x v="23"/>
    <n v="44"/>
    <x v="25"/>
    <n v="3"/>
    <x v="2"/>
    <x v="6"/>
  </r>
  <r>
    <s v="B-25990"/>
    <s v="02-02-2019"/>
    <d v="2019-02-02T00:00:00"/>
    <n v="2"/>
    <x v="10"/>
    <x v="1"/>
    <x v="3"/>
    <x v="30"/>
    <x v="309"/>
    <s v="Delhi"/>
    <x v="23"/>
    <n v="71"/>
    <x v="199"/>
    <n v="3"/>
    <x v="2"/>
    <x v="3"/>
  </r>
  <r>
    <s v="B-25991"/>
    <s v="03-02-2019"/>
    <d v="2019-02-03T00:00:00"/>
    <n v="2"/>
    <x v="10"/>
    <x v="1"/>
    <x v="3"/>
    <x v="19"/>
    <x v="310"/>
    <s v="Madhya Pradesh"/>
    <x v="18"/>
    <n v="188"/>
    <x v="17"/>
    <n v="7"/>
    <x v="2"/>
    <x v="13"/>
  </r>
  <r>
    <s v="B-25992"/>
    <s v="03-02-2019"/>
    <d v="2019-02-03T00:00:00"/>
    <n v="2"/>
    <x v="10"/>
    <x v="1"/>
    <x v="3"/>
    <x v="19"/>
    <x v="216"/>
    <s v="Rajasthan"/>
    <x v="20"/>
    <n v="141"/>
    <x v="184"/>
    <n v="3"/>
    <x v="2"/>
    <x v="13"/>
  </r>
  <r>
    <s v="B-25993"/>
    <s v="03-02-2019"/>
    <d v="2019-02-03T00:00:00"/>
    <n v="2"/>
    <x v="10"/>
    <x v="1"/>
    <x v="3"/>
    <x v="19"/>
    <x v="311"/>
    <s v="Delhi"/>
    <x v="23"/>
    <n v="44"/>
    <x v="71"/>
    <n v="2"/>
    <x v="2"/>
    <x v="7"/>
  </r>
  <r>
    <s v="B-25994"/>
    <s v="03-02-2019"/>
    <d v="2019-02-03T00:00:00"/>
    <n v="2"/>
    <x v="10"/>
    <x v="1"/>
    <x v="3"/>
    <x v="19"/>
    <x v="312"/>
    <s v="Delhi"/>
    <x v="23"/>
    <n v="196"/>
    <x v="56"/>
    <n v="5"/>
    <x v="1"/>
    <x v="8"/>
  </r>
  <r>
    <s v="B-25995"/>
    <s v="04-02-2019"/>
    <d v="2019-02-04T00:00:00"/>
    <n v="2"/>
    <x v="10"/>
    <x v="1"/>
    <x v="3"/>
    <x v="20"/>
    <x v="313"/>
    <s v="Delhi"/>
    <x v="23"/>
    <n v="1314"/>
    <x v="200"/>
    <n v="3"/>
    <x v="0"/>
    <x v="5"/>
  </r>
  <r>
    <s v="B-25996"/>
    <s v="04-02-2019"/>
    <d v="2019-02-04T00:00:00"/>
    <n v="2"/>
    <x v="10"/>
    <x v="1"/>
    <x v="3"/>
    <x v="20"/>
    <x v="314"/>
    <s v="Delhi"/>
    <x v="23"/>
    <n v="62"/>
    <x v="63"/>
    <n v="6"/>
    <x v="2"/>
    <x v="9"/>
  </r>
  <r>
    <s v="B-25997"/>
    <s v="04-02-2019"/>
    <d v="2019-02-04T00:00:00"/>
    <n v="2"/>
    <x v="10"/>
    <x v="1"/>
    <x v="3"/>
    <x v="20"/>
    <x v="2"/>
    <s v="Madhya Pradesh"/>
    <x v="18"/>
    <n v="16"/>
    <x v="63"/>
    <n v="3"/>
    <x v="2"/>
    <x v="6"/>
  </r>
  <r>
    <s v="B-25998"/>
    <s v="04-02-2019"/>
    <d v="2019-02-04T00:00:00"/>
    <n v="2"/>
    <x v="10"/>
    <x v="1"/>
    <x v="3"/>
    <x v="20"/>
    <x v="315"/>
    <s v="Rajasthan"/>
    <x v="20"/>
    <n v="50"/>
    <x v="106"/>
    <n v="5"/>
    <x v="0"/>
    <x v="11"/>
  </r>
  <r>
    <s v="B-25999"/>
    <s v="05-02-2019"/>
    <d v="2019-02-05T00:00:00"/>
    <n v="2"/>
    <x v="10"/>
    <x v="1"/>
    <x v="3"/>
    <x v="21"/>
    <x v="316"/>
    <s v="Delhi"/>
    <x v="23"/>
    <n v="26"/>
    <x v="113"/>
    <n v="1"/>
    <x v="2"/>
    <x v="7"/>
  </r>
  <r>
    <s v="B-26000"/>
    <s v="06-02-2019"/>
    <d v="2019-02-06T00:00:00"/>
    <n v="2"/>
    <x v="10"/>
    <x v="1"/>
    <x v="3"/>
    <x v="22"/>
    <x v="123"/>
    <s v="Delhi"/>
    <x v="23"/>
    <n v="43"/>
    <x v="43"/>
    <n v="4"/>
    <x v="2"/>
    <x v="9"/>
  </r>
  <r>
    <s v="B-26001"/>
    <s v="07-02-2019"/>
    <d v="2019-02-07T00:00:00"/>
    <n v="2"/>
    <x v="10"/>
    <x v="1"/>
    <x v="3"/>
    <x v="23"/>
    <x v="317"/>
    <s v="Delhi"/>
    <x v="23"/>
    <n v="13"/>
    <x v="5"/>
    <n v="2"/>
    <x v="2"/>
    <x v="6"/>
  </r>
  <r>
    <s v="B-26002"/>
    <s v="08-02-2019"/>
    <d v="2019-02-08T00:00:00"/>
    <n v="2"/>
    <x v="10"/>
    <x v="1"/>
    <x v="3"/>
    <x v="0"/>
    <x v="133"/>
    <s v="Delhi"/>
    <x v="23"/>
    <n v="80"/>
    <x v="201"/>
    <n v="3"/>
    <x v="2"/>
    <x v="7"/>
  </r>
  <r>
    <s v="B-26003"/>
    <s v="08-02-2019"/>
    <d v="2019-02-08T00:00:00"/>
    <n v="2"/>
    <x v="10"/>
    <x v="1"/>
    <x v="3"/>
    <x v="0"/>
    <x v="318"/>
    <s v="Madhya Pradesh"/>
    <x v="12"/>
    <n v="315"/>
    <x v="34"/>
    <n v="3"/>
    <x v="0"/>
    <x v="4"/>
  </r>
  <r>
    <s v="B-26004"/>
    <s v="08-02-2019"/>
    <d v="2019-02-08T00:00:00"/>
    <n v="2"/>
    <x v="10"/>
    <x v="1"/>
    <x v="3"/>
    <x v="0"/>
    <x v="319"/>
    <s v="Rajasthan"/>
    <x v="13"/>
    <n v="147"/>
    <x v="196"/>
    <n v="3"/>
    <x v="2"/>
    <x v="3"/>
  </r>
  <r>
    <s v="B-26005"/>
    <s v="08-02-2019"/>
    <d v="2019-02-08T00:00:00"/>
    <n v="2"/>
    <x v="10"/>
    <x v="1"/>
    <x v="3"/>
    <x v="0"/>
    <x v="320"/>
    <s v="West Bengal"/>
    <x v="14"/>
    <n v="87"/>
    <x v="66"/>
    <n v="3"/>
    <x v="2"/>
    <x v="7"/>
  </r>
  <r>
    <s v="B-26006"/>
    <s v="09-02-2019"/>
    <d v="2019-02-09T00:00:00"/>
    <n v="2"/>
    <x v="10"/>
    <x v="1"/>
    <x v="3"/>
    <x v="1"/>
    <x v="321"/>
    <s v="Karnataka"/>
    <x v="15"/>
    <n v="1301"/>
    <x v="202"/>
    <n v="5"/>
    <x v="1"/>
    <x v="15"/>
  </r>
  <r>
    <s v="B-26007"/>
    <s v="09-02-2019"/>
    <d v="2019-02-09T00:00:00"/>
    <n v="2"/>
    <x v="10"/>
    <x v="1"/>
    <x v="3"/>
    <x v="1"/>
    <x v="123"/>
    <s v="Jammu and Kashmir"/>
    <x v="16"/>
    <n v="311"/>
    <x v="44"/>
    <n v="2"/>
    <x v="0"/>
    <x v="5"/>
  </r>
  <r>
    <s v="B-26008"/>
    <s v="09-02-2019"/>
    <d v="2019-02-09T00:00:00"/>
    <n v="2"/>
    <x v="10"/>
    <x v="1"/>
    <x v="3"/>
    <x v="1"/>
    <x v="322"/>
    <s v="Tamil Nadu"/>
    <x v="0"/>
    <n v="22"/>
    <x v="119"/>
    <n v="1"/>
    <x v="2"/>
    <x v="7"/>
  </r>
  <r>
    <s v="B-26009"/>
    <s v="10-02-2019"/>
    <d v="2019-02-10T00:00:00"/>
    <n v="2"/>
    <x v="10"/>
    <x v="1"/>
    <x v="3"/>
    <x v="24"/>
    <x v="225"/>
    <s v="Uttar Pradesh"/>
    <x v="1"/>
    <n v="285"/>
    <x v="203"/>
    <n v="2"/>
    <x v="1"/>
    <x v="2"/>
  </r>
  <r>
    <s v="B-26010"/>
    <s v="11-02-2019"/>
    <d v="2019-02-11T00:00:00"/>
    <n v="2"/>
    <x v="10"/>
    <x v="1"/>
    <x v="3"/>
    <x v="2"/>
    <x v="323"/>
    <s v="Bihar"/>
    <x v="2"/>
    <n v="527"/>
    <x v="30"/>
    <n v="3"/>
    <x v="1"/>
    <x v="1"/>
  </r>
  <r>
    <s v="B-26011"/>
    <s v="12-02-2019"/>
    <d v="2019-02-12T00:00:00"/>
    <n v="2"/>
    <x v="10"/>
    <x v="1"/>
    <x v="3"/>
    <x v="3"/>
    <x v="324"/>
    <s v="Gujarat"/>
    <x v="10"/>
    <n v="93"/>
    <x v="196"/>
    <n v="2"/>
    <x v="2"/>
    <x v="7"/>
  </r>
  <r>
    <s v="B-26012"/>
    <s v="13-02-2019"/>
    <d v="2019-02-13T00:00:00"/>
    <n v="2"/>
    <x v="10"/>
    <x v="1"/>
    <x v="3"/>
    <x v="4"/>
    <x v="325"/>
    <s v="Maharashtra"/>
    <x v="11"/>
    <n v="21"/>
    <x v="71"/>
    <n v="2"/>
    <x v="2"/>
    <x v="3"/>
  </r>
  <r>
    <s v="B-26013"/>
    <s v="13-02-2019"/>
    <d v="2019-02-13T00:00:00"/>
    <n v="2"/>
    <x v="10"/>
    <x v="1"/>
    <x v="3"/>
    <x v="4"/>
    <x v="326"/>
    <s v="Madhya Pradesh"/>
    <x v="12"/>
    <n v="29"/>
    <x v="66"/>
    <n v="3"/>
    <x v="2"/>
    <x v="9"/>
  </r>
  <r>
    <s v="B-26014"/>
    <s v="13-02-2019"/>
    <d v="2019-02-13T00:00:00"/>
    <n v="2"/>
    <x v="10"/>
    <x v="1"/>
    <x v="3"/>
    <x v="4"/>
    <x v="327"/>
    <s v="Rajasthan"/>
    <x v="13"/>
    <n v="406"/>
    <x v="197"/>
    <n v="7"/>
    <x v="0"/>
    <x v="4"/>
  </r>
  <r>
    <s v="B-26015"/>
    <s v="14-02-2019"/>
    <d v="2019-02-14T00:00:00"/>
    <n v="2"/>
    <x v="10"/>
    <x v="1"/>
    <x v="3"/>
    <x v="25"/>
    <x v="328"/>
    <s v="West Bengal"/>
    <x v="14"/>
    <n v="128"/>
    <x v="204"/>
    <n v="1"/>
    <x v="2"/>
    <x v="3"/>
  </r>
  <r>
    <s v="B-26016"/>
    <s v="14-02-2019"/>
    <d v="2019-02-14T00:00:00"/>
    <n v="2"/>
    <x v="10"/>
    <x v="1"/>
    <x v="3"/>
    <x v="25"/>
    <x v="329"/>
    <s v="Karnataka"/>
    <x v="15"/>
    <n v="74"/>
    <x v="43"/>
    <n v="3"/>
    <x v="2"/>
    <x v="13"/>
  </r>
  <r>
    <s v="B-26017"/>
    <s v="14-02-2019"/>
    <d v="2019-02-14T00:00:00"/>
    <n v="2"/>
    <x v="10"/>
    <x v="1"/>
    <x v="3"/>
    <x v="25"/>
    <x v="330"/>
    <s v="Jammu and Kashmir"/>
    <x v="16"/>
    <n v="78"/>
    <x v="61"/>
    <n v="1"/>
    <x v="0"/>
    <x v="4"/>
  </r>
  <r>
    <s v="B-26018"/>
    <s v="14-02-2019"/>
    <d v="2019-02-14T00:00:00"/>
    <n v="2"/>
    <x v="10"/>
    <x v="1"/>
    <x v="3"/>
    <x v="25"/>
    <x v="0"/>
    <s v="Tamil Nadu"/>
    <x v="0"/>
    <n v="326"/>
    <x v="143"/>
    <n v="3"/>
    <x v="0"/>
    <x v="11"/>
  </r>
  <r>
    <s v="B-26019"/>
    <s v="15-02-2019"/>
    <d v="2019-02-15T00:00:00"/>
    <n v="2"/>
    <x v="10"/>
    <x v="1"/>
    <x v="3"/>
    <x v="5"/>
    <x v="1"/>
    <s v="Uttar Pradesh"/>
    <x v="1"/>
    <n v="585"/>
    <x v="205"/>
    <n v="13"/>
    <x v="2"/>
    <x v="14"/>
  </r>
  <r>
    <s v="B-26020"/>
    <s v="16-02-2019"/>
    <d v="2019-02-16T00:00:00"/>
    <n v="2"/>
    <x v="10"/>
    <x v="1"/>
    <x v="3"/>
    <x v="26"/>
    <x v="2"/>
    <s v="Bihar"/>
    <x v="2"/>
    <n v="319"/>
    <x v="206"/>
    <n v="6"/>
    <x v="1"/>
    <x v="15"/>
  </r>
  <r>
    <s v="B-26021"/>
    <s v="17-02-2019"/>
    <d v="2019-02-17T00:00:00"/>
    <n v="2"/>
    <x v="10"/>
    <x v="1"/>
    <x v="3"/>
    <x v="6"/>
    <x v="3"/>
    <s v="Kerala "/>
    <x v="3"/>
    <n v="122"/>
    <x v="110"/>
    <n v="7"/>
    <x v="0"/>
    <x v="11"/>
  </r>
  <r>
    <s v="B-26022"/>
    <s v="18-02-2019"/>
    <d v="2019-02-18T00:00:00"/>
    <n v="2"/>
    <x v="10"/>
    <x v="1"/>
    <x v="3"/>
    <x v="7"/>
    <x v="4"/>
    <s v="Punjab"/>
    <x v="4"/>
    <n v="1824"/>
    <x v="207"/>
    <n v="8"/>
    <x v="1"/>
    <x v="8"/>
  </r>
  <r>
    <s v="B-26023"/>
    <s v="19-02-2019"/>
    <d v="2019-02-19T00:00:00"/>
    <n v="2"/>
    <x v="10"/>
    <x v="1"/>
    <x v="3"/>
    <x v="27"/>
    <x v="5"/>
    <s v="Haryana"/>
    <x v="4"/>
    <n v="1117"/>
    <x v="208"/>
    <n v="10"/>
    <x v="0"/>
    <x v="5"/>
  </r>
  <r>
    <s v="B-26024"/>
    <s v="19-02-2019"/>
    <d v="2019-02-19T00:00:00"/>
    <n v="2"/>
    <x v="10"/>
    <x v="1"/>
    <x v="3"/>
    <x v="27"/>
    <x v="6"/>
    <s v="Himachal Pradesh"/>
    <x v="5"/>
    <n v="168"/>
    <x v="178"/>
    <n v="6"/>
    <x v="2"/>
    <x v="7"/>
  </r>
  <r>
    <s v="B-26025"/>
    <s v="19-02-2019"/>
    <d v="2019-02-19T00:00:00"/>
    <n v="2"/>
    <x v="10"/>
    <x v="1"/>
    <x v="3"/>
    <x v="27"/>
    <x v="7"/>
    <s v="Sikkim"/>
    <x v="6"/>
    <n v="155"/>
    <x v="148"/>
    <n v="3"/>
    <x v="2"/>
    <x v="7"/>
  </r>
  <r>
    <s v="B-26026"/>
    <s v="19-02-2019"/>
    <d v="2019-02-19T00:00:00"/>
    <n v="2"/>
    <x v="10"/>
    <x v="1"/>
    <x v="3"/>
    <x v="27"/>
    <x v="8"/>
    <s v="Goa"/>
    <x v="7"/>
    <n v="255"/>
    <x v="209"/>
    <n v="9"/>
    <x v="2"/>
    <x v="6"/>
  </r>
  <r>
    <s v="B-26027"/>
    <s v="20-02-2019"/>
    <d v="2019-02-20T00:00:00"/>
    <n v="2"/>
    <x v="10"/>
    <x v="1"/>
    <x v="3"/>
    <x v="8"/>
    <x v="9"/>
    <s v="Nagaland"/>
    <x v="8"/>
    <n v="54"/>
    <x v="71"/>
    <n v="4"/>
    <x v="2"/>
    <x v="14"/>
  </r>
  <r>
    <s v="B-26028"/>
    <s v="20-02-2019"/>
    <d v="2019-02-20T00:00:00"/>
    <n v="2"/>
    <x v="10"/>
    <x v="1"/>
    <x v="3"/>
    <x v="8"/>
    <x v="10"/>
    <s v="Andhra Pradesh"/>
    <x v="9"/>
    <n v="77"/>
    <x v="129"/>
    <n v="2"/>
    <x v="2"/>
    <x v="13"/>
  </r>
  <r>
    <s v="B-26029"/>
    <s v="20-02-2019"/>
    <d v="2019-02-20T00:00:00"/>
    <n v="2"/>
    <x v="10"/>
    <x v="1"/>
    <x v="3"/>
    <x v="8"/>
    <x v="11"/>
    <s v="Gujarat"/>
    <x v="10"/>
    <n v="21"/>
    <x v="66"/>
    <n v="1"/>
    <x v="2"/>
    <x v="14"/>
  </r>
  <r>
    <s v="B-26030"/>
    <s v="21-02-2019"/>
    <d v="2019-02-21T00:00:00"/>
    <n v="2"/>
    <x v="10"/>
    <x v="1"/>
    <x v="3"/>
    <x v="28"/>
    <x v="12"/>
    <s v="Maharashtra"/>
    <x v="11"/>
    <n v="92"/>
    <x v="148"/>
    <n v="6"/>
    <x v="2"/>
    <x v="6"/>
  </r>
  <r>
    <s v="B-26031"/>
    <s v="22-02-2019"/>
    <d v="2019-02-22T00:00:00"/>
    <n v="2"/>
    <x v="10"/>
    <x v="1"/>
    <x v="3"/>
    <x v="9"/>
    <x v="13"/>
    <s v="Madhya Pradesh"/>
    <x v="12"/>
    <n v="67"/>
    <x v="43"/>
    <n v="4"/>
    <x v="2"/>
    <x v="12"/>
  </r>
  <r>
    <s v="B-26032"/>
    <s v="22-02-2019"/>
    <d v="2019-02-22T00:00:00"/>
    <n v="2"/>
    <x v="10"/>
    <x v="1"/>
    <x v="3"/>
    <x v="9"/>
    <x v="14"/>
    <s v="Rajasthan"/>
    <x v="13"/>
    <n v="47"/>
    <x v="130"/>
    <n v="5"/>
    <x v="2"/>
    <x v="3"/>
  </r>
  <r>
    <s v="B-26033"/>
    <s v="22-02-2019"/>
    <d v="2019-02-22T00:00:00"/>
    <n v="2"/>
    <x v="10"/>
    <x v="1"/>
    <x v="3"/>
    <x v="9"/>
    <x v="15"/>
    <s v="West Bengal"/>
    <x v="14"/>
    <n v="774"/>
    <x v="210"/>
    <n v="3"/>
    <x v="1"/>
    <x v="15"/>
  </r>
  <r>
    <s v="B-26034"/>
    <s v="23-02-2019"/>
    <d v="2019-02-23T00:00:00"/>
    <n v="2"/>
    <x v="10"/>
    <x v="1"/>
    <x v="3"/>
    <x v="10"/>
    <x v="16"/>
    <s v="Karnataka"/>
    <x v="15"/>
    <n v="425"/>
    <x v="211"/>
    <n v="5"/>
    <x v="1"/>
    <x v="15"/>
  </r>
  <r>
    <s v="B-26035"/>
    <s v="23-02-2019"/>
    <d v="2019-02-23T00:00:00"/>
    <n v="2"/>
    <x v="10"/>
    <x v="1"/>
    <x v="3"/>
    <x v="10"/>
    <x v="17"/>
    <s v="Jammu and Kashmir"/>
    <x v="16"/>
    <n v="291"/>
    <x v="212"/>
    <n v="11"/>
    <x v="2"/>
    <x v="3"/>
  </r>
  <r>
    <s v="B-26036"/>
    <s v="23-02-2019"/>
    <d v="2019-02-23T00:00:00"/>
    <n v="2"/>
    <x v="10"/>
    <x v="1"/>
    <x v="3"/>
    <x v="10"/>
    <x v="18"/>
    <s v="Maharashtra"/>
    <x v="17"/>
    <n v="341"/>
    <x v="196"/>
    <n v="7"/>
    <x v="0"/>
    <x v="11"/>
  </r>
  <r>
    <s v="B-26037"/>
    <s v="23-02-2019"/>
    <d v="2019-02-23T00:00:00"/>
    <n v="2"/>
    <x v="10"/>
    <x v="1"/>
    <x v="3"/>
    <x v="10"/>
    <x v="19"/>
    <s v="Madhya Pradesh"/>
    <x v="18"/>
    <n v="171"/>
    <x v="188"/>
    <n v="7"/>
    <x v="2"/>
    <x v="7"/>
  </r>
  <r>
    <s v="B-26038"/>
    <s v="24-02-2019"/>
    <d v="2019-02-24T00:00:00"/>
    <n v="2"/>
    <x v="10"/>
    <x v="1"/>
    <x v="3"/>
    <x v="11"/>
    <x v="20"/>
    <s v="Bihar"/>
    <x v="2"/>
    <n v="41"/>
    <x v="159"/>
    <n v="2"/>
    <x v="2"/>
    <x v="14"/>
  </r>
  <r>
    <s v="B-26039"/>
    <s v="25-02-2019"/>
    <d v="2019-02-25T00:00:00"/>
    <n v="2"/>
    <x v="10"/>
    <x v="1"/>
    <x v="3"/>
    <x v="12"/>
    <x v="21"/>
    <s v="Kerala "/>
    <x v="3"/>
    <n v="83"/>
    <x v="213"/>
    <n v="5"/>
    <x v="2"/>
    <x v="13"/>
  </r>
  <r>
    <s v="B-26040"/>
    <s v="26-02-2019"/>
    <d v="2019-02-26T00:00:00"/>
    <n v="2"/>
    <x v="10"/>
    <x v="1"/>
    <x v="3"/>
    <x v="13"/>
    <x v="22"/>
    <s v="Punjab"/>
    <x v="4"/>
    <n v="38"/>
    <x v="43"/>
    <n v="2"/>
    <x v="2"/>
    <x v="7"/>
  </r>
  <r>
    <s v="B-26041"/>
    <s v="27-02-2019"/>
    <d v="2019-02-27T00:00:00"/>
    <n v="2"/>
    <x v="10"/>
    <x v="1"/>
    <x v="3"/>
    <x v="14"/>
    <x v="23"/>
    <s v="Haryana"/>
    <x v="4"/>
    <n v="176"/>
    <x v="106"/>
    <n v="5"/>
    <x v="0"/>
    <x v="11"/>
  </r>
  <r>
    <s v="B-26042"/>
    <s v="28-02-2019"/>
    <d v="2019-02-28T00:00:00"/>
    <n v="2"/>
    <x v="10"/>
    <x v="1"/>
    <x v="3"/>
    <x v="15"/>
    <x v="24"/>
    <s v="Himachal Pradesh"/>
    <x v="5"/>
    <n v="36"/>
    <x v="130"/>
    <n v="3"/>
    <x v="2"/>
    <x v="7"/>
  </r>
  <r>
    <s v="B-26043"/>
    <s v="01-03-2019"/>
    <d v="2019-03-01T00:00:00"/>
    <n v="3"/>
    <x v="11"/>
    <x v="1"/>
    <x v="3"/>
    <x v="18"/>
    <x v="25"/>
    <s v="Sikkim"/>
    <x v="6"/>
    <n v="185"/>
    <x v="158"/>
    <n v="4"/>
    <x v="2"/>
    <x v="7"/>
  </r>
  <r>
    <s v="B-26044"/>
    <s v="02-03-2019"/>
    <d v="2019-03-02T00:00:00"/>
    <n v="3"/>
    <x v="11"/>
    <x v="1"/>
    <x v="3"/>
    <x v="30"/>
    <x v="26"/>
    <s v="Goa"/>
    <x v="7"/>
    <n v="28"/>
    <x v="66"/>
    <n v="3"/>
    <x v="2"/>
    <x v="9"/>
  </r>
  <r>
    <s v="B-26045"/>
    <s v="03-03-2019"/>
    <d v="2019-03-03T00:00:00"/>
    <n v="3"/>
    <x v="11"/>
    <x v="1"/>
    <x v="3"/>
    <x v="19"/>
    <x v="27"/>
    <s v="Nagaland"/>
    <x v="8"/>
    <n v="302"/>
    <x v="214"/>
    <n v="6"/>
    <x v="0"/>
    <x v="11"/>
  </r>
  <r>
    <s v="B-26046"/>
    <s v="04-03-2019"/>
    <d v="2019-03-04T00:00:00"/>
    <n v="3"/>
    <x v="11"/>
    <x v="1"/>
    <x v="3"/>
    <x v="20"/>
    <x v="28"/>
    <s v="Maharashtra"/>
    <x v="17"/>
    <n v="32"/>
    <x v="123"/>
    <n v="8"/>
    <x v="2"/>
    <x v="6"/>
  </r>
  <r>
    <s v="B-26047"/>
    <s v="04-03-2019"/>
    <d v="2019-03-04T00:00:00"/>
    <n v="3"/>
    <x v="11"/>
    <x v="1"/>
    <x v="3"/>
    <x v="20"/>
    <x v="29"/>
    <s v="Madhya Pradesh"/>
    <x v="18"/>
    <n v="55"/>
    <x v="8"/>
    <n v="5"/>
    <x v="2"/>
    <x v="9"/>
  </r>
  <r>
    <s v="B-26048"/>
    <s v="04-03-2019"/>
    <d v="2019-03-04T00:00:00"/>
    <n v="3"/>
    <x v="11"/>
    <x v="1"/>
    <x v="3"/>
    <x v="20"/>
    <x v="30"/>
    <s v="Maharashtra"/>
    <x v="11"/>
    <n v="163"/>
    <x v="215"/>
    <n v="2"/>
    <x v="1"/>
    <x v="15"/>
  </r>
  <r>
    <s v="B-26049"/>
    <s v="05-03-2019"/>
    <d v="2019-03-05T00:00:00"/>
    <n v="3"/>
    <x v="11"/>
    <x v="1"/>
    <x v="3"/>
    <x v="21"/>
    <x v="31"/>
    <s v="Madhya Pradesh"/>
    <x v="12"/>
    <n v="100"/>
    <x v="68"/>
    <n v="2"/>
    <x v="2"/>
    <x v="6"/>
  </r>
  <r>
    <s v="B-26050"/>
    <s v="06-03-2019"/>
    <d v="2019-03-06T00:00:00"/>
    <n v="3"/>
    <x v="11"/>
    <x v="1"/>
    <x v="3"/>
    <x v="22"/>
    <x v="32"/>
    <s v="Rajasthan"/>
    <x v="13"/>
    <n v="325"/>
    <x v="199"/>
    <n v="7"/>
    <x v="2"/>
    <x v="14"/>
  </r>
  <r>
    <s v="B-26051"/>
    <s v="07-03-2019"/>
    <d v="2019-03-07T00:00:00"/>
    <n v="3"/>
    <x v="11"/>
    <x v="1"/>
    <x v="3"/>
    <x v="23"/>
    <x v="33"/>
    <s v="West Bengal"/>
    <x v="14"/>
    <n v="184"/>
    <x v="216"/>
    <n v="6"/>
    <x v="2"/>
    <x v="14"/>
  </r>
  <r>
    <s v="B-26052"/>
    <s v="08-03-2019"/>
    <d v="2019-03-08T00:00:00"/>
    <n v="3"/>
    <x v="11"/>
    <x v="1"/>
    <x v="3"/>
    <x v="0"/>
    <x v="34"/>
    <s v="Karnataka"/>
    <x v="15"/>
    <n v="78"/>
    <x v="68"/>
    <n v="6"/>
    <x v="2"/>
    <x v="16"/>
  </r>
  <r>
    <s v="B-26053"/>
    <s v="09-03-2019"/>
    <d v="2019-03-09T00:00:00"/>
    <n v="3"/>
    <x v="11"/>
    <x v="1"/>
    <x v="3"/>
    <x v="1"/>
    <x v="35"/>
    <s v="Jammu and Kashmir"/>
    <x v="16"/>
    <n v="17"/>
    <x v="14"/>
    <n v="2"/>
    <x v="2"/>
    <x v="9"/>
  </r>
  <r>
    <s v="B-26054"/>
    <s v="10-03-2019"/>
    <d v="2019-03-10T00:00:00"/>
    <n v="3"/>
    <x v="11"/>
    <x v="1"/>
    <x v="3"/>
    <x v="24"/>
    <x v="36"/>
    <s v="Maharashtra"/>
    <x v="17"/>
    <n v="246"/>
    <x v="217"/>
    <n v="5"/>
    <x v="2"/>
    <x v="6"/>
  </r>
  <r>
    <s v="B-26055"/>
    <s v="10-03-2019"/>
    <d v="2019-03-10T00:00:00"/>
    <n v="3"/>
    <x v="11"/>
    <x v="1"/>
    <x v="3"/>
    <x v="24"/>
    <x v="37"/>
    <s v="Madhya Pradesh"/>
    <x v="18"/>
    <n v="227"/>
    <x v="158"/>
    <n v="5"/>
    <x v="2"/>
    <x v="7"/>
  </r>
  <r>
    <s v="B-26056"/>
    <s v="10-03-2019"/>
    <d v="2019-03-10T00:00:00"/>
    <n v="3"/>
    <x v="11"/>
    <x v="1"/>
    <x v="3"/>
    <x v="24"/>
    <x v="38"/>
    <s v="Bihar"/>
    <x v="2"/>
    <n v="70"/>
    <x v="162"/>
    <n v="3"/>
    <x v="2"/>
    <x v="7"/>
  </r>
  <r>
    <s v="B-26057"/>
    <s v="10-03-2019"/>
    <d v="2019-03-10T00:00:00"/>
    <n v="3"/>
    <x v="11"/>
    <x v="1"/>
    <x v="3"/>
    <x v="24"/>
    <x v="39"/>
    <s v="Kerala "/>
    <x v="3"/>
    <n v="736"/>
    <x v="218"/>
    <n v="5"/>
    <x v="1"/>
    <x v="2"/>
  </r>
  <r>
    <s v="B-26058"/>
    <s v="11-03-2019"/>
    <d v="2019-03-11T00:00:00"/>
    <n v="3"/>
    <x v="11"/>
    <x v="1"/>
    <x v="3"/>
    <x v="2"/>
    <x v="40"/>
    <s v="Punjab"/>
    <x v="4"/>
    <n v="212"/>
    <x v="197"/>
    <n v="7"/>
    <x v="2"/>
    <x v="6"/>
  </r>
  <r>
    <s v="B-26059"/>
    <s v="12-03-2019"/>
    <d v="2019-03-12T00:00:00"/>
    <n v="3"/>
    <x v="11"/>
    <x v="1"/>
    <x v="3"/>
    <x v="3"/>
    <x v="41"/>
    <s v="Haryana"/>
    <x v="4"/>
    <n v="20"/>
    <x v="63"/>
    <n v="1"/>
    <x v="2"/>
    <x v="14"/>
  </r>
  <r>
    <s v="B-26060"/>
    <s v="13-03-2019"/>
    <d v="2019-03-13T00:00:00"/>
    <n v="3"/>
    <x v="11"/>
    <x v="1"/>
    <x v="3"/>
    <x v="4"/>
    <x v="42"/>
    <s v="Maharashtra"/>
    <x v="17"/>
    <n v="382"/>
    <x v="188"/>
    <n v="3"/>
    <x v="2"/>
    <x v="3"/>
  </r>
  <r>
    <s v="B-26061"/>
    <s v="14-03-2019"/>
    <d v="2019-03-14T00:00:00"/>
    <n v="3"/>
    <x v="11"/>
    <x v="1"/>
    <x v="3"/>
    <x v="25"/>
    <x v="43"/>
    <s v="Madhya Pradesh"/>
    <x v="18"/>
    <n v="508"/>
    <x v="219"/>
    <n v="2"/>
    <x v="1"/>
    <x v="15"/>
  </r>
  <r>
    <s v="B-26062"/>
    <s v="15-03-2019"/>
    <d v="2019-03-15T00:00:00"/>
    <n v="3"/>
    <x v="11"/>
    <x v="1"/>
    <x v="3"/>
    <x v="5"/>
    <x v="44"/>
    <s v="Goa"/>
    <x v="7"/>
    <n v="44"/>
    <x v="220"/>
    <n v="3"/>
    <x v="2"/>
    <x v="7"/>
  </r>
  <r>
    <s v="B-26063"/>
    <s v="15-03-2019"/>
    <d v="2019-03-15T00:00:00"/>
    <n v="3"/>
    <x v="11"/>
    <x v="1"/>
    <x v="3"/>
    <x v="5"/>
    <x v="45"/>
    <s v="Nagaland"/>
    <x v="8"/>
    <n v="241"/>
    <x v="221"/>
    <n v="4"/>
    <x v="1"/>
    <x v="1"/>
  </r>
  <r>
    <s v="B-26064"/>
    <s v="16-03-2019"/>
    <d v="2019-03-16T00:00:00"/>
    <n v="3"/>
    <x v="11"/>
    <x v="1"/>
    <x v="3"/>
    <x v="26"/>
    <x v="331"/>
    <s v="Maharashtra"/>
    <x v="17"/>
    <n v="75"/>
    <x v="156"/>
    <n v="5"/>
    <x v="2"/>
    <x v="12"/>
  </r>
  <r>
    <s v="B-26065"/>
    <s v="16-03-2019"/>
    <d v="2019-03-16T00:00:00"/>
    <n v="3"/>
    <x v="11"/>
    <x v="1"/>
    <x v="3"/>
    <x v="26"/>
    <x v="47"/>
    <s v="Madhya Pradesh"/>
    <x v="18"/>
    <n v="146"/>
    <x v="159"/>
    <n v="5"/>
    <x v="2"/>
    <x v="7"/>
  </r>
  <r>
    <s v="B-26066"/>
    <s v="16-03-2019"/>
    <d v="2019-03-16T00:00:00"/>
    <n v="3"/>
    <x v="11"/>
    <x v="1"/>
    <x v="3"/>
    <x v="26"/>
    <x v="48"/>
    <s v="Maharashtra"/>
    <x v="11"/>
    <n v="86"/>
    <x v="201"/>
    <n v="2"/>
    <x v="2"/>
    <x v="3"/>
  </r>
  <r>
    <s v="B-26067"/>
    <s v="16-03-2019"/>
    <d v="2019-03-16T00:00:00"/>
    <n v="3"/>
    <x v="11"/>
    <x v="1"/>
    <x v="3"/>
    <x v="26"/>
    <x v="49"/>
    <s v="Madhya Pradesh"/>
    <x v="12"/>
    <n v="618"/>
    <x v="147"/>
    <n v="4"/>
    <x v="0"/>
    <x v="5"/>
  </r>
  <r>
    <s v="B-26068"/>
    <s v="16-03-2019"/>
    <d v="2019-03-16T00:00:00"/>
    <n v="3"/>
    <x v="11"/>
    <x v="1"/>
    <x v="3"/>
    <x v="26"/>
    <x v="50"/>
    <s v="Rajasthan"/>
    <x v="13"/>
    <n v="193"/>
    <x v="182"/>
    <n v="5"/>
    <x v="1"/>
    <x v="15"/>
  </r>
  <r>
    <s v="B-26069"/>
    <s v="17-03-2019"/>
    <d v="2019-03-17T00:00:00"/>
    <n v="3"/>
    <x v="11"/>
    <x v="1"/>
    <x v="3"/>
    <x v="6"/>
    <x v="51"/>
    <s v="West Bengal"/>
    <x v="14"/>
    <n v="55"/>
    <x v="178"/>
    <n v="2"/>
    <x v="2"/>
    <x v="16"/>
  </r>
  <r>
    <s v="B-26070"/>
    <s v="18-03-2019"/>
    <d v="2019-03-18T00:00:00"/>
    <n v="3"/>
    <x v="11"/>
    <x v="1"/>
    <x v="3"/>
    <x v="7"/>
    <x v="52"/>
    <s v="Karnataka"/>
    <x v="15"/>
    <n v="54"/>
    <x v="8"/>
    <n v="4"/>
    <x v="2"/>
    <x v="13"/>
  </r>
  <r>
    <s v="B-26071"/>
    <s v="19-03-2019"/>
    <d v="2019-03-19T00:00:00"/>
    <n v="3"/>
    <x v="11"/>
    <x v="1"/>
    <x v="3"/>
    <x v="27"/>
    <x v="53"/>
    <s v="Jammu and Kashmir"/>
    <x v="16"/>
    <n v="21"/>
    <x v="119"/>
    <n v="3"/>
    <x v="2"/>
    <x v="6"/>
  </r>
  <r>
    <s v="B-26072"/>
    <s v="20-03-2019"/>
    <d v="2019-03-20T00:00:00"/>
    <n v="3"/>
    <x v="11"/>
    <x v="1"/>
    <x v="3"/>
    <x v="8"/>
    <x v="54"/>
    <s v="Maharashtra"/>
    <x v="17"/>
    <n v="313"/>
    <x v="196"/>
    <n v="3"/>
    <x v="1"/>
    <x v="1"/>
  </r>
  <r>
    <s v="B-26073"/>
    <s v="21-03-2019"/>
    <d v="2019-03-21T00:00:00"/>
    <n v="3"/>
    <x v="11"/>
    <x v="1"/>
    <x v="3"/>
    <x v="28"/>
    <x v="55"/>
    <s v="Madhya Pradesh"/>
    <x v="18"/>
    <n v="37"/>
    <x v="50"/>
    <n v="3"/>
    <x v="2"/>
    <x v="6"/>
  </r>
  <r>
    <s v="B-26074"/>
    <s v="21-03-2019"/>
    <d v="2019-03-21T00:00:00"/>
    <n v="3"/>
    <x v="11"/>
    <x v="1"/>
    <x v="3"/>
    <x v="28"/>
    <x v="324"/>
    <s v="Gujarat"/>
    <x v="10"/>
    <n v="57"/>
    <x v="138"/>
    <n v="4"/>
    <x v="2"/>
    <x v="12"/>
  </r>
  <r>
    <s v="B-26075"/>
    <s v="21-03-2019"/>
    <d v="2019-03-21T00:00:00"/>
    <n v="3"/>
    <x v="11"/>
    <x v="1"/>
    <x v="3"/>
    <x v="28"/>
    <x v="325"/>
    <s v="Maharashtra"/>
    <x v="11"/>
    <n v="34"/>
    <x v="8"/>
    <n v="2"/>
    <x v="2"/>
    <x v="7"/>
  </r>
  <r>
    <s v="B-26076"/>
    <s v="21-03-2019"/>
    <d v="2019-03-21T00:00:00"/>
    <n v="3"/>
    <x v="11"/>
    <x v="1"/>
    <x v="3"/>
    <x v="28"/>
    <x v="326"/>
    <s v="Madhya Pradesh"/>
    <x v="12"/>
    <n v="91"/>
    <x v="201"/>
    <n v="2"/>
    <x v="2"/>
    <x v="7"/>
  </r>
  <r>
    <s v="B-26077"/>
    <s v="22-03-2019"/>
    <d v="2019-03-22T00:00:00"/>
    <n v="3"/>
    <x v="11"/>
    <x v="1"/>
    <x v="3"/>
    <x v="9"/>
    <x v="327"/>
    <s v="Rajasthan"/>
    <x v="13"/>
    <n v="62"/>
    <x v="144"/>
    <n v="7"/>
    <x v="2"/>
    <x v="6"/>
  </r>
  <r>
    <s v="B-26078"/>
    <s v="22-03-2019"/>
    <d v="2019-03-22T00:00:00"/>
    <n v="3"/>
    <x v="11"/>
    <x v="1"/>
    <x v="3"/>
    <x v="9"/>
    <x v="328"/>
    <s v="West Bengal"/>
    <x v="14"/>
    <n v="17"/>
    <x v="71"/>
    <n v="2"/>
    <x v="2"/>
    <x v="9"/>
  </r>
  <r>
    <s v="B-26079"/>
    <s v="22-03-2019"/>
    <d v="2019-03-22T00:00:00"/>
    <n v="3"/>
    <x v="11"/>
    <x v="1"/>
    <x v="3"/>
    <x v="9"/>
    <x v="329"/>
    <s v="Karnataka"/>
    <x v="15"/>
    <n v="18"/>
    <x v="123"/>
    <n v="2"/>
    <x v="2"/>
    <x v="6"/>
  </r>
  <r>
    <s v="B-26080"/>
    <s v="22-03-2019"/>
    <d v="2019-03-22T00:00:00"/>
    <n v="3"/>
    <x v="11"/>
    <x v="1"/>
    <x v="3"/>
    <x v="9"/>
    <x v="330"/>
    <s v="Jammu and Kashmir"/>
    <x v="16"/>
    <n v="109"/>
    <x v="135"/>
    <n v="6"/>
    <x v="2"/>
    <x v="14"/>
  </r>
  <r>
    <s v="B-26081"/>
    <s v="22-03-2019"/>
    <d v="2019-03-22T00:00:00"/>
    <n v="3"/>
    <x v="11"/>
    <x v="1"/>
    <x v="3"/>
    <x v="9"/>
    <x v="0"/>
    <s v="Tamil Nadu"/>
    <x v="0"/>
    <n v="359"/>
    <x v="222"/>
    <n v="5"/>
    <x v="0"/>
    <x v="5"/>
  </r>
  <r>
    <s v="B-26082"/>
    <s v="23-03-2019"/>
    <d v="2019-03-23T00:00:00"/>
    <n v="3"/>
    <x v="11"/>
    <x v="1"/>
    <x v="3"/>
    <x v="10"/>
    <x v="1"/>
    <s v="Uttar Pradesh"/>
    <x v="1"/>
    <n v="95"/>
    <x v="148"/>
    <n v="2"/>
    <x v="2"/>
    <x v="7"/>
  </r>
  <r>
    <s v="B-26083"/>
    <s v="24-03-2019"/>
    <d v="2019-03-24T00:00:00"/>
    <n v="3"/>
    <x v="11"/>
    <x v="1"/>
    <x v="3"/>
    <x v="11"/>
    <x v="2"/>
    <s v="Bihar"/>
    <x v="2"/>
    <n v="43"/>
    <x v="71"/>
    <n v="3"/>
    <x v="2"/>
    <x v="12"/>
  </r>
  <r>
    <s v="B-26084"/>
    <s v="25-03-2019"/>
    <d v="2019-03-25T00:00:00"/>
    <n v="3"/>
    <x v="11"/>
    <x v="1"/>
    <x v="3"/>
    <x v="12"/>
    <x v="3"/>
    <s v="Kerala "/>
    <x v="3"/>
    <n v="209"/>
    <x v="74"/>
    <n v="4"/>
    <x v="1"/>
    <x v="1"/>
  </r>
  <r>
    <s v="B-26085"/>
    <s v="26-03-2019"/>
    <d v="2019-03-26T00:00:00"/>
    <n v="3"/>
    <x v="11"/>
    <x v="1"/>
    <x v="3"/>
    <x v="13"/>
    <x v="4"/>
    <s v="Punjab"/>
    <x v="4"/>
    <n v="86"/>
    <x v="201"/>
    <n v="2"/>
    <x v="2"/>
    <x v="3"/>
  </r>
  <r>
    <s v="B-26086"/>
    <s v="26-03-2019"/>
    <d v="2019-03-26T00:00:00"/>
    <n v="3"/>
    <x v="11"/>
    <x v="1"/>
    <x v="3"/>
    <x v="13"/>
    <x v="5"/>
    <s v="Haryana"/>
    <x v="4"/>
    <n v="43"/>
    <x v="50"/>
    <n v="2"/>
    <x v="2"/>
    <x v="14"/>
  </r>
  <r>
    <s v="B-26087"/>
    <s v="26-03-2019"/>
    <d v="2019-03-26T00:00:00"/>
    <n v="3"/>
    <x v="11"/>
    <x v="1"/>
    <x v="3"/>
    <x v="13"/>
    <x v="6"/>
    <s v="Himachal Pradesh"/>
    <x v="5"/>
    <n v="119"/>
    <x v="67"/>
    <n v="7"/>
    <x v="2"/>
    <x v="3"/>
  </r>
  <r>
    <s v="B-26088"/>
    <s v="26-03-2019"/>
    <d v="2019-03-26T00:00:00"/>
    <n v="3"/>
    <x v="11"/>
    <x v="1"/>
    <x v="3"/>
    <x v="13"/>
    <x v="7"/>
    <s v="Sikkim"/>
    <x v="6"/>
    <n v="11"/>
    <x v="148"/>
    <n v="2"/>
    <x v="2"/>
    <x v="6"/>
  </r>
  <r>
    <s v="B-26089"/>
    <s v="26-03-2019"/>
    <d v="2019-03-26T00:00:00"/>
    <n v="3"/>
    <x v="11"/>
    <x v="1"/>
    <x v="3"/>
    <x v="13"/>
    <x v="8"/>
    <s v="Goa"/>
    <x v="7"/>
    <n v="59"/>
    <x v="162"/>
    <n v="6"/>
    <x v="2"/>
    <x v="16"/>
  </r>
  <r>
    <s v="B-26090"/>
    <s v="27-03-2019"/>
    <d v="2019-03-27T00:00:00"/>
    <n v="3"/>
    <x v="11"/>
    <x v="1"/>
    <x v="3"/>
    <x v="14"/>
    <x v="9"/>
    <s v="Nagaland"/>
    <x v="8"/>
    <n v="80"/>
    <x v="201"/>
    <n v="3"/>
    <x v="2"/>
    <x v="7"/>
  </r>
  <r>
    <s v="B-26091"/>
    <s v="27-03-2019"/>
    <d v="2019-03-27T00:00:00"/>
    <n v="3"/>
    <x v="11"/>
    <x v="1"/>
    <x v="3"/>
    <x v="14"/>
    <x v="10"/>
    <s v="Andhra Pradesh"/>
    <x v="9"/>
    <n v="158"/>
    <x v="223"/>
    <n v="3"/>
    <x v="2"/>
    <x v="7"/>
  </r>
  <r>
    <s v="B-26092"/>
    <s v="27-03-2019"/>
    <d v="2019-03-27T00:00:00"/>
    <n v="3"/>
    <x v="11"/>
    <x v="1"/>
    <x v="3"/>
    <x v="14"/>
    <x v="11"/>
    <s v="Gujarat"/>
    <x v="10"/>
    <n v="97"/>
    <x v="25"/>
    <n v="2"/>
    <x v="2"/>
    <x v="14"/>
  </r>
  <r>
    <s v="B-26093"/>
    <s v="27-03-2019"/>
    <d v="2019-03-27T00:00:00"/>
    <n v="3"/>
    <x v="11"/>
    <x v="1"/>
    <x v="3"/>
    <x v="14"/>
    <x v="12"/>
    <s v="Maharashtra"/>
    <x v="11"/>
    <n v="33"/>
    <x v="165"/>
    <n v="1"/>
    <x v="2"/>
    <x v="3"/>
  </r>
  <r>
    <s v="B-26094"/>
    <s v="27-03-2019"/>
    <d v="2019-03-27T00:00:00"/>
    <n v="3"/>
    <x v="11"/>
    <x v="1"/>
    <x v="3"/>
    <x v="14"/>
    <x v="13"/>
    <s v="Madhya Pradesh"/>
    <x v="12"/>
    <n v="152"/>
    <x v="150"/>
    <n v="6"/>
    <x v="2"/>
    <x v="7"/>
  </r>
  <r>
    <s v="B-26095"/>
    <s v="28-03-2019"/>
    <d v="2019-03-28T00:00:00"/>
    <n v="3"/>
    <x v="11"/>
    <x v="1"/>
    <x v="3"/>
    <x v="15"/>
    <x v="14"/>
    <s v="Rajasthan"/>
    <x v="13"/>
    <n v="6"/>
    <x v="14"/>
    <n v="1"/>
    <x v="2"/>
    <x v="16"/>
  </r>
  <r>
    <s v="B-26096"/>
    <s v="28-03-2019"/>
    <d v="2019-03-28T00:00:00"/>
    <n v="3"/>
    <x v="11"/>
    <x v="1"/>
    <x v="3"/>
    <x v="15"/>
    <x v="15"/>
    <s v="West Bengal"/>
    <x v="14"/>
    <n v="45"/>
    <x v="43"/>
    <n v="3"/>
    <x v="2"/>
    <x v="12"/>
  </r>
  <r>
    <s v="B-26097"/>
    <s v="28-03-2019"/>
    <d v="2019-03-28T00:00:00"/>
    <n v="3"/>
    <x v="11"/>
    <x v="1"/>
    <x v="3"/>
    <x v="15"/>
    <x v="16"/>
    <s v="Karnataka"/>
    <x v="15"/>
    <n v="97"/>
    <x v="8"/>
    <n v="2"/>
    <x v="2"/>
    <x v="6"/>
  </r>
  <r>
    <s v="B-26098"/>
    <s v="29-03-2019"/>
    <d v="2019-03-29T00:00:00"/>
    <n v="3"/>
    <x v="11"/>
    <x v="1"/>
    <x v="3"/>
    <x v="16"/>
    <x v="17"/>
    <s v="Jammu and Kashmir"/>
    <x v="16"/>
    <n v="82"/>
    <x v="71"/>
    <n v="3"/>
    <x v="1"/>
    <x v="15"/>
  </r>
  <r>
    <s v="B-26099"/>
    <s v="30-03-2019"/>
    <d v="2019-03-30T00:00:00"/>
    <n v="3"/>
    <x v="11"/>
    <x v="1"/>
    <x v="3"/>
    <x v="17"/>
    <x v="18"/>
    <s v="Maharashtra"/>
    <x v="17"/>
    <n v="9"/>
    <x v="123"/>
    <n v="1"/>
    <x v="2"/>
    <x v="9"/>
  </r>
  <r>
    <s v="B-26100"/>
    <s v="31-03-2019"/>
    <d v="2019-03-31T00:00:00"/>
    <n v="3"/>
    <x v="11"/>
    <x v="1"/>
    <x v="3"/>
    <x v="29"/>
    <x v="19"/>
    <s v="Madhya Pradesh"/>
    <x v="18"/>
    <n v="828"/>
    <x v="224"/>
    <n v="2"/>
    <x v="0"/>
    <x v="4"/>
  </r>
  <r>
    <s v=""/>
    <s v=""/>
    <e v="#VALUE!"/>
    <e v="#VALUE!"/>
    <x v="12"/>
    <x v="2"/>
    <x v="4"/>
    <x v="31"/>
    <x v="332"/>
    <s v=""/>
    <x v="24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  <r>
    <m/>
    <m/>
    <e v="#VALUE!"/>
    <e v="#VALUE!"/>
    <x v="12"/>
    <x v="2"/>
    <x v="4"/>
    <x v="31"/>
    <x v="333"/>
    <m/>
    <x v="25"/>
    <m/>
    <x v="225"/>
    <m/>
    <x v="3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28351-DFBF-4A8C-9E59-805A1CB9D3DB}" name="Зведена таблиця60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compact="0" outline="1" outlineData="1" compactData="0" multipleFieldFilters="0" chartFormat="4">
  <location ref="D12:E18" firstHeaderRow="1" firstDataRow="1" firstDataCol="1"/>
  <pivotFields count="16">
    <pivotField compact="0" showAll="0"/>
    <pivotField compact="0" showAll="0"/>
    <pivotField compact="0" showAll="0"/>
    <pivotField compact="0" showAll="0"/>
    <pivotField compact="0"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/>
    <pivotField compact="0" showAll="0"/>
    <pivotField axis="axisRow" compact="0" showAll="0" measureFilter="1" sortType="ascending">
      <items count="335">
        <item x="332"/>
        <item x="98"/>
        <item x="0"/>
        <item x="243"/>
        <item x="198"/>
        <item x="220"/>
        <item x="72"/>
        <item x="217"/>
        <item x="251"/>
        <item x="161"/>
        <item x="101"/>
        <item x="155"/>
        <item x="40"/>
        <item x="246"/>
        <item x="34"/>
        <item x="81"/>
        <item x="64"/>
        <item x="117"/>
        <item x="122"/>
        <item x="266"/>
        <item x="138"/>
        <item x="129"/>
        <item x="114"/>
        <item x="88"/>
        <item x="25"/>
        <item x="249"/>
        <item x="221"/>
        <item x="303"/>
        <item x="218"/>
        <item x="201"/>
        <item x="108"/>
        <item x="212"/>
        <item x="111"/>
        <item x="3"/>
        <item x="59"/>
        <item x="177"/>
        <item x="331"/>
        <item x="190"/>
        <item x="315"/>
        <item x="118"/>
        <item x="143"/>
        <item x="43"/>
        <item x="290"/>
        <item x="235"/>
        <item x="197"/>
        <item x="180"/>
        <item x="121"/>
        <item x="223"/>
        <item x="321"/>
        <item x="65"/>
        <item x="203"/>
        <item x="224"/>
        <item x="173"/>
        <item x="147"/>
        <item x="29"/>
        <item x="207"/>
        <item x="128"/>
        <item x="162"/>
        <item x="15"/>
        <item x="305"/>
        <item x="165"/>
        <item x="71"/>
        <item x="124"/>
        <item x="70"/>
        <item x="79"/>
        <item x="324"/>
        <item x="250"/>
        <item x="7"/>
        <item x="73"/>
        <item x="18"/>
        <item x="232"/>
        <item x="274"/>
        <item x="240"/>
        <item x="68"/>
        <item x="62"/>
        <item x="57"/>
        <item x="285"/>
        <item x="219"/>
        <item x="42"/>
        <item x="125"/>
        <item x="233"/>
        <item x="13"/>
        <item x="130"/>
        <item x="178"/>
        <item x="191"/>
        <item x="119"/>
        <item x="163"/>
        <item x="269"/>
        <item x="327"/>
        <item x="171"/>
        <item x="242"/>
        <item x="231"/>
        <item x="230"/>
        <item x="316"/>
        <item x="153"/>
        <item x="69"/>
        <item x="45"/>
        <item x="216"/>
        <item x="258"/>
        <item x="306"/>
        <item x="271"/>
        <item x="228"/>
        <item x="80"/>
        <item x="133"/>
        <item x="311"/>
        <item x="199"/>
        <item x="329"/>
        <item x="304"/>
        <item x="21"/>
        <item x="318"/>
        <item x="19"/>
        <item x="185"/>
        <item x="109"/>
        <item x="172"/>
        <item x="248"/>
        <item x="326"/>
        <item x="281"/>
        <item x="255"/>
        <item x="264"/>
        <item x="252"/>
        <item x="288"/>
        <item x="298"/>
        <item x="1"/>
        <item x="213"/>
        <item x="259"/>
        <item x="322"/>
        <item x="8"/>
        <item x="262"/>
        <item x="131"/>
        <item x="323"/>
        <item x="328"/>
        <item x="112"/>
        <item x="35"/>
        <item x="97"/>
        <item x="225"/>
        <item x="200"/>
        <item x="89"/>
        <item x="74"/>
        <item x="184"/>
        <item x="214"/>
        <item x="31"/>
        <item x="115"/>
        <item x="66"/>
        <item x="91"/>
        <item x="187"/>
        <item x="222"/>
        <item x="24"/>
        <item x="300"/>
        <item x="307"/>
        <item x="10"/>
        <item x="106"/>
        <item x="310"/>
        <item x="236"/>
        <item x="36"/>
        <item x="99"/>
        <item x="146"/>
        <item x="284"/>
        <item x="63"/>
        <item x="140"/>
        <item x="141"/>
        <item x="272"/>
        <item x="14"/>
        <item x="244"/>
        <item x="202"/>
        <item x="154"/>
        <item x="234"/>
        <item x="208"/>
        <item x="309"/>
        <item x="5"/>
        <item x="286"/>
        <item x="291"/>
        <item x="107"/>
        <item x="319"/>
        <item x="127"/>
        <item x="263"/>
        <item x="47"/>
        <item x="27"/>
        <item x="278"/>
        <item x="196"/>
        <item x="308"/>
        <item x="136"/>
        <item x="28"/>
        <item x="134"/>
        <item x="86"/>
        <item x="144"/>
        <item x="182"/>
        <item x="312"/>
        <item x="294"/>
        <item x="204"/>
        <item x="227"/>
        <item x="32"/>
        <item x="302"/>
        <item x="33"/>
        <item x="83"/>
        <item x="320"/>
        <item x="296"/>
        <item x="30"/>
        <item x="317"/>
        <item x="325"/>
        <item x="256"/>
        <item x="17"/>
        <item x="61"/>
        <item x="301"/>
        <item x="20"/>
        <item x="55"/>
        <item x="253"/>
        <item x="268"/>
        <item x="120"/>
        <item x="188"/>
        <item x="205"/>
        <item x="314"/>
        <item x="293"/>
        <item x="56"/>
        <item x="257"/>
        <item x="48"/>
        <item x="135"/>
        <item x="41"/>
        <item x="276"/>
        <item x="102"/>
        <item x="11"/>
        <item x="126"/>
        <item x="82"/>
        <item x="60"/>
        <item x="116"/>
        <item x="23"/>
        <item x="93"/>
        <item x="193"/>
        <item x="160"/>
        <item x="158"/>
        <item x="46"/>
        <item x="9"/>
        <item x="22"/>
        <item x="164"/>
        <item x="100"/>
        <item x="295"/>
        <item x="75"/>
        <item x="189"/>
        <item x="265"/>
        <item x="151"/>
        <item x="26"/>
        <item x="77"/>
        <item x="145"/>
        <item x="51"/>
        <item x="237"/>
        <item x="12"/>
        <item x="245"/>
        <item x="169"/>
        <item x="229"/>
        <item x="156"/>
        <item x="299"/>
        <item x="92"/>
        <item x="287"/>
        <item x="39"/>
        <item x="282"/>
        <item x="239"/>
        <item x="76"/>
        <item x="50"/>
        <item x="275"/>
        <item x="170"/>
        <item x="132"/>
        <item x="159"/>
        <item x="96"/>
        <item x="175"/>
        <item x="139"/>
        <item x="67"/>
        <item x="148"/>
        <item x="297"/>
        <item x="4"/>
        <item x="52"/>
        <item x="123"/>
        <item x="90"/>
        <item x="94"/>
        <item x="194"/>
        <item x="166"/>
        <item x="273"/>
        <item x="270"/>
        <item x="206"/>
        <item x="152"/>
        <item x="210"/>
        <item x="330"/>
        <item x="38"/>
        <item x="211"/>
        <item x="142"/>
        <item x="215"/>
        <item x="104"/>
        <item x="103"/>
        <item x="53"/>
        <item x="84"/>
        <item x="176"/>
        <item x="277"/>
        <item x="85"/>
        <item x="254"/>
        <item x="167"/>
        <item x="168"/>
        <item x="260"/>
        <item x="181"/>
        <item x="238"/>
        <item x="105"/>
        <item x="247"/>
        <item x="149"/>
        <item x="186"/>
        <item x="209"/>
        <item x="54"/>
        <item x="78"/>
        <item x="95"/>
        <item x="283"/>
        <item x="195"/>
        <item x="58"/>
        <item x="157"/>
        <item x="192"/>
        <item x="292"/>
        <item x="289"/>
        <item x="49"/>
        <item x="113"/>
        <item x="44"/>
        <item x="261"/>
        <item x="183"/>
        <item x="137"/>
        <item x="150"/>
        <item x="6"/>
        <item x="241"/>
        <item x="87"/>
        <item x="226"/>
        <item x="279"/>
        <item x="16"/>
        <item x="179"/>
        <item x="267"/>
        <item x="280"/>
        <item x="110"/>
        <item x="37"/>
        <item x="174"/>
        <item x="2"/>
        <item x="313"/>
        <item x="3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dataField="1" compact="0" showAll="0"/>
    <pivotField compact="0" showAll="0"/>
    <pivotField compact="0" showAll="0">
      <items count="5">
        <item x="2"/>
        <item x="1"/>
        <item x="0"/>
        <item h="1" x="3"/>
        <item t="default"/>
      </items>
    </pivotField>
    <pivotField compact="0" showAll="0"/>
  </pivotFields>
  <rowFields count="1">
    <field x="8"/>
  </rowFields>
  <rowItems count="6">
    <i>
      <x v="100"/>
    </i>
    <i>
      <x v="80"/>
    </i>
    <i>
      <x v="48"/>
    </i>
    <i>
      <x v="26"/>
    </i>
    <i>
      <x v="297"/>
    </i>
    <i t="grand">
      <x/>
    </i>
  </rowItems>
  <colItems count="1">
    <i/>
  </colItems>
  <dataFields count="1">
    <dataField name="Сума з Profit" fld="1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FAA16-7737-4EFA-9650-FB7DD356C56F}" name="Зведена таблиця8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29">
  <location ref="A51:B83" firstHeaderRow="1" firstDataRow="1" firstDataCol="1"/>
  <pivotFields count="16">
    <pivotField showAll="0"/>
    <pivotField showAll="0"/>
    <pivotField showAll="0"/>
    <pivotField showAll="0"/>
    <pivotField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showAll="0" defaultSubtotal="0">
      <items count="3">
        <item x="0"/>
        <item x="1"/>
        <item x="2"/>
      </items>
    </pivotField>
    <pivotField showAll="0"/>
    <pivotField axis="axisRow" showAll="0">
      <items count="64">
        <item x="18"/>
        <item x="30"/>
        <item x="19"/>
        <item x="20"/>
        <item x="21"/>
        <item x="22"/>
        <item x="23"/>
        <item x="0"/>
        <item x="1"/>
        <item x="24"/>
        <item x="2"/>
        <item x="3"/>
        <item x="4"/>
        <item x="25"/>
        <item x="5"/>
        <item x="26"/>
        <item x="6"/>
        <item x="7"/>
        <item x="27"/>
        <item x="8"/>
        <item x="28"/>
        <item x="9"/>
        <item x="10"/>
        <item x="11"/>
        <item x="12"/>
        <item x="13"/>
        <item x="14"/>
        <item x="15"/>
        <item x="16"/>
        <item x="17"/>
        <item x="29"/>
        <item h="1" x="31"/>
        <item h="1" m="1" x="35"/>
        <item h="1" m="1" x="48"/>
        <item h="1" m="1" x="61"/>
        <item h="1" m="1" x="43"/>
        <item h="1" m="1" x="56"/>
        <item h="1" m="1" x="38"/>
        <item h="1" m="1" x="51"/>
        <item h="1" m="1" x="33"/>
        <item h="1" m="1" x="46"/>
        <item h="1" m="1" x="59"/>
        <item h="1" m="1" x="41"/>
        <item h="1" m="1" x="54"/>
        <item h="1" m="1" x="37"/>
        <item h="1" m="1" x="50"/>
        <item h="1" m="1" x="32"/>
        <item h="1" m="1" x="45"/>
        <item h="1" m="1" x="58"/>
        <item h="1" m="1" x="40"/>
        <item h="1" m="1" x="53"/>
        <item h="1" m="1" x="36"/>
        <item h="1" m="1" x="49"/>
        <item h="1" m="1" x="62"/>
        <item h="1" m="1" x="44"/>
        <item h="1" m="1" x="57"/>
        <item h="1" m="1" x="39"/>
        <item h="1" m="1" x="52"/>
        <item h="1" m="1" x="34"/>
        <item h="1" m="1" x="47"/>
        <item h="1" m="1" x="60"/>
        <item h="1" m="1" x="42"/>
        <item h="1" m="1" x="5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</pivotFields>
  <rowFields count="1">
    <field x="7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Сума з Profit" fld="12" baseField="0" baseItem="0"/>
  </dataFields>
  <chartFormats count="2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8A0CF-9291-41C1-BF41-43F106C2865E}" name="Зведена таблиця38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compact="0" outline="1" outlineData="1" compactData="0" multipleFieldFilters="0" chartFormat="1">
  <location ref="A3:F9" firstHeaderRow="1" firstDataRow="2" firstDataCol="2"/>
  <pivotFields count="16"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h="1" x="1"/>
        <item h="1" x="2"/>
        <item t="default"/>
      </items>
    </pivotField>
    <pivotField axis="axisRow" compact="0" showAll="0">
      <items count="6">
        <item x="3"/>
        <item x="0"/>
        <item x="1"/>
        <item x="2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Col" compact="0" showAll="0">
      <items count="5">
        <item x="2"/>
        <item x="1"/>
        <item x="0"/>
        <item h="1" x="3"/>
        <item t="default"/>
      </items>
    </pivotField>
    <pivotField compact="0" showAll="0"/>
  </pivotFields>
  <rowFields count="2">
    <field x="5"/>
    <field x="6"/>
  </rowFields>
  <rowItems count="5">
    <i>
      <x/>
    </i>
    <i r="1">
      <x v="1"/>
    </i>
    <i r="1">
      <x v="2"/>
    </i>
    <i r="1">
      <x v="3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Сума з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BFD7B-F1F2-4BDE-8BF0-99984CF7D35E}" name="Зведена таблиця6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26">
  <location ref="A43:A44" firstHeaderRow="1" firstDataRow="1" firstDataCol="0"/>
  <pivotFields count="16">
    <pivotField showAll="0"/>
    <pivotField showAll="0"/>
    <pivotField showAll="0"/>
    <pivotField showAll="0"/>
    <pivotField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</pivotFields>
  <rowItems count="1">
    <i/>
  </rowItems>
  <colItems count="1">
    <i/>
  </colItems>
  <dataFields count="1">
    <dataField name="Сума з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3BFBD-5005-4F22-8AB5-65D69775A32A}" name="Зведена таблиця3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23">
  <location ref="D14:E18" firstHeaderRow="1" firstDataRow="1" firstDataCol="1"/>
  <pivotFields count="16">
    <pivotField showAll="0"/>
    <pivotField showAll="0"/>
    <pivotField showAll="0"/>
    <pivotField showAll="0"/>
    <pivotField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27">
        <item x="0"/>
        <item x="207"/>
        <item x="116"/>
        <item x="49"/>
        <item x="88"/>
        <item x="40"/>
        <item x="104"/>
        <item x="65"/>
        <item x="107"/>
        <item x="87"/>
        <item x="64"/>
        <item x="222"/>
        <item x="76"/>
        <item x="9"/>
        <item x="115"/>
        <item x="94"/>
        <item x="122"/>
        <item x="47"/>
        <item x="102"/>
        <item x="195"/>
        <item x="89"/>
        <item x="27"/>
        <item x="187"/>
        <item x="21"/>
        <item x="85"/>
        <item x="52"/>
        <item x="128"/>
        <item x="131"/>
        <item x="48"/>
        <item x="55"/>
        <item x="54"/>
        <item x="32"/>
        <item x="19"/>
        <item x="33"/>
        <item x="22"/>
        <item x="96"/>
        <item x="37"/>
        <item x="221"/>
        <item x="73"/>
        <item x="59"/>
        <item x="69"/>
        <item x="112"/>
        <item x="51"/>
        <item x="74"/>
        <item x="28"/>
        <item x="38"/>
        <item x="3"/>
        <item x="75"/>
        <item x="92"/>
        <item x="4"/>
        <item x="99"/>
        <item x="105"/>
        <item x="84"/>
        <item x="57"/>
        <item x="118"/>
        <item x="42"/>
        <item x="98"/>
        <item x="181"/>
        <item x="90"/>
        <item x="117"/>
        <item x="220"/>
        <item x="16"/>
        <item x="2"/>
        <item x="93"/>
        <item x="31"/>
        <item x="81"/>
        <item x="100"/>
        <item x="106"/>
        <item x="58"/>
        <item x="41"/>
        <item x="36"/>
        <item x="83"/>
        <item x="35"/>
        <item x="72"/>
        <item x="39"/>
        <item x="114"/>
        <item x="91"/>
        <item x="82"/>
        <item x="113"/>
        <item x="45"/>
        <item x="15"/>
        <item x="62"/>
        <item x="53"/>
        <item x="26"/>
        <item x="13"/>
        <item x="101"/>
        <item x="34"/>
        <item x="56"/>
        <item x="29"/>
        <item x="77"/>
        <item x="108"/>
        <item x="124"/>
        <item x="20"/>
        <item x="165"/>
        <item x="5"/>
        <item x="14"/>
        <item x="156"/>
        <item x="123"/>
        <item x="119"/>
        <item x="148"/>
        <item x="63"/>
        <item x="61"/>
        <item x="71"/>
        <item x="43"/>
        <item x="66"/>
        <item x="144"/>
        <item x="8"/>
        <item x="17"/>
        <item x="25"/>
        <item x="130"/>
        <item x="23"/>
        <item x="50"/>
        <item x="178"/>
        <item x="159"/>
        <item x="7"/>
        <item x="138"/>
        <item x="201"/>
        <item x="185"/>
        <item x="162"/>
        <item x="167"/>
        <item x="30"/>
        <item x="147"/>
        <item x="68"/>
        <item x="1"/>
        <item x="170"/>
        <item x="199"/>
        <item x="182"/>
        <item x="213"/>
        <item x="135"/>
        <item x="129"/>
        <item x="125"/>
        <item x="140"/>
        <item x="160"/>
        <item x="184"/>
        <item x="60"/>
        <item x="70"/>
        <item x="196"/>
        <item x="12"/>
        <item x="133"/>
        <item x="158"/>
        <item x="137"/>
        <item x="150"/>
        <item x="132"/>
        <item x="6"/>
        <item x="204"/>
        <item x="67"/>
        <item x="179"/>
        <item x="110"/>
        <item x="152"/>
        <item x="172"/>
        <item x="127"/>
        <item x="149"/>
        <item x="188"/>
        <item x="223"/>
        <item x="44"/>
        <item x="166"/>
        <item x="214"/>
        <item x="209"/>
        <item x="174"/>
        <item x="215"/>
        <item x="192"/>
        <item x="191"/>
        <item x="216"/>
        <item x="164"/>
        <item x="136"/>
        <item x="11"/>
        <item x="173"/>
        <item x="197"/>
        <item x="217"/>
        <item x="206"/>
        <item x="111"/>
        <item x="143"/>
        <item x="193"/>
        <item x="24"/>
        <item x="171"/>
        <item x="80"/>
        <item x="146"/>
        <item x="212"/>
        <item x="177"/>
        <item x="155"/>
        <item x="10"/>
        <item x="203"/>
        <item x="175"/>
        <item x="78"/>
        <item x="46"/>
        <item x="176"/>
        <item x="157"/>
        <item x="190"/>
        <item x="210"/>
        <item x="205"/>
        <item x="109"/>
        <item x="211"/>
        <item x="97"/>
        <item x="134"/>
        <item x="219"/>
        <item x="169"/>
        <item x="79"/>
        <item x="154"/>
        <item x="224"/>
        <item x="189"/>
        <item x="194"/>
        <item x="161"/>
        <item x="145"/>
        <item x="142"/>
        <item x="86"/>
        <item x="120"/>
        <item x="126"/>
        <item x="198"/>
        <item x="186"/>
        <item x="139"/>
        <item x="200"/>
        <item x="218"/>
        <item x="183"/>
        <item x="141"/>
        <item x="153"/>
        <item x="95"/>
        <item x="18"/>
        <item x="121"/>
        <item x="208"/>
        <item x="151"/>
        <item x="180"/>
        <item x="168"/>
        <item x="202"/>
        <item x="163"/>
        <item x="103"/>
        <item h="1" x="225"/>
        <item t="default"/>
      </items>
    </pivotField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а з Profit" fld="12" baseField="0" baseItem="0"/>
  </dataFields>
  <chartFormats count="10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9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9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74F41-0440-4BE2-9F33-BB32CBC2CC49}" name="Зведена таблиця5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26">
  <location ref="A33:B39" firstHeaderRow="1" firstDataRow="1" firstDataCol="1"/>
  <pivotFields count="16">
    <pivotField showAll="0"/>
    <pivotField showAll="0"/>
    <pivotField showAll="0"/>
    <pivotField showAll="0"/>
    <pivotField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showAll="0" defaultSubtotal="0">
      <items count="3">
        <item x="0"/>
        <item x="1"/>
        <item x="2"/>
      </items>
    </pivotField>
    <pivotField showAll="0"/>
    <pivotField showAll="0"/>
    <pivotField axis="axisRow" showAll="0" measureFilter="1" sortType="ascending">
      <items count="335">
        <item x="332"/>
        <item x="98"/>
        <item x="0"/>
        <item x="243"/>
        <item x="198"/>
        <item x="220"/>
        <item x="72"/>
        <item x="217"/>
        <item x="251"/>
        <item x="161"/>
        <item x="101"/>
        <item x="155"/>
        <item x="40"/>
        <item x="246"/>
        <item x="34"/>
        <item x="81"/>
        <item x="64"/>
        <item x="117"/>
        <item x="122"/>
        <item x="266"/>
        <item x="138"/>
        <item x="129"/>
        <item x="114"/>
        <item x="88"/>
        <item x="25"/>
        <item x="249"/>
        <item x="221"/>
        <item x="303"/>
        <item x="218"/>
        <item x="201"/>
        <item x="108"/>
        <item x="212"/>
        <item x="111"/>
        <item x="3"/>
        <item x="59"/>
        <item x="177"/>
        <item x="331"/>
        <item x="190"/>
        <item x="315"/>
        <item x="118"/>
        <item x="143"/>
        <item x="43"/>
        <item x="290"/>
        <item x="235"/>
        <item x="197"/>
        <item x="180"/>
        <item x="121"/>
        <item x="223"/>
        <item x="321"/>
        <item x="65"/>
        <item x="203"/>
        <item x="224"/>
        <item x="173"/>
        <item x="147"/>
        <item x="29"/>
        <item x="207"/>
        <item x="128"/>
        <item x="162"/>
        <item x="15"/>
        <item x="305"/>
        <item x="165"/>
        <item x="71"/>
        <item x="124"/>
        <item x="70"/>
        <item x="79"/>
        <item x="324"/>
        <item x="250"/>
        <item x="7"/>
        <item x="73"/>
        <item x="18"/>
        <item x="232"/>
        <item x="274"/>
        <item x="240"/>
        <item x="68"/>
        <item x="62"/>
        <item x="57"/>
        <item x="285"/>
        <item x="219"/>
        <item x="42"/>
        <item x="125"/>
        <item x="233"/>
        <item x="13"/>
        <item x="130"/>
        <item x="178"/>
        <item x="191"/>
        <item x="119"/>
        <item x="163"/>
        <item x="269"/>
        <item x="327"/>
        <item x="171"/>
        <item x="242"/>
        <item x="231"/>
        <item x="230"/>
        <item x="316"/>
        <item x="153"/>
        <item x="69"/>
        <item x="45"/>
        <item x="216"/>
        <item x="258"/>
        <item x="306"/>
        <item x="271"/>
        <item x="228"/>
        <item x="80"/>
        <item x="133"/>
        <item x="311"/>
        <item x="199"/>
        <item x="329"/>
        <item x="304"/>
        <item x="21"/>
        <item x="318"/>
        <item x="19"/>
        <item x="185"/>
        <item x="109"/>
        <item x="172"/>
        <item x="248"/>
        <item x="326"/>
        <item x="281"/>
        <item x="255"/>
        <item x="264"/>
        <item x="252"/>
        <item x="288"/>
        <item x="298"/>
        <item x="1"/>
        <item x="213"/>
        <item x="259"/>
        <item x="322"/>
        <item x="8"/>
        <item x="262"/>
        <item x="131"/>
        <item x="323"/>
        <item x="328"/>
        <item x="112"/>
        <item x="35"/>
        <item x="97"/>
        <item x="225"/>
        <item x="200"/>
        <item x="89"/>
        <item x="74"/>
        <item x="184"/>
        <item x="214"/>
        <item x="31"/>
        <item x="115"/>
        <item x="66"/>
        <item x="91"/>
        <item x="187"/>
        <item x="222"/>
        <item x="24"/>
        <item x="300"/>
        <item x="307"/>
        <item x="10"/>
        <item x="106"/>
        <item x="310"/>
        <item x="236"/>
        <item x="36"/>
        <item x="99"/>
        <item x="146"/>
        <item x="284"/>
        <item x="63"/>
        <item x="140"/>
        <item x="141"/>
        <item x="272"/>
        <item x="14"/>
        <item x="244"/>
        <item x="202"/>
        <item x="154"/>
        <item x="234"/>
        <item x="208"/>
        <item x="309"/>
        <item x="5"/>
        <item x="286"/>
        <item x="291"/>
        <item x="107"/>
        <item x="319"/>
        <item x="127"/>
        <item x="263"/>
        <item x="47"/>
        <item x="27"/>
        <item x="278"/>
        <item x="196"/>
        <item x="308"/>
        <item x="136"/>
        <item x="28"/>
        <item x="134"/>
        <item x="86"/>
        <item x="144"/>
        <item x="182"/>
        <item x="312"/>
        <item x="294"/>
        <item x="204"/>
        <item x="227"/>
        <item x="32"/>
        <item x="302"/>
        <item x="33"/>
        <item x="83"/>
        <item x="320"/>
        <item x="296"/>
        <item x="30"/>
        <item x="317"/>
        <item x="325"/>
        <item x="256"/>
        <item x="17"/>
        <item x="61"/>
        <item x="301"/>
        <item x="20"/>
        <item x="55"/>
        <item x="253"/>
        <item x="268"/>
        <item x="120"/>
        <item x="188"/>
        <item x="205"/>
        <item x="314"/>
        <item x="293"/>
        <item x="56"/>
        <item x="257"/>
        <item x="48"/>
        <item x="135"/>
        <item x="41"/>
        <item x="276"/>
        <item x="102"/>
        <item x="11"/>
        <item x="126"/>
        <item x="82"/>
        <item x="60"/>
        <item x="116"/>
        <item x="23"/>
        <item x="93"/>
        <item x="193"/>
        <item x="160"/>
        <item x="158"/>
        <item x="46"/>
        <item x="9"/>
        <item x="22"/>
        <item x="164"/>
        <item x="100"/>
        <item x="295"/>
        <item x="75"/>
        <item x="189"/>
        <item x="265"/>
        <item x="151"/>
        <item x="26"/>
        <item x="77"/>
        <item x="145"/>
        <item x="51"/>
        <item x="237"/>
        <item x="12"/>
        <item x="245"/>
        <item x="169"/>
        <item x="229"/>
        <item x="156"/>
        <item x="299"/>
        <item x="92"/>
        <item x="287"/>
        <item x="39"/>
        <item x="282"/>
        <item x="239"/>
        <item x="76"/>
        <item x="50"/>
        <item x="275"/>
        <item x="170"/>
        <item x="132"/>
        <item x="159"/>
        <item x="96"/>
        <item x="175"/>
        <item x="139"/>
        <item x="67"/>
        <item x="148"/>
        <item x="297"/>
        <item x="4"/>
        <item x="52"/>
        <item x="123"/>
        <item x="90"/>
        <item x="94"/>
        <item x="194"/>
        <item x="166"/>
        <item x="273"/>
        <item x="270"/>
        <item x="206"/>
        <item x="152"/>
        <item x="210"/>
        <item x="330"/>
        <item x="38"/>
        <item x="211"/>
        <item x="142"/>
        <item x="215"/>
        <item x="104"/>
        <item x="103"/>
        <item x="53"/>
        <item x="84"/>
        <item x="176"/>
        <item x="277"/>
        <item x="85"/>
        <item x="254"/>
        <item x="167"/>
        <item x="168"/>
        <item x="260"/>
        <item x="181"/>
        <item x="238"/>
        <item x="105"/>
        <item x="247"/>
        <item x="149"/>
        <item x="186"/>
        <item x="209"/>
        <item x="54"/>
        <item x="78"/>
        <item x="95"/>
        <item x="283"/>
        <item x="195"/>
        <item x="58"/>
        <item x="157"/>
        <item x="192"/>
        <item x="292"/>
        <item x="289"/>
        <item x="49"/>
        <item x="113"/>
        <item x="44"/>
        <item x="261"/>
        <item x="183"/>
        <item x="137"/>
        <item x="150"/>
        <item x="6"/>
        <item x="241"/>
        <item x="87"/>
        <item x="226"/>
        <item x="279"/>
        <item x="16"/>
        <item x="179"/>
        <item x="267"/>
        <item x="280"/>
        <item x="110"/>
        <item x="37"/>
        <item x="174"/>
        <item x="2"/>
        <item x="313"/>
        <item x="3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</pivotFields>
  <rowFields count="1">
    <field x="8"/>
  </rowFields>
  <rowItems count="6">
    <i>
      <x v="100"/>
    </i>
    <i>
      <x v="80"/>
    </i>
    <i>
      <x v="48"/>
    </i>
    <i>
      <x v="26"/>
    </i>
    <i>
      <x v="297"/>
    </i>
    <i t="grand">
      <x/>
    </i>
  </rowItems>
  <colItems count="1">
    <i/>
  </colItems>
  <dataFields count="1">
    <dataField name="Сума з Profit" fld="12" baseField="0" baseItem="0"/>
  </dataFields>
  <chartFormats count="2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208AA-1B94-41A2-9077-4B8C9FD57904}" name="Зведена таблиця4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23">
  <location ref="D21:E27" firstHeaderRow="1" firstDataRow="1" firstDataCol="1"/>
  <pivotFields count="16">
    <pivotField showAll="0"/>
    <pivotField showAll="0"/>
    <pivotField showAll="0"/>
    <pivotField showAll="0"/>
    <pivotField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5">
        <item x="2"/>
        <item x="1"/>
        <item x="0"/>
        <item h="1" x="3"/>
        <item t="default"/>
      </items>
    </pivotField>
    <pivotField axis="axisRow" showAll="0" measureFilter="1" sortType="ascending">
      <items count="19">
        <item x="15"/>
        <item x="5"/>
        <item x="4"/>
        <item x="1"/>
        <item x="11"/>
        <item x="6"/>
        <item x="16"/>
        <item x="12"/>
        <item x="8"/>
        <item x="2"/>
        <item x="3"/>
        <item x="13"/>
        <item x="9"/>
        <item x="7"/>
        <item x="0"/>
        <item x="10"/>
        <item x="1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6">
    <i>
      <x v="9"/>
    </i>
    <i>
      <x v="10"/>
    </i>
    <i>
      <x v="13"/>
    </i>
    <i>
      <x/>
    </i>
    <i>
      <x v="1"/>
    </i>
    <i t="grand">
      <x/>
    </i>
  </rowItems>
  <colItems count="1">
    <i/>
  </colItems>
  <dataFields count="1">
    <dataField name="Сума з Profit" fld="12" baseField="0" baseItem="0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D4326-88B3-4BA2-AC4F-5E157BB5FA9E}" name="Зведена таблиця1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14">
  <location ref="A3:E11" firstHeaderRow="1" firstDataRow="2" firstDataCol="1"/>
  <pivotFields count="16">
    <pivotField showAll="0"/>
    <pivotField showAll="0"/>
    <pivotField showAll="0"/>
    <pivotField showAll="0"/>
    <pivotField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axis="axisRow" showAll="0" defaultSubtotal="0">
      <items count="3">
        <item x="0"/>
        <item x="1"/>
        <item x="2"/>
      </items>
    </pivotField>
    <pivotField axis="axisRow" showAll="0">
      <items count="6">
        <item x="3"/>
        <item x="0"/>
        <item x="1"/>
        <item x="2"/>
        <item h="1" x="4"/>
        <item t="default"/>
      </items>
    </pivotField>
    <pivotField showAll="0"/>
    <pivotField showAll="0"/>
    <pivotField showAll="0"/>
    <pivotField showAll="0">
      <items count="27">
        <item x="24"/>
        <item x="10"/>
        <item x="21"/>
        <item x="22"/>
        <item x="15"/>
        <item x="12"/>
        <item x="4"/>
        <item x="0"/>
        <item x="23"/>
        <item x="6"/>
        <item x="7"/>
        <item x="9"/>
        <item x="18"/>
        <item x="13"/>
        <item x="16"/>
        <item x="8"/>
        <item x="14"/>
        <item x="1"/>
        <item x="17"/>
        <item x="2"/>
        <item x="11"/>
        <item x="5"/>
        <item x="19"/>
        <item x="3"/>
        <item x="20"/>
        <item x="25"/>
        <item t="default"/>
      </items>
    </pivotField>
    <pivotField showAll="0"/>
    <pivotField dataField="1" showAll="0"/>
    <pivotField showAll="0"/>
    <pivotField axis="axisCol" showAll="0">
      <items count="5">
        <item x="2"/>
        <item x="1"/>
        <item x="0"/>
        <item h="1" x="3"/>
        <item t="default"/>
      </items>
    </pivotField>
    <pivotField showAll="0"/>
  </pivotFields>
  <rowFields count="2">
    <field x="5"/>
    <field x="6"/>
  </rowFields>
  <rowItems count="7">
    <i>
      <x/>
    </i>
    <i r="1">
      <x v="1"/>
    </i>
    <i r="1">
      <x v="2"/>
    </i>
    <i r="1">
      <x v="3"/>
    </i>
    <i>
      <x v="1"/>
    </i>
    <i r="1">
      <x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Сума з Profit" fld="12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EA012-7398-4070-8991-5927EC7AAF67}" name="Зведена таблиця7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26">
  <location ref="A46:A47" firstHeaderRow="1" firstDataRow="1" firstDataCol="0"/>
  <pivotFields count="16">
    <pivotField showAll="0"/>
    <pivotField showAll="0"/>
    <pivotField showAll="0"/>
    <pivotField showAll="0"/>
    <pivotField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</pivotFields>
  <rowItems count="1">
    <i/>
  </rowItems>
  <colItems count="1">
    <i/>
  </colItems>
  <dataFields count="1">
    <dataField name="Сума з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6C9B2-1979-45DE-B34E-7B11DE35F69A}" name="Зведена таблиця2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17">
  <location ref="A14:B29" firstHeaderRow="1" firstDataRow="1" firstDataCol="1"/>
  <pivotFields count="16">
    <pivotField showAll="0"/>
    <pivotField showAll="0"/>
    <pivotField showAll="0"/>
    <pivotField showAll="0"/>
    <pivotField axis="axisRow"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h="1" x="12"/>
        <item t="default"/>
      </items>
    </pivotField>
    <pivotField axis="axisRow"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27">
        <item x="0"/>
        <item x="207"/>
        <item x="116"/>
        <item x="49"/>
        <item x="88"/>
        <item x="40"/>
        <item x="104"/>
        <item x="65"/>
        <item x="107"/>
        <item x="87"/>
        <item x="64"/>
        <item x="222"/>
        <item x="76"/>
        <item x="9"/>
        <item x="115"/>
        <item x="94"/>
        <item x="122"/>
        <item x="47"/>
        <item x="102"/>
        <item x="195"/>
        <item x="89"/>
        <item x="27"/>
        <item x="187"/>
        <item x="21"/>
        <item x="85"/>
        <item x="52"/>
        <item x="128"/>
        <item x="131"/>
        <item x="48"/>
        <item x="55"/>
        <item x="54"/>
        <item x="32"/>
        <item x="19"/>
        <item x="33"/>
        <item x="22"/>
        <item x="96"/>
        <item x="37"/>
        <item x="221"/>
        <item x="73"/>
        <item x="59"/>
        <item x="69"/>
        <item x="112"/>
        <item x="51"/>
        <item x="74"/>
        <item x="28"/>
        <item x="38"/>
        <item x="3"/>
        <item x="75"/>
        <item x="92"/>
        <item x="4"/>
        <item x="99"/>
        <item x="105"/>
        <item x="84"/>
        <item x="57"/>
        <item x="118"/>
        <item x="42"/>
        <item x="98"/>
        <item x="181"/>
        <item x="90"/>
        <item x="117"/>
        <item x="220"/>
        <item x="16"/>
        <item x="2"/>
        <item x="93"/>
        <item x="31"/>
        <item x="81"/>
        <item x="100"/>
        <item x="106"/>
        <item x="58"/>
        <item x="41"/>
        <item x="36"/>
        <item x="83"/>
        <item x="35"/>
        <item x="72"/>
        <item x="39"/>
        <item x="114"/>
        <item x="91"/>
        <item x="82"/>
        <item x="113"/>
        <item x="45"/>
        <item x="15"/>
        <item x="62"/>
        <item x="53"/>
        <item x="26"/>
        <item x="13"/>
        <item x="101"/>
        <item x="34"/>
        <item x="56"/>
        <item x="29"/>
        <item x="77"/>
        <item x="108"/>
        <item x="124"/>
        <item x="20"/>
        <item x="165"/>
        <item x="5"/>
        <item x="14"/>
        <item x="156"/>
        <item x="123"/>
        <item x="119"/>
        <item x="148"/>
        <item x="63"/>
        <item x="61"/>
        <item x="71"/>
        <item x="43"/>
        <item x="66"/>
        <item x="144"/>
        <item x="8"/>
        <item x="17"/>
        <item x="25"/>
        <item x="130"/>
        <item x="23"/>
        <item x="50"/>
        <item x="178"/>
        <item x="159"/>
        <item x="7"/>
        <item x="138"/>
        <item x="201"/>
        <item x="185"/>
        <item x="162"/>
        <item x="167"/>
        <item x="30"/>
        <item x="147"/>
        <item x="68"/>
        <item x="1"/>
        <item x="170"/>
        <item x="199"/>
        <item x="182"/>
        <item x="213"/>
        <item x="135"/>
        <item x="129"/>
        <item x="125"/>
        <item x="140"/>
        <item x="160"/>
        <item x="184"/>
        <item x="60"/>
        <item x="70"/>
        <item x="196"/>
        <item x="12"/>
        <item x="133"/>
        <item x="158"/>
        <item x="137"/>
        <item x="150"/>
        <item x="132"/>
        <item x="6"/>
        <item x="204"/>
        <item x="67"/>
        <item x="179"/>
        <item x="110"/>
        <item x="152"/>
        <item x="172"/>
        <item x="127"/>
        <item x="149"/>
        <item x="188"/>
        <item x="223"/>
        <item x="44"/>
        <item x="166"/>
        <item x="214"/>
        <item x="209"/>
        <item x="174"/>
        <item x="215"/>
        <item x="192"/>
        <item x="191"/>
        <item x="216"/>
        <item x="164"/>
        <item x="136"/>
        <item x="11"/>
        <item x="173"/>
        <item x="197"/>
        <item x="217"/>
        <item x="206"/>
        <item x="111"/>
        <item x="143"/>
        <item x="193"/>
        <item x="24"/>
        <item x="171"/>
        <item x="80"/>
        <item x="146"/>
        <item x="212"/>
        <item x="177"/>
        <item x="155"/>
        <item x="10"/>
        <item x="203"/>
        <item x="175"/>
        <item x="78"/>
        <item x="46"/>
        <item x="176"/>
        <item x="157"/>
        <item x="190"/>
        <item x="210"/>
        <item x="205"/>
        <item x="109"/>
        <item x="211"/>
        <item x="97"/>
        <item x="134"/>
        <item x="219"/>
        <item x="169"/>
        <item x="79"/>
        <item x="154"/>
        <item x="224"/>
        <item x="189"/>
        <item x="194"/>
        <item x="161"/>
        <item x="145"/>
        <item x="142"/>
        <item x="86"/>
        <item x="120"/>
        <item x="126"/>
        <item x="198"/>
        <item x="186"/>
        <item x="139"/>
        <item x="200"/>
        <item x="218"/>
        <item x="183"/>
        <item x="141"/>
        <item x="153"/>
        <item x="95"/>
        <item x="18"/>
        <item x="121"/>
        <item x="208"/>
        <item x="151"/>
        <item x="180"/>
        <item x="168"/>
        <item x="202"/>
        <item x="163"/>
        <item x="103"/>
        <item h="1" x="225"/>
        <item t="default"/>
      </items>
    </pivotField>
    <pivotField showAll="0"/>
    <pivotField showAll="0">
      <items count="5">
        <item x="2"/>
        <item x="1"/>
        <item x="0"/>
        <item h="1" x="3"/>
        <item t="default"/>
      </items>
    </pivotField>
    <pivotField showAll="0"/>
  </pivotFields>
  <rowFields count="2">
    <field x="5"/>
    <field x="4"/>
  </rowFields>
  <rowItems count="15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Сума з Profit" fld="12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Category" xr10:uid="{27406CAD-D2C9-4D20-8D22-11C470C2A454}" sourceName="Category">
  <pivotTables>
    <pivotTable tabId="18" name="Зведена таблиця6"/>
    <pivotTable tabId="18" name="Зведена таблиця7"/>
    <pivotTable tabId="18" name="Зведена таблиця1"/>
    <pivotTable tabId="18" name="Зведена таблиця2"/>
    <pivotTable tabId="18" name="Зведена таблиця3"/>
    <pivotTable tabId="18" name="Зведена таблиця4"/>
    <pivotTable tabId="18" name="Зведена таблиця5"/>
    <pivotTable tabId="11" name="Зведена таблиця60"/>
    <pivotTable tabId="11" name="Зведена таблиця38"/>
    <pivotTable tabId="18" name="Зведена таблиця8"/>
  </pivotTables>
  <data>
    <tabular pivotCacheId="1744056930">
      <items count="4">
        <i x="2" s="1"/>
        <i x="1" s="1"/>
        <i x="0" s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Year" xr10:uid="{2659B367-35A8-492B-AEA7-E1FF0811A280}" sourceName="Year">
  <pivotTables>
    <pivotTable tabId="18" name="Зведена таблиця2"/>
    <pivotTable tabId="18" name="Зведена таблиця1"/>
    <pivotTable tabId="18" name="Зведена таблиця3"/>
    <pivotTable tabId="18" name="Зведена таблиця4"/>
    <pivotTable tabId="18" name="Зведена таблиця5"/>
    <pivotTable tabId="18" name="Зведена таблиця6"/>
    <pivotTable tabId="18" name="Зведена таблиця7"/>
    <pivotTable tabId="11" name="Зведена таблиця60"/>
    <pivotTable tabId="18" name="Зведена таблиця8"/>
  </pivotTables>
  <data>
    <tabular pivotCacheId="1744056930">
      <items count="3">
        <i x="0" s="1"/>
        <i x="1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Month2" xr10:uid="{73FB3258-07F5-4240-ACEC-E5B8DB49F9DE}" sourceName="Month2">
  <pivotTables>
    <pivotTable tabId="18" name="Зведена таблиця1"/>
    <pivotTable tabId="18" name="Зведена таблиця3"/>
    <pivotTable tabId="18" name="Зведена таблиця4"/>
    <pivotTable tabId="18" name="Зведена таблиця5"/>
    <pivotTable tabId="18" name="Зведена таблиця6"/>
    <pivotTable tabId="18" name="Зведена таблиця7"/>
    <pivotTable tabId="18" name="Зведена таблиця8"/>
    <pivotTable tabId="11" name="Зведена таблиця60"/>
  </pivotTables>
  <data>
    <tabular pivotCacheId="1744056930">
      <items count="13">
        <i x="9" s="1"/>
        <i x="10" s="1"/>
        <i x="11" s="1"/>
        <i x="0" s="1"/>
        <i x="1" s="1"/>
        <i x="2" s="1"/>
        <i x="3" s="1"/>
        <i x="4" s="1"/>
        <i x="5" s="1"/>
        <i x="6" s="1"/>
        <i x="7" s="1"/>
        <i x="8" s="1"/>
        <i x="1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City" xr10:uid="{788612B0-F1B6-412C-A9EF-C44D3C13F261}" sourceName="City">
  <pivotTables>
    <pivotTable tabId="18" name="Зведена таблиця1"/>
  </pivotTables>
  <data>
    <tabular pivotCacheId="1744056930">
      <items count="26">
        <i x="10" s="1"/>
        <i x="21" s="1"/>
        <i x="22" s="1"/>
        <i x="15" s="1"/>
        <i x="12" s="1"/>
        <i x="4" s="1"/>
        <i x="0" s="1"/>
        <i x="23" s="1"/>
        <i x="6" s="1"/>
        <i x="7" s="1"/>
        <i x="9" s="1"/>
        <i x="18" s="1"/>
        <i x="13" s="1"/>
        <i x="16" s="1"/>
        <i x="8" s="1"/>
        <i x="14" s="1"/>
        <i x="1" s="1"/>
        <i x="17" s="1"/>
        <i x="2" s="1"/>
        <i x="11" s="1"/>
        <i x="5" s="1"/>
        <i x="19" s="1"/>
        <i x="3" s="1"/>
        <i x="20" s="1"/>
        <i x="24" s="1" nd="1"/>
        <i x="2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 1" xr10:uid="{F6745856-A40B-4572-BFC7-0C80DD8DCD11}" cache="Роздільник_Category" caption="Category" style="SlicerStyleLight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 2" xr10:uid="{511634DA-5A17-41AC-B9C2-32607DF8F54D}" cache="Роздільник_Category" caption="Category" style="Стиль роздільника 2" rowHeight="234950"/>
  <slicer name="Year 1" xr10:uid="{7B186A26-BB6B-432D-ABE5-C3F644BF9C78}" cache="Роздільник_Year" caption="Year" columnCount="2" style="Стиль роздільника 2" rowHeight="234950"/>
  <slicer name="Month2 1" xr10:uid="{51017EFC-44F9-4A70-8318-C99201767699}" cache="Роздільник_Month2" caption="Month2" style="Стиль роздільника 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DF2FE0B4-A560-46BD-A463-B95D9A8DB748}" cache="Роздільник_Category" caption="Category" rowHeight="234950"/>
  <slicer name="Year" xr10:uid="{5B1B4008-F9E6-40AD-A352-DB313A8EAD14}" cache="Роздільник_Year" caption="Year" rowHeight="234950"/>
  <slicer name="Month2" xr10:uid="{EE569499-0BF4-4E2E-A6D4-927E4C439F43}" cache="Роздільник_Month2" caption="Month2" rowHeight="234950"/>
  <slicer name="City" xr10:uid="{A7D79376-AC15-400A-A1FC-A4EB08828516}" cache="Роздільник_City" caption="City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Таблиця9" displayName="Таблиця9" ref="A1:P554" totalsRowShown="0">
  <autoFilter ref="A1:P554" xr:uid="{00000000-0009-0000-0100-000009000000}"/>
  <tableColumns count="16">
    <tableColumn id="1" xr3:uid="{00000000-0010-0000-0000-000001000000}" name="Order ID"/>
    <tableColumn id="2" xr3:uid="{00000000-0010-0000-0000-000002000000}" name="Order Date"/>
    <tableColumn id="12" xr3:uid="{00000000-0010-0000-0000-00000C000000}" name="Стовпець1" dataDxfId="5">
      <calculatedColumnFormula>DATE(RIGHT(B2,4),MID(B2,4,2),LEFT(B2,2))</calculatedColumnFormula>
    </tableColumn>
    <tableColumn id="11" xr3:uid="{9D5E775F-A0D7-4A82-B16B-6698F033EF39}" name="Month" dataDxfId="4">
      <calculatedColumnFormula>MONTH(Таблиця9[[#This Row],[Стовпець1]])</calculatedColumnFormula>
    </tableColumn>
    <tableColumn id="15" xr3:uid="{D00C357F-C7F7-403A-9D6B-A95BD76C79C7}" name="Month2" dataDxfId="3">
      <calculatedColumnFormula>TEXT(DATE(2000,Таблиця9[[#This Row],[Month]],1),"MMMM")</calculatedColumnFormula>
    </tableColumn>
    <tableColumn id="14" xr3:uid="{BC0DEFD8-9128-4A18-AA7D-C917F63EA39F}" name="Year" dataDxfId="2">
      <calculatedColumnFormula>YEAR(Таблиця9[[#This Row],[Стовпець1]])</calculatedColumnFormula>
    </tableColumn>
    <tableColumn id="16" xr3:uid="{55FA4834-A17A-4771-8FB4-E94466673EB6}" name="Quarter" dataDxfId="1">
      <calculatedColumnFormula>ROUNDUP(Таблиця9[[#This Row],[Month]]/3,0)</calculatedColumnFormula>
    </tableColumn>
    <tableColumn id="13" xr3:uid="{B700641A-F45E-4D45-B445-AC9DCDF8D1C7}" name="Day" dataDxfId="0">
      <calculatedColumnFormula>DAY(C2)</calculatedColumnFormula>
    </tableColumn>
    <tableColumn id="3" xr3:uid="{00000000-0010-0000-0000-000003000000}" name="CustomerName"/>
    <tableColumn id="4" xr3:uid="{00000000-0010-0000-0000-000004000000}" name="State"/>
    <tableColumn id="5" xr3:uid="{00000000-0010-0000-0000-000005000000}" name="City"/>
    <tableColumn id="6" xr3:uid="{00000000-0010-0000-0000-000006000000}" name="Amount"/>
    <tableColumn id="7" xr3:uid="{00000000-0010-0000-0000-000007000000}" name="Profit"/>
    <tableColumn id="8" xr3:uid="{00000000-0010-0000-0000-000008000000}" name="Quantity"/>
    <tableColumn id="9" xr3:uid="{00000000-0010-0000-0000-000009000000}" name="Category"/>
    <tableColumn id="10" xr3:uid="{00000000-0010-0000-0000-00000A000000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10" Type="http://schemas.microsoft.com/office/2007/relationships/slicer" Target="../slicers/slicer3.xml"/><Relationship Id="rId4" Type="http://schemas.openxmlformats.org/officeDocument/2006/relationships/pivotTable" Target="../pivotTables/pivotTable6.xm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ACD6-D334-43ED-BA2A-49029F74538E}">
  <dimension ref="A3:N18"/>
  <sheetViews>
    <sheetView topLeftCell="A3" workbookViewId="0">
      <selection activeCell="AC31" sqref="AC31"/>
    </sheetView>
  </sheetViews>
  <sheetFormatPr defaultRowHeight="14.4" x14ac:dyDescent="0.3"/>
  <cols>
    <col min="1" max="1" width="18.77734375" bestFit="1" customWidth="1"/>
    <col min="2" max="2" width="9.6640625" bestFit="1" customWidth="1"/>
    <col min="3" max="5" width="10.77734375" bestFit="1" customWidth="1"/>
    <col min="6" max="8" width="18.77734375" bestFit="1" customWidth="1"/>
    <col min="14" max="14" width="19.21875" customWidth="1"/>
  </cols>
  <sheetData>
    <row r="3" spans="1:14" x14ac:dyDescent="0.3">
      <c r="A3" s="18" t="s">
        <v>1210</v>
      </c>
      <c r="C3" s="18" t="s">
        <v>0</v>
      </c>
    </row>
    <row r="4" spans="1:14" x14ac:dyDescent="0.3">
      <c r="A4" s="18" t="s">
        <v>1224</v>
      </c>
      <c r="B4" s="18" t="s">
        <v>1223</v>
      </c>
      <c r="C4" t="s">
        <v>2</v>
      </c>
      <c r="D4" t="s">
        <v>3</v>
      </c>
      <c r="E4" t="s">
        <v>1</v>
      </c>
      <c r="F4" t="s">
        <v>1209</v>
      </c>
      <c r="I4" s="21" t="s">
        <v>1224</v>
      </c>
      <c r="J4" s="21" t="s">
        <v>1223</v>
      </c>
      <c r="K4" s="21" t="s">
        <v>2</v>
      </c>
      <c r="L4" s="21" t="s">
        <v>3</v>
      </c>
      <c r="M4" s="21" t="s">
        <v>1</v>
      </c>
      <c r="N4" s="21" t="s">
        <v>1209</v>
      </c>
    </row>
    <row r="5" spans="1:14" x14ac:dyDescent="0.3">
      <c r="A5">
        <v>2018</v>
      </c>
      <c r="C5" s="17">
        <v>2283</v>
      </c>
      <c r="D5" s="17">
        <v>-2999</v>
      </c>
      <c r="E5" s="17">
        <v>442</v>
      </c>
      <c r="F5" s="17">
        <v>-274</v>
      </c>
      <c r="I5" s="22">
        <v>2018</v>
      </c>
      <c r="J5" t="s">
        <v>1227</v>
      </c>
      <c r="K5" s="17">
        <f>GETPIVOTDATA("Profit",$A$3,"Year",2018,"Quarter",2,"Category","Clothing")</f>
        <v>-237</v>
      </c>
      <c r="L5" s="17">
        <f>GETPIVOTDATA("Profit",$A$3,"Year",2018,"Quarter",2,"Category","Electronics")</f>
        <v>-3206</v>
      </c>
      <c r="M5" s="17">
        <f>GETPIVOTDATA("Profit",$A$3,"Year",2018,"Quarter",2,"Category","Furniture")</f>
        <v>-2132</v>
      </c>
      <c r="N5" s="17">
        <v>-5575</v>
      </c>
    </row>
    <row r="6" spans="1:14" x14ac:dyDescent="0.3">
      <c r="B6">
        <v>2</v>
      </c>
      <c r="C6" s="17">
        <v>-237</v>
      </c>
      <c r="D6" s="17">
        <v>-3206</v>
      </c>
      <c r="E6" s="17">
        <v>-2132</v>
      </c>
      <c r="F6" s="17">
        <v>-5575</v>
      </c>
      <c r="J6" t="s">
        <v>1228</v>
      </c>
      <c r="K6" s="17">
        <f>GETPIVOTDATA("Profit",$A$3,"Year",2018,"Quarter",3,"Category","Clothing")</f>
        <v>-867</v>
      </c>
      <c r="L6" s="17">
        <f>GETPIVOTDATA("Profit",$A$3,"Year",2018,"Quarter",3,"Category","Electronics")</f>
        <v>-1999</v>
      </c>
      <c r="M6" s="17">
        <f>GETPIVOTDATA("Profit",$A$3,"Year",2018,"Quarter",3,"Category","Furniture")</f>
        <v>608</v>
      </c>
      <c r="N6" s="17">
        <v>-2258</v>
      </c>
    </row>
    <row r="7" spans="1:14" x14ac:dyDescent="0.3">
      <c r="B7">
        <v>3</v>
      </c>
      <c r="C7" s="17">
        <v>-867</v>
      </c>
      <c r="D7" s="17">
        <v>-1999</v>
      </c>
      <c r="E7" s="17">
        <v>608</v>
      </c>
      <c r="F7" s="17">
        <v>-2258</v>
      </c>
      <c r="J7" t="s">
        <v>1229</v>
      </c>
      <c r="K7" s="17">
        <f>GETPIVOTDATA("Profit",$A$3,"Year",2018,"Quarter",4,"Category","Clothing")</f>
        <v>3387</v>
      </c>
      <c r="L7" s="17">
        <f>GETPIVOTDATA("Profit",$A$3,"Year",2018,"Quarter",4,"Category","Electronics")</f>
        <v>2206</v>
      </c>
      <c r="M7" s="17">
        <f>GETPIVOTDATA("Profit",$A$3,"Year",2018,"Quarter",4,"Category","Furniture")</f>
        <v>1966</v>
      </c>
      <c r="N7" s="17">
        <v>7559</v>
      </c>
    </row>
    <row r="8" spans="1:14" x14ac:dyDescent="0.3">
      <c r="B8">
        <v>4</v>
      </c>
      <c r="C8" s="17">
        <v>3387</v>
      </c>
      <c r="D8" s="17">
        <v>2206</v>
      </c>
      <c r="E8" s="17">
        <v>1966</v>
      </c>
      <c r="F8" s="17">
        <v>7559</v>
      </c>
      <c r="I8" s="22">
        <v>2019</v>
      </c>
      <c r="J8" t="s">
        <v>1230</v>
      </c>
      <c r="K8" s="17" t="e">
        <f>GETPIVOTDATA("Profit",$A$3,"Year",2019,"Quarter",1,"Category","Clothing")</f>
        <v>#REF!</v>
      </c>
      <c r="L8" s="17" t="e">
        <f>GETPIVOTDATA("Profit",$A$3,"Year",2019,"Quarter",1,"Category","Electronics")</f>
        <v>#REF!</v>
      </c>
      <c r="M8" s="17" t="e">
        <f>GETPIVOTDATA("Profit",$A$3,"Year",2019,"Quarter",1,"Category","Furniture")</f>
        <v>#REF!</v>
      </c>
      <c r="N8" s="17">
        <v>6362</v>
      </c>
    </row>
    <row r="9" spans="1:14" x14ac:dyDescent="0.3">
      <c r="A9" t="s">
        <v>1209</v>
      </c>
      <c r="C9" s="17">
        <v>2283</v>
      </c>
      <c r="D9" s="17">
        <v>-2999</v>
      </c>
      <c r="E9" s="17">
        <v>442</v>
      </c>
      <c r="F9" s="17">
        <v>-274</v>
      </c>
    </row>
    <row r="12" spans="1:14" x14ac:dyDescent="0.3">
      <c r="D12" s="18" t="s">
        <v>527</v>
      </c>
      <c r="E12" t="s">
        <v>1210</v>
      </c>
      <c r="G12" t="str">
        <f t="shared" ref="G12:H17" si="0">D12</f>
        <v>CustomerName</v>
      </c>
      <c r="H12" t="str">
        <f t="shared" si="0"/>
        <v>Сума з Profit</v>
      </c>
    </row>
    <row r="13" spans="1:14" x14ac:dyDescent="0.3">
      <c r="D13" t="s">
        <v>1066</v>
      </c>
      <c r="E13" s="17">
        <v>536</v>
      </c>
      <c r="G13" t="str">
        <f t="shared" si="0"/>
        <v>Girase</v>
      </c>
      <c r="H13">
        <f>E13</f>
        <v>536</v>
      </c>
    </row>
    <row r="14" spans="1:14" x14ac:dyDescent="0.3">
      <c r="D14" t="s">
        <v>990</v>
      </c>
      <c r="E14" s="17">
        <v>568</v>
      </c>
      <c r="G14" t="str">
        <f t="shared" si="0"/>
        <v>Dashyam</v>
      </c>
      <c r="H14">
        <f t="shared" si="0"/>
        <v>568</v>
      </c>
    </row>
    <row r="15" spans="1:14" x14ac:dyDescent="0.3">
      <c r="D15" t="s">
        <v>1152</v>
      </c>
      <c r="E15" s="17">
        <v>573</v>
      </c>
      <c r="G15" t="str">
        <f t="shared" si="0"/>
        <v>Arpita</v>
      </c>
      <c r="H15">
        <f t="shared" si="0"/>
        <v>573</v>
      </c>
    </row>
    <row r="16" spans="1:14" x14ac:dyDescent="0.3">
      <c r="D16" t="s">
        <v>965</v>
      </c>
      <c r="E16" s="17">
        <v>701</v>
      </c>
      <c r="G16" t="str">
        <f t="shared" si="0"/>
        <v>Amol</v>
      </c>
      <c r="H16">
        <f t="shared" si="0"/>
        <v>701</v>
      </c>
    </row>
    <row r="17" spans="4:8" x14ac:dyDescent="0.3">
      <c r="D17" t="s">
        <v>752</v>
      </c>
      <c r="E17" s="17">
        <v>765</v>
      </c>
      <c r="G17" t="str">
        <f t="shared" si="0"/>
        <v>Surabhi</v>
      </c>
      <c r="H17">
        <f t="shared" si="0"/>
        <v>765</v>
      </c>
    </row>
    <row r="18" spans="4:8" x14ac:dyDescent="0.3">
      <c r="D18" t="s">
        <v>1209</v>
      </c>
      <c r="E18" s="17">
        <v>3143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7A86-3680-44AD-8DFC-C927B8F9321E}">
  <dimension ref="O1:AD5"/>
  <sheetViews>
    <sheetView zoomScale="70" zoomScaleNormal="70" workbookViewId="0">
      <selection activeCell="AC23" sqref="AC23"/>
    </sheetView>
  </sheetViews>
  <sheetFormatPr defaultRowHeight="14.4" x14ac:dyDescent="0.3"/>
  <cols>
    <col min="1" max="1" width="1.77734375" customWidth="1"/>
    <col min="15" max="15" width="8.88671875" style="25"/>
  </cols>
  <sheetData>
    <row r="1" spans="30:30" ht="4.95" customHeight="1" x14ac:dyDescent="0.3"/>
    <row r="5" spans="30:30" x14ac:dyDescent="0.3">
      <c r="AD5" s="24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4"/>
  <sheetViews>
    <sheetView zoomScale="80" zoomScaleNormal="80" workbookViewId="0">
      <selection activeCell="L7" sqref="L7"/>
    </sheetView>
  </sheetViews>
  <sheetFormatPr defaultRowHeight="14.4" x14ac:dyDescent="0.3"/>
  <cols>
    <col min="1" max="1" width="9.88671875" customWidth="1"/>
    <col min="2" max="6" width="14.109375" customWidth="1"/>
    <col min="7" max="7" width="16" customWidth="1"/>
    <col min="8" max="8" width="18.6640625" style="17" customWidth="1"/>
    <col min="9" max="9" width="19.77734375" customWidth="1"/>
    <col min="10" max="10" width="14.21875" customWidth="1"/>
    <col min="12" max="12" width="10.21875" customWidth="1"/>
    <col min="13" max="13" width="13.44140625" customWidth="1"/>
    <col min="14" max="14" width="18.109375" customWidth="1"/>
  </cols>
  <sheetData>
    <row r="1" spans="1:16" x14ac:dyDescent="0.3">
      <c r="A1" t="s">
        <v>4</v>
      </c>
      <c r="B1" t="s">
        <v>526</v>
      </c>
      <c r="C1" t="s">
        <v>1207</v>
      </c>
      <c r="D1" t="s">
        <v>1225</v>
      </c>
      <c r="E1" t="s">
        <v>1226</v>
      </c>
      <c r="F1" t="s">
        <v>1224</v>
      </c>
      <c r="G1" t="s">
        <v>1223</v>
      </c>
      <c r="H1" s="17" t="s">
        <v>1233</v>
      </c>
      <c r="I1" t="s">
        <v>527</v>
      </c>
      <c r="J1" t="s">
        <v>528</v>
      </c>
      <c r="K1" t="s">
        <v>529</v>
      </c>
      <c r="L1" t="s">
        <v>5</v>
      </c>
      <c r="M1" t="s">
        <v>6</v>
      </c>
      <c r="N1" t="s">
        <v>7</v>
      </c>
      <c r="O1" t="s">
        <v>0</v>
      </c>
      <c r="P1" t="s">
        <v>8</v>
      </c>
    </row>
    <row r="2" spans="1:16" x14ac:dyDescent="0.3">
      <c r="A2" t="s">
        <v>28</v>
      </c>
      <c r="B2" s="16" t="s">
        <v>551</v>
      </c>
      <c r="C2" s="16">
        <f>DATE(RIGHT(B2,4),MID(B2,4,2),LEFT(B2,2))</f>
        <v>43198</v>
      </c>
      <c r="D2" s="17">
        <f>MONTH(Таблиця9[[#This Row],[Стовпець1]])</f>
        <v>4</v>
      </c>
      <c r="E2" s="17" t="str">
        <f>TEXT(DATE(2000,Таблиця9[[#This Row],[Month]],1),"MMMM")</f>
        <v>April</v>
      </c>
      <c r="F2" s="17">
        <f>YEAR(Таблиця9[[#This Row],[Стовпець1]])</f>
        <v>2018</v>
      </c>
      <c r="G2" s="17">
        <f>ROUNDUP(Таблиця9[[#This Row],[Month]]/3,0)</f>
        <v>2</v>
      </c>
      <c r="H2" s="17">
        <f t="shared" ref="H2:H65" si="0">DAY(C2)</f>
        <v>8</v>
      </c>
      <c r="I2" t="s">
        <v>552</v>
      </c>
      <c r="J2" t="s">
        <v>553</v>
      </c>
      <c r="K2" t="s">
        <v>554</v>
      </c>
      <c r="L2">
        <f>_xlfn.XLOOKUP($A2,'Order Details'!$A$1:$A$1501,'Order Details'!B$1:B$1501,,0)</f>
        <v>1364</v>
      </c>
      <c r="M2">
        <f>_xlfn.XLOOKUP($A2,'Order Details'!$A$1:$A$1501,'Order Details'!C$1:C$1501,,0)</f>
        <v>-1864</v>
      </c>
      <c r="N2">
        <f>_xlfn.XLOOKUP($A2,'Order Details'!$A$1:$A$1501,'Order Details'!D$1:D$1501,,0)</f>
        <v>5</v>
      </c>
      <c r="O2" t="str">
        <f>_xlfn.XLOOKUP($A2,'Order Details'!$A$1:$A$1501,'Order Details'!E$1:E$1501,,0)</f>
        <v>Furniture</v>
      </c>
      <c r="P2" t="str">
        <f>_xlfn.XLOOKUP($A2,'Order Details'!$A$1:$A$1501,'Order Details'!F$1:F$1501,,0)</f>
        <v>Tables</v>
      </c>
    </row>
    <row r="3" spans="1:16" x14ac:dyDescent="0.3">
      <c r="A3" t="s">
        <v>31</v>
      </c>
      <c r="B3" s="16" t="s">
        <v>555</v>
      </c>
      <c r="C3" s="16">
        <f t="shared" ref="C3:C65" si="1">DATE(RIGHT(B3,4),MID(B3,4,2),LEFT(B3,2))</f>
        <v>43199</v>
      </c>
      <c r="D3" s="17">
        <f>MONTH(Таблиця9[[#This Row],[Стовпець1]])</f>
        <v>4</v>
      </c>
      <c r="E3" s="17" t="str">
        <f>TEXT(DATE(2000,Таблиця9[[#This Row],[Month]],1),"MMMM")</f>
        <v>April</v>
      </c>
      <c r="F3" s="17">
        <f>YEAR(Таблиця9[[#This Row],[Стовпець1]])</f>
        <v>2018</v>
      </c>
      <c r="G3" s="17">
        <f>ROUNDUP(Таблиця9[[#This Row],[Month]]/3,0)</f>
        <v>2</v>
      </c>
      <c r="H3" s="17">
        <f t="shared" si="0"/>
        <v>9</v>
      </c>
      <c r="I3" t="s">
        <v>556</v>
      </c>
      <c r="J3" t="s">
        <v>557</v>
      </c>
      <c r="K3" t="s">
        <v>558</v>
      </c>
      <c r="L3">
        <f>_xlfn.XLOOKUP($A3,'Order Details'!$A$1:$A$1501,'Order Details'!B$1:B$1501,,0)</f>
        <v>485</v>
      </c>
      <c r="M3">
        <f>_xlfn.XLOOKUP($A3,'Order Details'!$A$1:$A$1501,'Order Details'!C$1:C$1501,,0)</f>
        <v>29</v>
      </c>
      <c r="N3">
        <f>_xlfn.XLOOKUP($A3,'Order Details'!$A$1:$A$1501,'Order Details'!D$1:D$1501,,0)</f>
        <v>4</v>
      </c>
      <c r="O3" t="str">
        <f>_xlfn.XLOOKUP($A3,'Order Details'!$A$1:$A$1501,'Order Details'!E$1:E$1501,,0)</f>
        <v>Electronics</v>
      </c>
      <c r="P3" t="str">
        <f>_xlfn.XLOOKUP($A3,'Order Details'!$A$1:$A$1501,'Order Details'!F$1:F$1501,,0)</f>
        <v>Electronic Games</v>
      </c>
    </row>
    <row r="4" spans="1:16" x14ac:dyDescent="0.3">
      <c r="A4" t="s">
        <v>32</v>
      </c>
      <c r="B4" s="16" t="s">
        <v>555</v>
      </c>
      <c r="C4" s="16">
        <f t="shared" si="1"/>
        <v>43199</v>
      </c>
      <c r="D4" s="17">
        <f>MONTH(Таблиця9[[#This Row],[Стовпець1]])</f>
        <v>4</v>
      </c>
      <c r="E4" s="17" t="str">
        <f>TEXT(DATE(2000,Таблиця9[[#This Row],[Month]],1),"MMMM")</f>
        <v>April</v>
      </c>
      <c r="F4" s="17">
        <f>YEAR(Таблиця9[[#This Row],[Стовпець1]])</f>
        <v>2018</v>
      </c>
      <c r="G4" s="17">
        <f>ROUNDUP(Таблиця9[[#This Row],[Month]]/3,0)</f>
        <v>2</v>
      </c>
      <c r="H4" s="17">
        <f t="shared" si="0"/>
        <v>9</v>
      </c>
      <c r="I4" t="s">
        <v>559</v>
      </c>
      <c r="J4" t="s">
        <v>560</v>
      </c>
      <c r="K4" t="s">
        <v>561</v>
      </c>
      <c r="L4">
        <f>_xlfn.XLOOKUP($A4,'Order Details'!$A$1:$A$1501,'Order Details'!B$1:B$1501,,0)</f>
        <v>1076</v>
      </c>
      <c r="M4">
        <f>_xlfn.XLOOKUP($A4,'Order Details'!$A$1:$A$1501,'Order Details'!C$1:C$1501,,0)</f>
        <v>-38</v>
      </c>
      <c r="N4">
        <f>_xlfn.XLOOKUP($A4,'Order Details'!$A$1:$A$1501,'Order Details'!D$1:D$1501,,0)</f>
        <v>4</v>
      </c>
      <c r="O4" t="str">
        <f>_xlfn.XLOOKUP($A4,'Order Details'!$A$1:$A$1501,'Order Details'!E$1:E$1501,,0)</f>
        <v>Electronics</v>
      </c>
      <c r="P4" t="str">
        <f>_xlfn.XLOOKUP($A4,'Order Details'!$A$1:$A$1501,'Order Details'!F$1:F$1501,,0)</f>
        <v>Printers</v>
      </c>
    </row>
    <row r="5" spans="1:16" x14ac:dyDescent="0.3">
      <c r="A5" t="s">
        <v>35</v>
      </c>
      <c r="B5" s="16" t="s">
        <v>562</v>
      </c>
      <c r="C5" s="16">
        <f t="shared" si="1"/>
        <v>43201</v>
      </c>
      <c r="D5" s="17">
        <f>MONTH(Таблиця9[[#This Row],[Стовпець1]])</f>
        <v>4</v>
      </c>
      <c r="E5" s="17" t="str">
        <f>TEXT(DATE(2000,Таблиця9[[#This Row],[Month]],1),"MMMM")</f>
        <v>April</v>
      </c>
      <c r="F5" s="17">
        <f>YEAR(Таблиця9[[#This Row],[Стовпець1]])</f>
        <v>2018</v>
      </c>
      <c r="G5" s="17">
        <f>ROUNDUP(Таблиця9[[#This Row],[Month]]/3,0)</f>
        <v>2</v>
      </c>
      <c r="H5" s="17">
        <f t="shared" si="0"/>
        <v>11</v>
      </c>
      <c r="I5" t="s">
        <v>563</v>
      </c>
      <c r="J5" t="s">
        <v>564</v>
      </c>
      <c r="K5" t="s">
        <v>565</v>
      </c>
      <c r="L5">
        <f>_xlfn.XLOOKUP($A5,'Order Details'!$A$1:$A$1501,'Order Details'!B$1:B$1501,,0)</f>
        <v>160</v>
      </c>
      <c r="M5">
        <f>_xlfn.XLOOKUP($A5,'Order Details'!$A$1:$A$1501,'Order Details'!C$1:C$1501,,0)</f>
        <v>-59</v>
      </c>
      <c r="N5">
        <f>_xlfn.XLOOKUP($A5,'Order Details'!$A$1:$A$1501,'Order Details'!D$1:D$1501,,0)</f>
        <v>2</v>
      </c>
      <c r="O5" t="str">
        <f>_xlfn.XLOOKUP($A5,'Order Details'!$A$1:$A$1501,'Order Details'!E$1:E$1501,,0)</f>
        <v>Clothing</v>
      </c>
      <c r="P5" t="str">
        <f>_xlfn.XLOOKUP($A5,'Order Details'!$A$1:$A$1501,'Order Details'!F$1:F$1501,,0)</f>
        <v>Saree</v>
      </c>
    </row>
    <row r="6" spans="1:16" x14ac:dyDescent="0.3">
      <c r="A6" t="s">
        <v>36</v>
      </c>
      <c r="B6" s="16" t="s">
        <v>566</v>
      </c>
      <c r="C6" s="16">
        <f t="shared" si="1"/>
        <v>43202</v>
      </c>
      <c r="D6" s="17">
        <f>MONTH(Таблиця9[[#This Row],[Стовпець1]])</f>
        <v>4</v>
      </c>
      <c r="E6" s="17" t="str">
        <f>TEXT(DATE(2000,Таблиця9[[#This Row],[Month]],1),"MMMM")</f>
        <v>April</v>
      </c>
      <c r="F6" s="17">
        <f>YEAR(Таблиця9[[#This Row],[Стовпець1]])</f>
        <v>2018</v>
      </c>
      <c r="G6" s="17">
        <f>ROUNDUP(Таблиця9[[#This Row],[Month]]/3,0)</f>
        <v>2</v>
      </c>
      <c r="H6" s="17">
        <f t="shared" si="0"/>
        <v>12</v>
      </c>
      <c r="I6" t="s">
        <v>567</v>
      </c>
      <c r="J6" t="s">
        <v>568</v>
      </c>
      <c r="K6" t="s">
        <v>569</v>
      </c>
      <c r="L6">
        <f>_xlfn.XLOOKUP($A6,'Order Details'!$A$1:$A$1501,'Order Details'!B$1:B$1501,,0)</f>
        <v>259</v>
      </c>
      <c r="M6">
        <f>_xlfn.XLOOKUP($A6,'Order Details'!$A$1:$A$1501,'Order Details'!C$1:C$1501,,0)</f>
        <v>-55</v>
      </c>
      <c r="N6">
        <f>_xlfn.XLOOKUP($A6,'Order Details'!$A$1:$A$1501,'Order Details'!D$1:D$1501,,0)</f>
        <v>2</v>
      </c>
      <c r="O6" t="str">
        <f>_xlfn.XLOOKUP($A6,'Order Details'!$A$1:$A$1501,'Order Details'!E$1:E$1501,,0)</f>
        <v>Furniture</v>
      </c>
      <c r="P6" t="str">
        <f>_xlfn.XLOOKUP($A6,'Order Details'!$A$1:$A$1501,'Order Details'!F$1:F$1501,,0)</f>
        <v>Chairs</v>
      </c>
    </row>
    <row r="7" spans="1:16" x14ac:dyDescent="0.3">
      <c r="A7" t="s">
        <v>37</v>
      </c>
      <c r="B7" s="16" t="s">
        <v>566</v>
      </c>
      <c r="C7" s="16">
        <f t="shared" si="1"/>
        <v>43202</v>
      </c>
      <c r="D7" s="17">
        <f>MONTH(Таблиця9[[#This Row],[Стовпець1]])</f>
        <v>4</v>
      </c>
      <c r="E7" s="17" t="str">
        <f>TEXT(DATE(2000,Таблиця9[[#This Row],[Month]],1),"MMMM")</f>
        <v>April</v>
      </c>
      <c r="F7" s="17">
        <f>YEAR(Таблиця9[[#This Row],[Стовпець1]])</f>
        <v>2018</v>
      </c>
      <c r="G7" s="17">
        <f>ROUNDUP(Таблиця9[[#This Row],[Month]]/3,0)</f>
        <v>2</v>
      </c>
      <c r="H7" s="17">
        <f t="shared" si="0"/>
        <v>12</v>
      </c>
      <c r="I7" t="s">
        <v>570</v>
      </c>
      <c r="J7" t="s">
        <v>571</v>
      </c>
      <c r="K7" t="s">
        <v>569</v>
      </c>
      <c r="L7">
        <f>_xlfn.XLOOKUP($A7,'Order Details'!$A$1:$A$1501,'Order Details'!B$1:B$1501,,0)</f>
        <v>1603</v>
      </c>
      <c r="M7">
        <f>_xlfn.XLOOKUP($A7,'Order Details'!$A$1:$A$1501,'Order Details'!C$1:C$1501,,0)</f>
        <v>0</v>
      </c>
      <c r="N7">
        <f>_xlfn.XLOOKUP($A7,'Order Details'!$A$1:$A$1501,'Order Details'!D$1:D$1501,,0)</f>
        <v>9</v>
      </c>
      <c r="O7" t="str">
        <f>_xlfn.XLOOKUP($A7,'Order Details'!$A$1:$A$1501,'Order Details'!E$1:E$1501,,0)</f>
        <v>Clothing</v>
      </c>
      <c r="P7" t="str">
        <f>_xlfn.XLOOKUP($A7,'Order Details'!$A$1:$A$1501,'Order Details'!F$1:F$1501,,0)</f>
        <v>Saree</v>
      </c>
    </row>
    <row r="8" spans="1:16" x14ac:dyDescent="0.3">
      <c r="A8" t="s">
        <v>38</v>
      </c>
      <c r="B8" s="16" t="s">
        <v>572</v>
      </c>
      <c r="C8" s="16">
        <f t="shared" si="1"/>
        <v>43203</v>
      </c>
      <c r="D8" s="17">
        <f>MONTH(Таблиця9[[#This Row],[Стовпець1]])</f>
        <v>4</v>
      </c>
      <c r="E8" s="17" t="str">
        <f>TEXT(DATE(2000,Таблиця9[[#This Row],[Month]],1),"MMMM")</f>
        <v>April</v>
      </c>
      <c r="F8" s="17">
        <f>YEAR(Таблиця9[[#This Row],[Стовпець1]])</f>
        <v>2018</v>
      </c>
      <c r="G8" s="17">
        <f>ROUNDUP(Таблиця9[[#This Row],[Month]]/3,0)</f>
        <v>2</v>
      </c>
      <c r="H8" s="17">
        <f t="shared" si="0"/>
        <v>13</v>
      </c>
      <c r="I8" t="s">
        <v>573</v>
      </c>
      <c r="J8" t="s">
        <v>574</v>
      </c>
      <c r="K8" t="s">
        <v>575</v>
      </c>
      <c r="L8">
        <f>_xlfn.XLOOKUP($A8,'Order Details'!$A$1:$A$1501,'Order Details'!B$1:B$1501,,0)</f>
        <v>494</v>
      </c>
      <c r="M8">
        <f>_xlfn.XLOOKUP($A8,'Order Details'!$A$1:$A$1501,'Order Details'!C$1:C$1501,,0)</f>
        <v>54</v>
      </c>
      <c r="N8">
        <f>_xlfn.XLOOKUP($A8,'Order Details'!$A$1:$A$1501,'Order Details'!D$1:D$1501,,0)</f>
        <v>4</v>
      </c>
      <c r="O8" t="str">
        <f>_xlfn.XLOOKUP($A8,'Order Details'!$A$1:$A$1501,'Order Details'!E$1:E$1501,,0)</f>
        <v>Furniture</v>
      </c>
      <c r="P8" t="str">
        <f>_xlfn.XLOOKUP($A8,'Order Details'!$A$1:$A$1501,'Order Details'!F$1:F$1501,,0)</f>
        <v>Bookcases</v>
      </c>
    </row>
    <row r="9" spans="1:16" x14ac:dyDescent="0.3">
      <c r="A9" t="s">
        <v>39</v>
      </c>
      <c r="B9" s="16" t="s">
        <v>576</v>
      </c>
      <c r="C9" s="16">
        <f t="shared" si="1"/>
        <v>43205</v>
      </c>
      <c r="D9" s="17">
        <f>MONTH(Таблиця9[[#This Row],[Стовпець1]])</f>
        <v>4</v>
      </c>
      <c r="E9" s="17" t="str">
        <f>TEXT(DATE(2000,Таблиця9[[#This Row],[Month]],1),"MMMM")</f>
        <v>April</v>
      </c>
      <c r="F9" s="17">
        <f>YEAR(Таблиця9[[#This Row],[Стовпець1]])</f>
        <v>2018</v>
      </c>
      <c r="G9" s="17">
        <f>ROUNDUP(Таблиця9[[#This Row],[Month]]/3,0)</f>
        <v>2</v>
      </c>
      <c r="H9" s="17">
        <f t="shared" si="0"/>
        <v>15</v>
      </c>
      <c r="I9" t="s">
        <v>577</v>
      </c>
      <c r="J9" t="s">
        <v>578</v>
      </c>
      <c r="K9" t="s">
        <v>579</v>
      </c>
      <c r="L9">
        <f>_xlfn.XLOOKUP($A9,'Order Details'!$A$1:$A$1501,'Order Details'!B$1:B$1501,,0)</f>
        <v>68</v>
      </c>
      <c r="M9">
        <f>_xlfn.XLOOKUP($A9,'Order Details'!$A$1:$A$1501,'Order Details'!C$1:C$1501,,0)</f>
        <v>20</v>
      </c>
      <c r="N9">
        <f>_xlfn.XLOOKUP($A9,'Order Details'!$A$1:$A$1501,'Order Details'!D$1:D$1501,,0)</f>
        <v>5</v>
      </c>
      <c r="O9" t="str">
        <f>_xlfn.XLOOKUP($A9,'Order Details'!$A$1:$A$1501,'Order Details'!E$1:E$1501,,0)</f>
        <v>Clothing</v>
      </c>
      <c r="P9" t="str">
        <f>_xlfn.XLOOKUP($A9,'Order Details'!$A$1:$A$1501,'Order Details'!F$1:F$1501,,0)</f>
        <v>Hankerchief</v>
      </c>
    </row>
    <row r="10" spans="1:16" x14ac:dyDescent="0.3">
      <c r="A10" t="s">
        <v>40</v>
      </c>
      <c r="B10" s="16" t="s">
        <v>576</v>
      </c>
      <c r="C10" s="16">
        <f t="shared" si="1"/>
        <v>43205</v>
      </c>
      <c r="D10" s="17">
        <f>MONTH(Таблиця9[[#This Row],[Стовпець1]])</f>
        <v>4</v>
      </c>
      <c r="E10" s="17" t="str">
        <f>TEXT(DATE(2000,Таблиця9[[#This Row],[Month]],1),"MMMM")</f>
        <v>April</v>
      </c>
      <c r="F10" s="17">
        <f>YEAR(Таблиця9[[#This Row],[Стовпець1]])</f>
        <v>2018</v>
      </c>
      <c r="G10" s="17">
        <f>ROUNDUP(Таблиця9[[#This Row],[Month]]/3,0)</f>
        <v>2</v>
      </c>
      <c r="H10" s="17">
        <f t="shared" si="0"/>
        <v>15</v>
      </c>
      <c r="I10" t="s">
        <v>580</v>
      </c>
      <c r="J10" t="s">
        <v>581</v>
      </c>
      <c r="K10" t="s">
        <v>581</v>
      </c>
      <c r="L10">
        <f>_xlfn.XLOOKUP($A10,'Order Details'!$A$1:$A$1501,'Order Details'!B$1:B$1501,,0)</f>
        <v>42</v>
      </c>
      <c r="M10">
        <f>_xlfn.XLOOKUP($A10,'Order Details'!$A$1:$A$1501,'Order Details'!C$1:C$1501,,0)</f>
        <v>12</v>
      </c>
      <c r="N10">
        <f>_xlfn.XLOOKUP($A10,'Order Details'!$A$1:$A$1501,'Order Details'!D$1:D$1501,,0)</f>
        <v>5</v>
      </c>
      <c r="O10" t="str">
        <f>_xlfn.XLOOKUP($A10,'Order Details'!$A$1:$A$1501,'Order Details'!E$1:E$1501,,0)</f>
        <v>Clothing</v>
      </c>
      <c r="P10" t="str">
        <f>_xlfn.XLOOKUP($A10,'Order Details'!$A$1:$A$1501,'Order Details'!F$1:F$1501,,0)</f>
        <v>Hankerchief</v>
      </c>
    </row>
    <row r="11" spans="1:16" x14ac:dyDescent="0.3">
      <c r="A11" t="s">
        <v>41</v>
      </c>
      <c r="B11" s="16" t="s">
        <v>582</v>
      </c>
      <c r="C11" s="16">
        <f t="shared" si="1"/>
        <v>43207</v>
      </c>
      <c r="D11" s="17">
        <f>MONTH(Таблиця9[[#This Row],[Стовпець1]])</f>
        <v>4</v>
      </c>
      <c r="E11" s="17" t="str">
        <f>TEXT(DATE(2000,Таблиця9[[#This Row],[Month]],1),"MMMM")</f>
        <v>April</v>
      </c>
      <c r="F11" s="17">
        <f>YEAR(Таблиця9[[#This Row],[Стовпець1]])</f>
        <v>2018</v>
      </c>
      <c r="G11" s="17">
        <f>ROUNDUP(Таблиця9[[#This Row],[Month]]/3,0)</f>
        <v>2</v>
      </c>
      <c r="H11" s="17">
        <f t="shared" si="0"/>
        <v>17</v>
      </c>
      <c r="I11" t="s">
        <v>583</v>
      </c>
      <c r="J11" t="s">
        <v>584</v>
      </c>
      <c r="K11" t="s">
        <v>585</v>
      </c>
      <c r="L11">
        <f>_xlfn.XLOOKUP($A11,'Order Details'!$A$1:$A$1501,'Order Details'!B$1:B$1501,,0)</f>
        <v>305</v>
      </c>
      <c r="M11">
        <f>_xlfn.XLOOKUP($A11,'Order Details'!$A$1:$A$1501,'Order Details'!C$1:C$1501,,0)</f>
        <v>-270</v>
      </c>
      <c r="N11">
        <f>_xlfn.XLOOKUP($A11,'Order Details'!$A$1:$A$1501,'Order Details'!D$1:D$1501,,0)</f>
        <v>5</v>
      </c>
      <c r="O11" t="str">
        <f>_xlfn.XLOOKUP($A11,'Order Details'!$A$1:$A$1501,'Order Details'!E$1:E$1501,,0)</f>
        <v>Electronics</v>
      </c>
      <c r="P11" t="str">
        <f>_xlfn.XLOOKUP($A11,'Order Details'!$A$1:$A$1501,'Order Details'!F$1:F$1501,,0)</f>
        <v>Electronic Games</v>
      </c>
    </row>
    <row r="12" spans="1:16" x14ac:dyDescent="0.3">
      <c r="A12" t="s">
        <v>42</v>
      </c>
      <c r="B12" s="16" t="s">
        <v>586</v>
      </c>
      <c r="C12" s="16">
        <f t="shared" si="1"/>
        <v>43208</v>
      </c>
      <c r="D12" s="17">
        <f>MONTH(Таблиця9[[#This Row],[Стовпець1]])</f>
        <v>4</v>
      </c>
      <c r="E12" s="17" t="str">
        <f>TEXT(DATE(2000,Таблиця9[[#This Row],[Month]],1),"MMMM")</f>
        <v>April</v>
      </c>
      <c r="F12" s="17">
        <f>YEAR(Таблиця9[[#This Row],[Стовпець1]])</f>
        <v>2018</v>
      </c>
      <c r="G12" s="17">
        <f>ROUNDUP(Таблиця9[[#This Row],[Month]]/3,0)</f>
        <v>2</v>
      </c>
      <c r="H12" s="17">
        <f t="shared" si="0"/>
        <v>18</v>
      </c>
      <c r="I12" t="s">
        <v>587</v>
      </c>
      <c r="J12" t="s">
        <v>588</v>
      </c>
      <c r="K12" t="s">
        <v>589</v>
      </c>
      <c r="L12">
        <f>_xlfn.XLOOKUP($A12,'Order Details'!$A$1:$A$1501,'Order Details'!B$1:B$1501,,0)</f>
        <v>362</v>
      </c>
      <c r="M12">
        <f>_xlfn.XLOOKUP($A12,'Order Details'!$A$1:$A$1501,'Order Details'!C$1:C$1501,,0)</f>
        <v>127</v>
      </c>
      <c r="N12">
        <f>_xlfn.XLOOKUP($A12,'Order Details'!$A$1:$A$1501,'Order Details'!D$1:D$1501,,0)</f>
        <v>1</v>
      </c>
      <c r="O12" t="str">
        <f>_xlfn.XLOOKUP($A12,'Order Details'!$A$1:$A$1501,'Order Details'!E$1:E$1501,,0)</f>
        <v>Furniture</v>
      </c>
      <c r="P12" t="str">
        <f>_xlfn.XLOOKUP($A12,'Order Details'!$A$1:$A$1501,'Order Details'!F$1:F$1501,,0)</f>
        <v>Bookcases</v>
      </c>
    </row>
    <row r="13" spans="1:16" x14ac:dyDescent="0.3">
      <c r="A13" t="s">
        <v>43</v>
      </c>
      <c r="B13" s="16" t="s">
        <v>586</v>
      </c>
      <c r="C13" s="16">
        <f t="shared" si="1"/>
        <v>43208</v>
      </c>
      <c r="D13" s="17">
        <f>MONTH(Таблиця9[[#This Row],[Стовпець1]])</f>
        <v>4</v>
      </c>
      <c r="E13" s="17" t="str">
        <f>TEXT(DATE(2000,Таблиця9[[#This Row],[Month]],1),"MMMM")</f>
        <v>April</v>
      </c>
      <c r="F13" s="17">
        <f>YEAR(Таблиця9[[#This Row],[Стовпець1]])</f>
        <v>2018</v>
      </c>
      <c r="G13" s="17">
        <f>ROUNDUP(Таблиця9[[#This Row],[Month]]/3,0)</f>
        <v>2</v>
      </c>
      <c r="H13" s="17">
        <f t="shared" si="0"/>
        <v>18</v>
      </c>
      <c r="I13" t="s">
        <v>590</v>
      </c>
      <c r="J13" t="s">
        <v>531</v>
      </c>
      <c r="K13" t="s">
        <v>532</v>
      </c>
      <c r="L13">
        <f>_xlfn.XLOOKUP($A13,'Order Details'!$A$1:$A$1501,'Order Details'!B$1:B$1501,,0)</f>
        <v>353</v>
      </c>
      <c r="M13">
        <f>_xlfn.XLOOKUP($A13,'Order Details'!$A$1:$A$1501,'Order Details'!C$1:C$1501,,0)</f>
        <v>90</v>
      </c>
      <c r="N13">
        <f>_xlfn.XLOOKUP($A13,'Order Details'!$A$1:$A$1501,'Order Details'!D$1:D$1501,,0)</f>
        <v>8</v>
      </c>
      <c r="O13" t="str">
        <f>_xlfn.XLOOKUP($A13,'Order Details'!$A$1:$A$1501,'Order Details'!E$1:E$1501,,0)</f>
        <v>Clothing</v>
      </c>
      <c r="P13" t="str">
        <f>_xlfn.XLOOKUP($A13,'Order Details'!$A$1:$A$1501,'Order Details'!F$1:F$1501,,0)</f>
        <v>Saree</v>
      </c>
    </row>
    <row r="14" spans="1:16" x14ac:dyDescent="0.3">
      <c r="A14" t="s">
        <v>44</v>
      </c>
      <c r="B14" s="16" t="s">
        <v>591</v>
      </c>
      <c r="C14" s="16">
        <f t="shared" si="1"/>
        <v>43210</v>
      </c>
      <c r="D14" s="17">
        <f>MONTH(Таблиця9[[#This Row],[Стовпець1]])</f>
        <v>4</v>
      </c>
      <c r="E14" s="17" t="str">
        <f>TEXT(DATE(2000,Таблиця9[[#This Row],[Month]],1),"MMMM")</f>
        <v>April</v>
      </c>
      <c r="F14" s="17">
        <f>YEAR(Таблиця9[[#This Row],[Стовпець1]])</f>
        <v>2018</v>
      </c>
      <c r="G14" s="17">
        <f>ROUNDUP(Таблиця9[[#This Row],[Month]]/3,0)</f>
        <v>2</v>
      </c>
      <c r="H14" s="17">
        <f t="shared" si="0"/>
        <v>20</v>
      </c>
      <c r="I14" t="s">
        <v>592</v>
      </c>
      <c r="J14" t="s">
        <v>534</v>
      </c>
      <c r="K14" t="s">
        <v>535</v>
      </c>
      <c r="L14">
        <f>_xlfn.XLOOKUP($A14,'Order Details'!$A$1:$A$1501,'Order Details'!B$1:B$1501,,0)</f>
        <v>193</v>
      </c>
      <c r="M14">
        <f>_xlfn.XLOOKUP($A14,'Order Details'!$A$1:$A$1501,'Order Details'!C$1:C$1501,,0)</f>
        <v>46</v>
      </c>
      <c r="N14">
        <f>_xlfn.XLOOKUP($A14,'Order Details'!$A$1:$A$1501,'Order Details'!D$1:D$1501,,0)</f>
        <v>1</v>
      </c>
      <c r="O14" t="str">
        <f>_xlfn.XLOOKUP($A14,'Order Details'!$A$1:$A$1501,'Order Details'!E$1:E$1501,,0)</f>
        <v>Electronics</v>
      </c>
      <c r="P14" t="str">
        <f>_xlfn.XLOOKUP($A14,'Order Details'!$A$1:$A$1501,'Order Details'!F$1:F$1501,,0)</f>
        <v>Printers</v>
      </c>
    </row>
    <row r="15" spans="1:16" x14ac:dyDescent="0.3">
      <c r="A15" t="s">
        <v>45</v>
      </c>
      <c r="B15" s="16" t="s">
        <v>591</v>
      </c>
      <c r="C15" s="16">
        <f t="shared" si="1"/>
        <v>43210</v>
      </c>
      <c r="D15" s="17">
        <f>MONTH(Таблиця9[[#This Row],[Стовпець1]])</f>
        <v>4</v>
      </c>
      <c r="E15" s="17" t="str">
        <f>TEXT(DATE(2000,Таблиця9[[#This Row],[Month]],1),"MMMM")</f>
        <v>April</v>
      </c>
      <c r="F15" s="17">
        <f>YEAR(Таблиця9[[#This Row],[Стовпець1]])</f>
        <v>2018</v>
      </c>
      <c r="G15" s="17">
        <f>ROUNDUP(Таблиця9[[#This Row],[Month]]/3,0)</f>
        <v>2</v>
      </c>
      <c r="H15" s="17">
        <f t="shared" si="0"/>
        <v>20</v>
      </c>
      <c r="I15" t="s">
        <v>593</v>
      </c>
      <c r="J15" t="s">
        <v>537</v>
      </c>
      <c r="K15" t="s">
        <v>538</v>
      </c>
      <c r="L15">
        <f>_xlfn.XLOOKUP($A15,'Order Details'!$A$1:$A$1501,'Order Details'!B$1:B$1501,,0)</f>
        <v>233</v>
      </c>
      <c r="M15">
        <f>_xlfn.XLOOKUP($A15,'Order Details'!$A$1:$A$1501,'Order Details'!C$1:C$1501,,0)</f>
        <v>-10</v>
      </c>
      <c r="N15">
        <f>_xlfn.XLOOKUP($A15,'Order Details'!$A$1:$A$1501,'Order Details'!D$1:D$1501,,0)</f>
        <v>5</v>
      </c>
      <c r="O15" t="str">
        <f>_xlfn.XLOOKUP($A15,'Order Details'!$A$1:$A$1501,'Order Details'!E$1:E$1501,,0)</f>
        <v>Electronics</v>
      </c>
      <c r="P15" t="str">
        <f>_xlfn.XLOOKUP($A15,'Order Details'!$A$1:$A$1501,'Order Details'!F$1:F$1501,,0)</f>
        <v>Electronic Games</v>
      </c>
    </row>
    <row r="16" spans="1:16" x14ac:dyDescent="0.3">
      <c r="A16" t="s">
        <v>46</v>
      </c>
      <c r="B16" s="16" t="s">
        <v>594</v>
      </c>
      <c r="C16" s="16">
        <f t="shared" si="1"/>
        <v>43212</v>
      </c>
      <c r="D16" s="17">
        <f>MONTH(Таблиця9[[#This Row],[Стовпець1]])</f>
        <v>4</v>
      </c>
      <c r="E16" s="17" t="str">
        <f>TEXT(DATE(2000,Таблиця9[[#This Row],[Month]],1),"MMMM")</f>
        <v>April</v>
      </c>
      <c r="F16" s="17">
        <f>YEAR(Таблиця9[[#This Row],[Стовпець1]])</f>
        <v>2018</v>
      </c>
      <c r="G16" s="17">
        <f>ROUNDUP(Таблиця9[[#This Row],[Month]]/3,0)</f>
        <v>2</v>
      </c>
      <c r="H16" s="17">
        <f t="shared" si="0"/>
        <v>22</v>
      </c>
      <c r="I16" t="s">
        <v>595</v>
      </c>
      <c r="J16" t="s">
        <v>540</v>
      </c>
      <c r="K16" t="s">
        <v>541</v>
      </c>
      <c r="L16">
        <f>_xlfn.XLOOKUP($A16,'Order Details'!$A$1:$A$1501,'Order Details'!B$1:B$1501,,0)</f>
        <v>534</v>
      </c>
      <c r="M16">
        <f>_xlfn.XLOOKUP($A16,'Order Details'!$A$1:$A$1501,'Order Details'!C$1:C$1501,,0)</f>
        <v>0</v>
      </c>
      <c r="N16">
        <f>_xlfn.XLOOKUP($A16,'Order Details'!$A$1:$A$1501,'Order Details'!D$1:D$1501,,0)</f>
        <v>3</v>
      </c>
      <c r="O16" t="str">
        <f>_xlfn.XLOOKUP($A16,'Order Details'!$A$1:$A$1501,'Order Details'!E$1:E$1501,,0)</f>
        <v>Clothing</v>
      </c>
      <c r="P16" t="str">
        <f>_xlfn.XLOOKUP($A16,'Order Details'!$A$1:$A$1501,'Order Details'!F$1:F$1501,,0)</f>
        <v>Saree</v>
      </c>
    </row>
    <row r="17" spans="1:16" x14ac:dyDescent="0.3">
      <c r="A17" t="s">
        <v>47</v>
      </c>
      <c r="B17" s="16" t="s">
        <v>594</v>
      </c>
      <c r="C17" s="16">
        <f t="shared" si="1"/>
        <v>43212</v>
      </c>
      <c r="D17" s="17">
        <f>MONTH(Таблиця9[[#This Row],[Стовпець1]])</f>
        <v>4</v>
      </c>
      <c r="E17" s="17" t="str">
        <f>TEXT(DATE(2000,Таблиця9[[#This Row],[Month]],1),"MMMM")</f>
        <v>April</v>
      </c>
      <c r="F17" s="17">
        <f>YEAR(Таблиця9[[#This Row],[Стовпець1]])</f>
        <v>2018</v>
      </c>
      <c r="G17" s="17">
        <f>ROUNDUP(Таблиця9[[#This Row],[Month]]/3,0)</f>
        <v>2</v>
      </c>
      <c r="H17" s="17">
        <f t="shared" si="0"/>
        <v>22</v>
      </c>
      <c r="I17" t="s">
        <v>596</v>
      </c>
      <c r="J17" t="s">
        <v>543</v>
      </c>
      <c r="K17" t="s">
        <v>544</v>
      </c>
      <c r="L17">
        <f>_xlfn.XLOOKUP($A17,'Order Details'!$A$1:$A$1501,'Order Details'!B$1:B$1501,,0)</f>
        <v>53</v>
      </c>
      <c r="M17">
        <f>_xlfn.XLOOKUP($A17,'Order Details'!$A$1:$A$1501,'Order Details'!C$1:C$1501,,0)</f>
        <v>1</v>
      </c>
      <c r="N17">
        <f>_xlfn.XLOOKUP($A17,'Order Details'!$A$1:$A$1501,'Order Details'!D$1:D$1501,,0)</f>
        <v>4</v>
      </c>
      <c r="O17" t="str">
        <f>_xlfn.XLOOKUP($A17,'Order Details'!$A$1:$A$1501,'Order Details'!E$1:E$1501,,0)</f>
        <v>Clothing</v>
      </c>
      <c r="P17" t="str">
        <f>_xlfn.XLOOKUP($A17,'Order Details'!$A$1:$A$1501,'Order Details'!F$1:F$1501,,0)</f>
        <v>Stole</v>
      </c>
    </row>
    <row r="18" spans="1:16" x14ac:dyDescent="0.3">
      <c r="A18" t="s">
        <v>48</v>
      </c>
      <c r="B18" s="16" t="s">
        <v>594</v>
      </c>
      <c r="C18" s="16">
        <f t="shared" si="1"/>
        <v>43212</v>
      </c>
      <c r="D18" s="17">
        <f>MONTH(Таблиця9[[#This Row],[Стовпець1]])</f>
        <v>4</v>
      </c>
      <c r="E18" s="17" t="str">
        <f>TEXT(DATE(2000,Таблиця9[[#This Row],[Month]],1),"MMMM")</f>
        <v>April</v>
      </c>
      <c r="F18" s="17">
        <f>YEAR(Таблиця9[[#This Row],[Стовпець1]])</f>
        <v>2018</v>
      </c>
      <c r="G18" s="17">
        <f>ROUNDUP(Таблиця9[[#This Row],[Month]]/3,0)</f>
        <v>2</v>
      </c>
      <c r="H18" s="17">
        <f t="shared" si="0"/>
        <v>22</v>
      </c>
      <c r="I18" t="s">
        <v>597</v>
      </c>
      <c r="J18" t="s">
        <v>546</v>
      </c>
      <c r="K18" t="s">
        <v>547</v>
      </c>
      <c r="L18">
        <f>_xlfn.XLOOKUP($A18,'Order Details'!$A$1:$A$1501,'Order Details'!B$1:B$1501,,0)</f>
        <v>26</v>
      </c>
      <c r="M18">
        <f>_xlfn.XLOOKUP($A18,'Order Details'!$A$1:$A$1501,'Order Details'!C$1:C$1501,,0)</f>
        <v>12</v>
      </c>
      <c r="N18">
        <f>_xlfn.XLOOKUP($A18,'Order Details'!$A$1:$A$1501,'Order Details'!D$1:D$1501,,0)</f>
        <v>3</v>
      </c>
      <c r="O18" t="str">
        <f>_xlfn.XLOOKUP($A18,'Order Details'!$A$1:$A$1501,'Order Details'!E$1:E$1501,,0)</f>
        <v>Clothing</v>
      </c>
      <c r="P18" t="str">
        <f>_xlfn.XLOOKUP($A18,'Order Details'!$A$1:$A$1501,'Order Details'!F$1:F$1501,,0)</f>
        <v>Hankerchief</v>
      </c>
    </row>
    <row r="19" spans="1:16" x14ac:dyDescent="0.3">
      <c r="A19" t="s">
        <v>49</v>
      </c>
      <c r="B19" s="16" t="s">
        <v>598</v>
      </c>
      <c r="C19" s="16">
        <f t="shared" si="1"/>
        <v>43213</v>
      </c>
      <c r="D19" s="17">
        <f>MONTH(Таблиця9[[#This Row],[Стовпець1]])</f>
        <v>4</v>
      </c>
      <c r="E19" s="17" t="str">
        <f>TEXT(DATE(2000,Таблиця9[[#This Row],[Month]],1),"MMMM")</f>
        <v>April</v>
      </c>
      <c r="F19" s="17">
        <f>YEAR(Таблиця9[[#This Row],[Стовпець1]])</f>
        <v>2018</v>
      </c>
      <c r="G19" s="17">
        <f>ROUNDUP(Таблиця9[[#This Row],[Month]]/3,0)</f>
        <v>2</v>
      </c>
      <c r="H19" s="17">
        <f t="shared" si="0"/>
        <v>23</v>
      </c>
      <c r="I19" t="s">
        <v>599</v>
      </c>
      <c r="J19" t="s">
        <v>549</v>
      </c>
      <c r="K19" t="s">
        <v>550</v>
      </c>
      <c r="L19">
        <f>_xlfn.XLOOKUP($A19,'Order Details'!$A$1:$A$1501,'Order Details'!B$1:B$1501,,0)</f>
        <v>97</v>
      </c>
      <c r="M19">
        <f>_xlfn.XLOOKUP($A19,'Order Details'!$A$1:$A$1501,'Order Details'!C$1:C$1501,,0)</f>
        <v>29</v>
      </c>
      <c r="N19">
        <f>_xlfn.XLOOKUP($A19,'Order Details'!$A$1:$A$1501,'Order Details'!D$1:D$1501,,0)</f>
        <v>2</v>
      </c>
      <c r="O19" t="str">
        <f>_xlfn.XLOOKUP($A19,'Order Details'!$A$1:$A$1501,'Order Details'!E$1:E$1501,,0)</f>
        <v>Clothing</v>
      </c>
      <c r="P19" t="str">
        <f>_xlfn.XLOOKUP($A19,'Order Details'!$A$1:$A$1501,'Order Details'!F$1:F$1501,,0)</f>
        <v>Hankerchief</v>
      </c>
    </row>
    <row r="20" spans="1:16" x14ac:dyDescent="0.3">
      <c r="A20" t="s">
        <v>50</v>
      </c>
      <c r="B20" s="16" t="s">
        <v>598</v>
      </c>
      <c r="C20" s="16">
        <f t="shared" si="1"/>
        <v>43213</v>
      </c>
      <c r="D20" s="17">
        <f>MONTH(Таблиця9[[#This Row],[Стовпець1]])</f>
        <v>4</v>
      </c>
      <c r="E20" s="17" t="str">
        <f>TEXT(DATE(2000,Таблиця9[[#This Row],[Month]],1),"MMMM")</f>
        <v>April</v>
      </c>
      <c r="F20" s="17">
        <f>YEAR(Таблиця9[[#This Row],[Стовпець1]])</f>
        <v>2018</v>
      </c>
      <c r="G20" s="17">
        <f>ROUNDUP(Таблиця9[[#This Row],[Month]]/3,0)</f>
        <v>2</v>
      </c>
      <c r="H20" s="17">
        <f t="shared" si="0"/>
        <v>23</v>
      </c>
      <c r="I20" t="s">
        <v>600</v>
      </c>
      <c r="J20" t="s">
        <v>534</v>
      </c>
      <c r="K20" t="s">
        <v>601</v>
      </c>
      <c r="L20">
        <f>_xlfn.XLOOKUP($A20,'Order Details'!$A$1:$A$1501,'Order Details'!B$1:B$1501,,0)</f>
        <v>46</v>
      </c>
      <c r="M20">
        <f>_xlfn.XLOOKUP($A20,'Order Details'!$A$1:$A$1501,'Order Details'!C$1:C$1501,,0)</f>
        <v>-14</v>
      </c>
      <c r="N20">
        <f>_xlfn.XLOOKUP($A20,'Order Details'!$A$1:$A$1501,'Order Details'!D$1:D$1501,,0)</f>
        <v>1</v>
      </c>
      <c r="O20" t="str">
        <f>_xlfn.XLOOKUP($A20,'Order Details'!$A$1:$A$1501,'Order Details'!E$1:E$1501,,0)</f>
        <v>Electronics</v>
      </c>
      <c r="P20" t="str">
        <f>_xlfn.XLOOKUP($A20,'Order Details'!$A$1:$A$1501,'Order Details'!F$1:F$1501,,0)</f>
        <v>Phones</v>
      </c>
    </row>
    <row r="21" spans="1:16" x14ac:dyDescent="0.3">
      <c r="A21" t="s">
        <v>51</v>
      </c>
      <c r="B21" s="16" t="s">
        <v>598</v>
      </c>
      <c r="C21" s="16">
        <f t="shared" si="1"/>
        <v>43213</v>
      </c>
      <c r="D21" s="17">
        <f>MONTH(Таблиця9[[#This Row],[Стовпець1]])</f>
        <v>4</v>
      </c>
      <c r="E21" s="17" t="str">
        <f>TEXT(DATE(2000,Таблиця9[[#This Row],[Month]],1),"MMMM")</f>
        <v>April</v>
      </c>
      <c r="F21" s="17">
        <f>YEAR(Таблиця9[[#This Row],[Стовпець1]])</f>
        <v>2018</v>
      </c>
      <c r="G21" s="17">
        <f>ROUNDUP(Таблиця9[[#This Row],[Month]]/3,0)</f>
        <v>2</v>
      </c>
      <c r="H21" s="17">
        <f t="shared" si="0"/>
        <v>23</v>
      </c>
      <c r="I21" t="s">
        <v>602</v>
      </c>
      <c r="J21" t="s">
        <v>537</v>
      </c>
      <c r="K21" t="s">
        <v>603</v>
      </c>
      <c r="L21">
        <f>_xlfn.XLOOKUP($A21,'Order Details'!$A$1:$A$1501,'Order Details'!B$1:B$1501,,0)</f>
        <v>55</v>
      </c>
      <c r="M21">
        <f>_xlfn.XLOOKUP($A21,'Order Details'!$A$1:$A$1501,'Order Details'!C$1:C$1501,,0)</f>
        <v>-39</v>
      </c>
      <c r="N21">
        <f>_xlfn.XLOOKUP($A21,'Order Details'!$A$1:$A$1501,'Order Details'!D$1:D$1501,,0)</f>
        <v>4</v>
      </c>
      <c r="O21" t="str">
        <f>_xlfn.XLOOKUP($A21,'Order Details'!$A$1:$A$1501,'Order Details'!E$1:E$1501,,0)</f>
        <v>Clothing</v>
      </c>
      <c r="P21" t="str">
        <f>_xlfn.XLOOKUP($A21,'Order Details'!$A$1:$A$1501,'Order Details'!F$1:F$1501,,0)</f>
        <v>Stole</v>
      </c>
    </row>
    <row r="22" spans="1:16" x14ac:dyDescent="0.3">
      <c r="A22" t="s">
        <v>52</v>
      </c>
      <c r="B22" s="16" t="s">
        <v>604</v>
      </c>
      <c r="C22" s="16">
        <f t="shared" si="1"/>
        <v>43214</v>
      </c>
      <c r="D22" s="17">
        <f>MONTH(Таблиця9[[#This Row],[Стовпець1]])</f>
        <v>4</v>
      </c>
      <c r="E22" s="17" t="str">
        <f>TEXT(DATE(2000,Таблиця9[[#This Row],[Month]],1),"MMMM")</f>
        <v>April</v>
      </c>
      <c r="F22" s="17">
        <f>YEAR(Таблиця9[[#This Row],[Стовпець1]])</f>
        <v>2018</v>
      </c>
      <c r="G22" s="17">
        <f>ROUNDUP(Таблиця9[[#This Row],[Month]]/3,0)</f>
        <v>2</v>
      </c>
      <c r="H22" s="17">
        <f t="shared" si="0"/>
        <v>24</v>
      </c>
      <c r="I22" t="s">
        <v>605</v>
      </c>
      <c r="J22" t="s">
        <v>560</v>
      </c>
      <c r="K22" t="s">
        <v>561</v>
      </c>
      <c r="L22">
        <f>_xlfn.XLOOKUP($A22,'Order Details'!$A$1:$A$1501,'Order Details'!B$1:B$1501,,0)</f>
        <v>45</v>
      </c>
      <c r="M22">
        <f>_xlfn.XLOOKUP($A22,'Order Details'!$A$1:$A$1501,'Order Details'!C$1:C$1501,,0)</f>
        <v>13</v>
      </c>
      <c r="N22">
        <f>_xlfn.XLOOKUP($A22,'Order Details'!$A$1:$A$1501,'Order Details'!D$1:D$1501,,0)</f>
        <v>4</v>
      </c>
      <c r="O22" t="str">
        <f>_xlfn.XLOOKUP($A22,'Order Details'!$A$1:$A$1501,'Order Details'!E$1:E$1501,,0)</f>
        <v>Clothing</v>
      </c>
      <c r="P22" t="str">
        <f>_xlfn.XLOOKUP($A22,'Order Details'!$A$1:$A$1501,'Order Details'!F$1:F$1501,,0)</f>
        <v>Skirt</v>
      </c>
    </row>
    <row r="23" spans="1:16" x14ac:dyDescent="0.3">
      <c r="A23" t="s">
        <v>54</v>
      </c>
      <c r="B23" s="16" t="s">
        <v>604</v>
      </c>
      <c r="C23" s="16">
        <f t="shared" si="1"/>
        <v>43214</v>
      </c>
      <c r="D23" s="17">
        <f>MONTH(Таблиця9[[#This Row],[Стовпець1]])</f>
        <v>4</v>
      </c>
      <c r="E23" s="17" t="str">
        <f>TEXT(DATE(2000,Таблиця9[[#This Row],[Month]],1),"MMMM")</f>
        <v>April</v>
      </c>
      <c r="F23" s="17">
        <f>YEAR(Таблиця9[[#This Row],[Стовпець1]])</f>
        <v>2018</v>
      </c>
      <c r="G23" s="17">
        <f>ROUNDUP(Таблиця9[[#This Row],[Month]]/3,0)</f>
        <v>2</v>
      </c>
      <c r="H23" s="17">
        <f t="shared" si="0"/>
        <v>24</v>
      </c>
      <c r="I23" t="s">
        <v>606</v>
      </c>
      <c r="J23" t="s">
        <v>564</v>
      </c>
      <c r="K23" t="s">
        <v>565</v>
      </c>
      <c r="L23">
        <f>_xlfn.XLOOKUP($A23,'Order Details'!$A$1:$A$1501,'Order Details'!B$1:B$1501,,0)</f>
        <v>1560</v>
      </c>
      <c r="M23">
        <f>_xlfn.XLOOKUP($A23,'Order Details'!$A$1:$A$1501,'Order Details'!C$1:C$1501,,0)</f>
        <v>421</v>
      </c>
      <c r="N23">
        <f>_xlfn.XLOOKUP($A23,'Order Details'!$A$1:$A$1501,'Order Details'!D$1:D$1501,,0)</f>
        <v>3</v>
      </c>
      <c r="O23" t="str">
        <f>_xlfn.XLOOKUP($A23,'Order Details'!$A$1:$A$1501,'Order Details'!E$1:E$1501,,0)</f>
        <v>Clothing</v>
      </c>
      <c r="P23" t="str">
        <f>_xlfn.XLOOKUP($A23,'Order Details'!$A$1:$A$1501,'Order Details'!F$1:F$1501,,0)</f>
        <v>Trousers</v>
      </c>
    </row>
    <row r="24" spans="1:16" x14ac:dyDescent="0.3">
      <c r="A24" t="s">
        <v>55</v>
      </c>
      <c r="B24" s="16" t="s">
        <v>604</v>
      </c>
      <c r="C24" s="16">
        <f t="shared" si="1"/>
        <v>43214</v>
      </c>
      <c r="D24" s="17">
        <f>MONTH(Таблиця9[[#This Row],[Стовпець1]])</f>
        <v>4</v>
      </c>
      <c r="E24" s="17" t="str">
        <f>TEXT(DATE(2000,Таблиця9[[#This Row],[Month]],1),"MMMM")</f>
        <v>April</v>
      </c>
      <c r="F24" s="17">
        <f>YEAR(Таблиця9[[#This Row],[Стовпець1]])</f>
        <v>2018</v>
      </c>
      <c r="G24" s="17">
        <f>ROUNDUP(Таблиця9[[#This Row],[Month]]/3,0)</f>
        <v>2</v>
      </c>
      <c r="H24" s="17">
        <f t="shared" si="0"/>
        <v>24</v>
      </c>
      <c r="I24" t="s">
        <v>607</v>
      </c>
      <c r="J24" t="s">
        <v>568</v>
      </c>
      <c r="K24" t="s">
        <v>569</v>
      </c>
      <c r="L24">
        <f>_xlfn.XLOOKUP($A24,'Order Details'!$A$1:$A$1501,'Order Details'!B$1:B$1501,,0)</f>
        <v>133</v>
      </c>
      <c r="M24">
        <f>_xlfn.XLOOKUP($A24,'Order Details'!$A$1:$A$1501,'Order Details'!C$1:C$1501,,0)</f>
        <v>12</v>
      </c>
      <c r="N24">
        <f>_xlfn.XLOOKUP($A24,'Order Details'!$A$1:$A$1501,'Order Details'!D$1:D$1501,,0)</f>
        <v>5</v>
      </c>
      <c r="O24" t="str">
        <f>_xlfn.XLOOKUP($A24,'Order Details'!$A$1:$A$1501,'Order Details'!E$1:E$1501,,0)</f>
        <v>Clothing</v>
      </c>
      <c r="P24" t="str">
        <f>_xlfn.XLOOKUP($A24,'Order Details'!$A$1:$A$1501,'Order Details'!F$1:F$1501,,0)</f>
        <v>Stole</v>
      </c>
    </row>
    <row r="25" spans="1:16" x14ac:dyDescent="0.3">
      <c r="A25" t="s">
        <v>56</v>
      </c>
      <c r="B25" s="16" t="s">
        <v>604</v>
      </c>
      <c r="C25" s="16">
        <f t="shared" si="1"/>
        <v>43214</v>
      </c>
      <c r="D25" s="17">
        <f>MONTH(Таблиця9[[#This Row],[Стовпець1]])</f>
        <v>4</v>
      </c>
      <c r="E25" s="17" t="str">
        <f>TEXT(DATE(2000,Таблиця9[[#This Row],[Month]],1),"MMMM")</f>
        <v>April</v>
      </c>
      <c r="F25" s="17">
        <f>YEAR(Таблиця9[[#This Row],[Стовпець1]])</f>
        <v>2018</v>
      </c>
      <c r="G25" s="17">
        <f>ROUNDUP(Таблиця9[[#This Row],[Month]]/3,0)</f>
        <v>2</v>
      </c>
      <c r="H25" s="17">
        <f t="shared" si="0"/>
        <v>24</v>
      </c>
      <c r="I25" t="s">
        <v>608</v>
      </c>
      <c r="J25" t="s">
        <v>571</v>
      </c>
      <c r="K25" t="s">
        <v>569</v>
      </c>
      <c r="L25">
        <f>_xlfn.XLOOKUP($A25,'Order Details'!$A$1:$A$1501,'Order Details'!B$1:B$1501,,0)</f>
        <v>89</v>
      </c>
      <c r="M25">
        <f>_xlfn.XLOOKUP($A25,'Order Details'!$A$1:$A$1501,'Order Details'!C$1:C$1501,,0)</f>
        <v>-89</v>
      </c>
      <c r="N25">
        <f>_xlfn.XLOOKUP($A25,'Order Details'!$A$1:$A$1501,'Order Details'!D$1:D$1501,,0)</f>
        <v>2</v>
      </c>
      <c r="O25" t="str">
        <f>_xlfn.XLOOKUP($A25,'Order Details'!$A$1:$A$1501,'Order Details'!E$1:E$1501,,0)</f>
        <v>Furniture</v>
      </c>
      <c r="P25" t="str">
        <f>_xlfn.XLOOKUP($A25,'Order Details'!$A$1:$A$1501,'Order Details'!F$1:F$1501,,0)</f>
        <v>Furnishings</v>
      </c>
    </row>
    <row r="26" spans="1:16" x14ac:dyDescent="0.3">
      <c r="A26" t="s">
        <v>57</v>
      </c>
      <c r="B26" s="16" t="s">
        <v>609</v>
      </c>
      <c r="C26" s="16">
        <f t="shared" si="1"/>
        <v>43215</v>
      </c>
      <c r="D26" s="17">
        <f>MONTH(Таблиця9[[#This Row],[Стовпець1]])</f>
        <v>4</v>
      </c>
      <c r="E26" s="17" t="str">
        <f>TEXT(DATE(2000,Таблиця9[[#This Row],[Month]],1),"MMMM")</f>
        <v>April</v>
      </c>
      <c r="F26" s="17">
        <f>YEAR(Таблиця9[[#This Row],[Стовпець1]])</f>
        <v>2018</v>
      </c>
      <c r="G26" s="17">
        <f>ROUNDUP(Таблиця9[[#This Row],[Month]]/3,0)</f>
        <v>2</v>
      </c>
      <c r="H26" s="17">
        <f t="shared" si="0"/>
        <v>25</v>
      </c>
      <c r="I26" t="s">
        <v>610</v>
      </c>
      <c r="J26" t="s">
        <v>574</v>
      </c>
      <c r="K26" t="s">
        <v>575</v>
      </c>
      <c r="L26">
        <f>_xlfn.XLOOKUP($A26,'Order Details'!$A$1:$A$1501,'Order Details'!B$1:B$1501,,0)</f>
        <v>19</v>
      </c>
      <c r="M26">
        <f>_xlfn.XLOOKUP($A26,'Order Details'!$A$1:$A$1501,'Order Details'!C$1:C$1501,,0)</f>
        <v>-2</v>
      </c>
      <c r="N26">
        <f>_xlfn.XLOOKUP($A26,'Order Details'!$A$1:$A$1501,'Order Details'!D$1:D$1501,,0)</f>
        <v>2</v>
      </c>
      <c r="O26" t="str">
        <f>_xlfn.XLOOKUP($A26,'Order Details'!$A$1:$A$1501,'Order Details'!E$1:E$1501,,0)</f>
        <v>Clothing</v>
      </c>
      <c r="P26" t="str">
        <f>_xlfn.XLOOKUP($A26,'Order Details'!$A$1:$A$1501,'Order Details'!F$1:F$1501,,0)</f>
        <v>Leggings</v>
      </c>
    </row>
    <row r="27" spans="1:16" x14ac:dyDescent="0.3">
      <c r="A27" t="s">
        <v>58</v>
      </c>
      <c r="B27" s="16" t="s">
        <v>611</v>
      </c>
      <c r="C27" s="16">
        <f t="shared" si="1"/>
        <v>43216</v>
      </c>
      <c r="D27" s="17">
        <f>MONTH(Таблиця9[[#This Row],[Стовпець1]])</f>
        <v>4</v>
      </c>
      <c r="E27" s="17" t="str">
        <f>TEXT(DATE(2000,Таблиця9[[#This Row],[Month]],1),"MMMM")</f>
        <v>April</v>
      </c>
      <c r="F27" s="17">
        <f>YEAR(Таблиця9[[#This Row],[Стовпець1]])</f>
        <v>2018</v>
      </c>
      <c r="G27" s="17">
        <f>ROUNDUP(Таблиця9[[#This Row],[Month]]/3,0)</f>
        <v>2</v>
      </c>
      <c r="H27" s="17">
        <f t="shared" si="0"/>
        <v>26</v>
      </c>
      <c r="I27" t="s">
        <v>612</v>
      </c>
      <c r="J27" t="s">
        <v>578</v>
      </c>
      <c r="K27" t="s">
        <v>579</v>
      </c>
      <c r="L27">
        <f>_xlfn.XLOOKUP($A27,'Order Details'!$A$1:$A$1501,'Order Details'!B$1:B$1501,,0)</f>
        <v>249</v>
      </c>
      <c r="M27">
        <f>_xlfn.XLOOKUP($A27,'Order Details'!$A$1:$A$1501,'Order Details'!C$1:C$1501,,0)</f>
        <v>-130</v>
      </c>
      <c r="N27">
        <f>_xlfn.XLOOKUP($A27,'Order Details'!$A$1:$A$1501,'Order Details'!D$1:D$1501,,0)</f>
        <v>4</v>
      </c>
      <c r="O27" t="str">
        <f>_xlfn.XLOOKUP($A27,'Order Details'!$A$1:$A$1501,'Order Details'!E$1:E$1501,,0)</f>
        <v>Electronics</v>
      </c>
      <c r="P27" t="str">
        <f>_xlfn.XLOOKUP($A27,'Order Details'!$A$1:$A$1501,'Order Details'!F$1:F$1501,,0)</f>
        <v>Phones</v>
      </c>
    </row>
    <row r="28" spans="1:16" x14ac:dyDescent="0.3">
      <c r="A28" t="s">
        <v>59</v>
      </c>
      <c r="B28" s="16" t="s">
        <v>611</v>
      </c>
      <c r="C28" s="16">
        <f t="shared" si="1"/>
        <v>43216</v>
      </c>
      <c r="D28" s="17">
        <f>MONTH(Таблиця9[[#This Row],[Стовпець1]])</f>
        <v>4</v>
      </c>
      <c r="E28" s="17" t="str">
        <f>TEXT(DATE(2000,Таблиця9[[#This Row],[Month]],1),"MMMM")</f>
        <v>April</v>
      </c>
      <c r="F28" s="17">
        <f>YEAR(Таблиця9[[#This Row],[Стовпець1]])</f>
        <v>2018</v>
      </c>
      <c r="G28" s="17">
        <f>ROUNDUP(Таблиця9[[#This Row],[Month]]/3,0)</f>
        <v>2</v>
      </c>
      <c r="H28" s="17">
        <f t="shared" si="0"/>
        <v>26</v>
      </c>
      <c r="I28" t="s">
        <v>613</v>
      </c>
      <c r="J28" t="s">
        <v>581</v>
      </c>
      <c r="K28" t="s">
        <v>581</v>
      </c>
      <c r="L28">
        <f>_xlfn.XLOOKUP($A28,'Order Details'!$A$1:$A$1501,'Order Details'!B$1:B$1501,,0)</f>
        <v>389</v>
      </c>
      <c r="M28">
        <f>_xlfn.XLOOKUP($A28,'Order Details'!$A$1:$A$1501,'Order Details'!C$1:C$1501,,0)</f>
        <v>-83</v>
      </c>
      <c r="N28">
        <f>_xlfn.XLOOKUP($A28,'Order Details'!$A$1:$A$1501,'Order Details'!D$1:D$1501,,0)</f>
        <v>3</v>
      </c>
      <c r="O28" t="str">
        <f>_xlfn.XLOOKUP($A28,'Order Details'!$A$1:$A$1501,'Order Details'!E$1:E$1501,,0)</f>
        <v>Furniture</v>
      </c>
      <c r="P28" t="str">
        <f>_xlfn.XLOOKUP($A28,'Order Details'!$A$1:$A$1501,'Order Details'!F$1:F$1501,,0)</f>
        <v>Chairs</v>
      </c>
    </row>
    <row r="29" spans="1:16" x14ac:dyDescent="0.3">
      <c r="A29" t="s">
        <v>60</v>
      </c>
      <c r="B29" s="16" t="s">
        <v>611</v>
      </c>
      <c r="C29" s="16">
        <f t="shared" si="1"/>
        <v>43216</v>
      </c>
      <c r="D29" s="17">
        <f>MONTH(Таблиця9[[#This Row],[Стовпець1]])</f>
        <v>4</v>
      </c>
      <c r="E29" s="17" t="str">
        <f>TEXT(DATE(2000,Таблиця9[[#This Row],[Month]],1),"MMMM")</f>
        <v>April</v>
      </c>
      <c r="F29" s="17">
        <f>YEAR(Таблиця9[[#This Row],[Стовпець1]])</f>
        <v>2018</v>
      </c>
      <c r="G29" s="17">
        <f>ROUNDUP(Таблиця9[[#This Row],[Month]]/3,0)</f>
        <v>2</v>
      </c>
      <c r="H29" s="17">
        <f t="shared" si="0"/>
        <v>26</v>
      </c>
      <c r="I29" t="s">
        <v>614</v>
      </c>
      <c r="J29" t="s">
        <v>584</v>
      </c>
      <c r="K29" t="s">
        <v>585</v>
      </c>
      <c r="L29">
        <f>_xlfn.XLOOKUP($A29,'Order Details'!$A$1:$A$1501,'Order Details'!B$1:B$1501,,0)</f>
        <v>40</v>
      </c>
      <c r="M29">
        <f>_xlfn.XLOOKUP($A29,'Order Details'!$A$1:$A$1501,'Order Details'!C$1:C$1501,,0)</f>
        <v>16</v>
      </c>
      <c r="N29">
        <f>_xlfn.XLOOKUP($A29,'Order Details'!$A$1:$A$1501,'Order Details'!D$1:D$1501,,0)</f>
        <v>3</v>
      </c>
      <c r="O29" t="str">
        <f>_xlfn.XLOOKUP($A29,'Order Details'!$A$1:$A$1501,'Order Details'!E$1:E$1501,,0)</f>
        <v>Clothing</v>
      </c>
      <c r="P29" t="str">
        <f>_xlfn.XLOOKUP($A29,'Order Details'!$A$1:$A$1501,'Order Details'!F$1:F$1501,,0)</f>
        <v>Hankerchief</v>
      </c>
    </row>
    <row r="30" spans="1:16" x14ac:dyDescent="0.3">
      <c r="A30" t="s">
        <v>61</v>
      </c>
      <c r="B30" s="16" t="s">
        <v>611</v>
      </c>
      <c r="C30" s="16">
        <f t="shared" si="1"/>
        <v>43216</v>
      </c>
      <c r="D30" s="17">
        <f>MONTH(Таблиця9[[#This Row],[Стовпець1]])</f>
        <v>4</v>
      </c>
      <c r="E30" s="17" t="str">
        <f>TEXT(DATE(2000,Таблиця9[[#This Row],[Month]],1),"MMMM")</f>
        <v>April</v>
      </c>
      <c r="F30" s="17">
        <f>YEAR(Таблиця9[[#This Row],[Стовпець1]])</f>
        <v>2018</v>
      </c>
      <c r="G30" s="17">
        <f>ROUNDUP(Таблиця9[[#This Row],[Month]]/3,0)</f>
        <v>2</v>
      </c>
      <c r="H30" s="17">
        <f t="shared" si="0"/>
        <v>26</v>
      </c>
      <c r="I30" t="s">
        <v>615</v>
      </c>
      <c r="J30" t="s">
        <v>534</v>
      </c>
      <c r="K30" t="s">
        <v>601</v>
      </c>
      <c r="L30">
        <f>_xlfn.XLOOKUP($A30,'Order Details'!$A$1:$A$1501,'Order Details'!B$1:B$1501,,0)</f>
        <v>637</v>
      </c>
      <c r="M30">
        <f>_xlfn.XLOOKUP($A30,'Order Details'!$A$1:$A$1501,'Order Details'!C$1:C$1501,,0)</f>
        <v>113</v>
      </c>
      <c r="N30">
        <f>_xlfn.XLOOKUP($A30,'Order Details'!$A$1:$A$1501,'Order Details'!D$1:D$1501,,0)</f>
        <v>5</v>
      </c>
      <c r="O30" t="str">
        <f>_xlfn.XLOOKUP($A30,'Order Details'!$A$1:$A$1501,'Order Details'!E$1:E$1501,,0)</f>
        <v>Clothing</v>
      </c>
      <c r="P30" t="str">
        <f>_xlfn.XLOOKUP($A30,'Order Details'!$A$1:$A$1501,'Order Details'!F$1:F$1501,,0)</f>
        <v>Saree</v>
      </c>
    </row>
    <row r="31" spans="1:16" x14ac:dyDescent="0.3">
      <c r="A31" t="s">
        <v>62</v>
      </c>
      <c r="B31" s="16" t="s">
        <v>611</v>
      </c>
      <c r="C31" s="16">
        <f t="shared" si="1"/>
        <v>43216</v>
      </c>
      <c r="D31" s="17">
        <f>MONTH(Таблиця9[[#This Row],[Стовпець1]])</f>
        <v>4</v>
      </c>
      <c r="E31" s="17" t="str">
        <f>TEXT(DATE(2000,Таблиця9[[#This Row],[Month]],1),"MMMM")</f>
        <v>April</v>
      </c>
      <c r="F31" s="17">
        <f>YEAR(Таблиця9[[#This Row],[Стовпець1]])</f>
        <v>2018</v>
      </c>
      <c r="G31" s="17">
        <f>ROUNDUP(Таблиця9[[#This Row],[Month]]/3,0)</f>
        <v>2</v>
      </c>
      <c r="H31" s="17">
        <f t="shared" si="0"/>
        <v>26</v>
      </c>
      <c r="I31" t="s">
        <v>616</v>
      </c>
      <c r="J31" t="s">
        <v>537</v>
      </c>
      <c r="K31" t="s">
        <v>603</v>
      </c>
      <c r="L31">
        <f>_xlfn.XLOOKUP($A31,'Order Details'!$A$1:$A$1501,'Order Details'!B$1:B$1501,,0)</f>
        <v>117</v>
      </c>
      <c r="M31">
        <f>_xlfn.XLOOKUP($A31,'Order Details'!$A$1:$A$1501,'Order Details'!C$1:C$1501,,0)</f>
        <v>14</v>
      </c>
      <c r="N31">
        <f>_xlfn.XLOOKUP($A31,'Order Details'!$A$1:$A$1501,'Order Details'!D$1:D$1501,,0)</f>
        <v>3</v>
      </c>
      <c r="O31" t="str">
        <f>_xlfn.XLOOKUP($A31,'Order Details'!$A$1:$A$1501,'Order Details'!E$1:E$1501,,0)</f>
        <v>Clothing</v>
      </c>
      <c r="P31" t="str">
        <f>_xlfn.XLOOKUP($A31,'Order Details'!$A$1:$A$1501,'Order Details'!F$1:F$1501,,0)</f>
        <v>Shirt</v>
      </c>
    </row>
    <row r="32" spans="1:16" x14ac:dyDescent="0.3">
      <c r="A32" t="s">
        <v>63</v>
      </c>
      <c r="B32" s="16" t="s">
        <v>611</v>
      </c>
      <c r="C32" s="16">
        <f t="shared" si="1"/>
        <v>43216</v>
      </c>
      <c r="D32" s="17">
        <f>MONTH(Таблиця9[[#This Row],[Стовпець1]])</f>
        <v>4</v>
      </c>
      <c r="E32" s="17" t="str">
        <f>TEXT(DATE(2000,Таблиця9[[#This Row],[Month]],1),"MMMM")</f>
        <v>April</v>
      </c>
      <c r="F32" s="17">
        <f>YEAR(Таблиця9[[#This Row],[Стовпець1]])</f>
        <v>2018</v>
      </c>
      <c r="G32" s="17">
        <f>ROUNDUP(Таблиця9[[#This Row],[Month]]/3,0)</f>
        <v>2</v>
      </c>
      <c r="H32" s="17">
        <f t="shared" si="0"/>
        <v>26</v>
      </c>
      <c r="I32" t="s">
        <v>617</v>
      </c>
      <c r="J32" t="s">
        <v>534</v>
      </c>
      <c r="K32" t="s">
        <v>535</v>
      </c>
      <c r="L32">
        <f>_xlfn.XLOOKUP($A32,'Order Details'!$A$1:$A$1501,'Order Details'!B$1:B$1501,,0)</f>
        <v>182</v>
      </c>
      <c r="M32">
        <f>_xlfn.XLOOKUP($A32,'Order Details'!$A$1:$A$1501,'Order Details'!C$1:C$1501,,0)</f>
        <v>-11</v>
      </c>
      <c r="N32">
        <f>_xlfn.XLOOKUP($A32,'Order Details'!$A$1:$A$1501,'Order Details'!D$1:D$1501,,0)</f>
        <v>3</v>
      </c>
      <c r="O32" t="str">
        <f>_xlfn.XLOOKUP($A32,'Order Details'!$A$1:$A$1501,'Order Details'!E$1:E$1501,,0)</f>
        <v>Furniture</v>
      </c>
      <c r="P32" t="str">
        <f>_xlfn.XLOOKUP($A32,'Order Details'!$A$1:$A$1501,'Order Details'!F$1:F$1501,,0)</f>
        <v>Bookcases</v>
      </c>
    </row>
    <row r="33" spans="1:16" x14ac:dyDescent="0.3">
      <c r="A33" t="s">
        <v>64</v>
      </c>
      <c r="B33" s="16" t="s">
        <v>618</v>
      </c>
      <c r="C33" s="16">
        <f t="shared" si="1"/>
        <v>43217</v>
      </c>
      <c r="D33" s="17">
        <f>MONTH(Таблиця9[[#This Row],[Стовпець1]])</f>
        <v>4</v>
      </c>
      <c r="E33" s="17" t="str">
        <f>TEXT(DATE(2000,Таблиця9[[#This Row],[Month]],1),"MMMM")</f>
        <v>April</v>
      </c>
      <c r="F33" s="17">
        <f>YEAR(Таблиця9[[#This Row],[Стовпець1]])</f>
        <v>2018</v>
      </c>
      <c r="G33" s="17">
        <f>ROUNDUP(Таблиця9[[#This Row],[Month]]/3,0)</f>
        <v>2</v>
      </c>
      <c r="H33" s="17">
        <f t="shared" si="0"/>
        <v>27</v>
      </c>
      <c r="I33" t="s">
        <v>619</v>
      </c>
      <c r="J33" t="s">
        <v>537</v>
      </c>
      <c r="K33" t="s">
        <v>538</v>
      </c>
      <c r="L33">
        <f>_xlfn.XLOOKUP($A33,'Order Details'!$A$1:$A$1501,'Order Details'!B$1:B$1501,,0)</f>
        <v>1629</v>
      </c>
      <c r="M33">
        <f>_xlfn.XLOOKUP($A33,'Order Details'!$A$1:$A$1501,'Order Details'!C$1:C$1501,,0)</f>
        <v>-153</v>
      </c>
      <c r="N33">
        <f>_xlfn.XLOOKUP($A33,'Order Details'!$A$1:$A$1501,'Order Details'!D$1:D$1501,,0)</f>
        <v>3</v>
      </c>
      <c r="O33" t="str">
        <f>_xlfn.XLOOKUP($A33,'Order Details'!$A$1:$A$1501,'Order Details'!E$1:E$1501,,0)</f>
        <v>Electronics</v>
      </c>
      <c r="P33" t="str">
        <f>_xlfn.XLOOKUP($A33,'Order Details'!$A$1:$A$1501,'Order Details'!F$1:F$1501,,0)</f>
        <v>Phones</v>
      </c>
    </row>
    <row r="34" spans="1:16" x14ac:dyDescent="0.3">
      <c r="A34" t="s">
        <v>65</v>
      </c>
      <c r="B34" s="16" t="s">
        <v>618</v>
      </c>
      <c r="C34" s="16">
        <f t="shared" si="1"/>
        <v>43217</v>
      </c>
      <c r="D34" s="17">
        <f>MONTH(Таблиця9[[#This Row],[Стовпець1]])</f>
        <v>4</v>
      </c>
      <c r="E34" s="17" t="str">
        <f>TEXT(DATE(2000,Таблиця9[[#This Row],[Month]],1),"MMMM")</f>
        <v>April</v>
      </c>
      <c r="F34" s="17">
        <f>YEAR(Таблиця9[[#This Row],[Стовпець1]])</f>
        <v>2018</v>
      </c>
      <c r="G34" s="17">
        <f>ROUNDUP(Таблиця9[[#This Row],[Month]]/3,0)</f>
        <v>2</v>
      </c>
      <c r="H34" s="17">
        <f t="shared" si="0"/>
        <v>27</v>
      </c>
      <c r="I34" t="s">
        <v>620</v>
      </c>
      <c r="J34" t="s">
        <v>540</v>
      </c>
      <c r="K34" t="s">
        <v>541</v>
      </c>
      <c r="L34">
        <f>_xlfn.XLOOKUP($A34,'Order Details'!$A$1:$A$1501,'Order Details'!B$1:B$1501,,0)</f>
        <v>68</v>
      </c>
      <c r="M34">
        <f>_xlfn.XLOOKUP($A34,'Order Details'!$A$1:$A$1501,'Order Details'!C$1:C$1501,,0)</f>
        <v>-62</v>
      </c>
      <c r="N34">
        <f>_xlfn.XLOOKUP($A34,'Order Details'!$A$1:$A$1501,'Order Details'!D$1:D$1501,,0)</f>
        <v>2</v>
      </c>
      <c r="O34" t="str">
        <f>_xlfn.XLOOKUP($A34,'Order Details'!$A$1:$A$1501,'Order Details'!E$1:E$1501,,0)</f>
        <v>Clothing</v>
      </c>
      <c r="P34" t="str">
        <f>_xlfn.XLOOKUP($A34,'Order Details'!$A$1:$A$1501,'Order Details'!F$1:F$1501,,0)</f>
        <v>Trousers</v>
      </c>
    </row>
    <row r="35" spans="1:16" x14ac:dyDescent="0.3">
      <c r="A35" t="s">
        <v>66</v>
      </c>
      <c r="B35" s="16" t="s">
        <v>618</v>
      </c>
      <c r="C35" s="16">
        <f t="shared" si="1"/>
        <v>43217</v>
      </c>
      <c r="D35" s="17">
        <f>MONTH(Таблиця9[[#This Row],[Стовпець1]])</f>
        <v>4</v>
      </c>
      <c r="E35" s="17" t="str">
        <f>TEXT(DATE(2000,Таблиця9[[#This Row],[Month]],1),"MMMM")</f>
        <v>April</v>
      </c>
      <c r="F35" s="17">
        <f>YEAR(Таблиця9[[#This Row],[Стовпець1]])</f>
        <v>2018</v>
      </c>
      <c r="G35" s="17">
        <f>ROUNDUP(Таблиця9[[#This Row],[Month]]/3,0)</f>
        <v>2</v>
      </c>
      <c r="H35" s="17">
        <f t="shared" si="0"/>
        <v>27</v>
      </c>
      <c r="I35" t="s">
        <v>621</v>
      </c>
      <c r="J35" t="s">
        <v>543</v>
      </c>
      <c r="K35" t="s">
        <v>544</v>
      </c>
      <c r="L35">
        <f>_xlfn.XLOOKUP($A35,'Order Details'!$A$1:$A$1501,'Order Details'!B$1:B$1501,,0)</f>
        <v>22</v>
      </c>
      <c r="M35">
        <f>_xlfn.XLOOKUP($A35,'Order Details'!$A$1:$A$1501,'Order Details'!C$1:C$1501,,0)</f>
        <v>-6</v>
      </c>
      <c r="N35">
        <f>_xlfn.XLOOKUP($A35,'Order Details'!$A$1:$A$1501,'Order Details'!D$1:D$1501,,0)</f>
        <v>1</v>
      </c>
      <c r="O35" t="str">
        <f>_xlfn.XLOOKUP($A35,'Order Details'!$A$1:$A$1501,'Order Details'!E$1:E$1501,,0)</f>
        <v>Furniture</v>
      </c>
      <c r="P35" t="str">
        <f>_xlfn.XLOOKUP($A35,'Order Details'!$A$1:$A$1501,'Order Details'!F$1:F$1501,,0)</f>
        <v>Furnishings</v>
      </c>
    </row>
    <row r="36" spans="1:16" x14ac:dyDescent="0.3">
      <c r="A36" t="s">
        <v>67</v>
      </c>
      <c r="B36" s="16" t="s">
        <v>622</v>
      </c>
      <c r="C36" s="16">
        <f t="shared" si="1"/>
        <v>43218</v>
      </c>
      <c r="D36" s="17">
        <f>MONTH(Таблиця9[[#This Row],[Стовпець1]])</f>
        <v>4</v>
      </c>
      <c r="E36" s="17" t="str">
        <f>TEXT(DATE(2000,Таблиця9[[#This Row],[Month]],1),"MMMM")</f>
        <v>April</v>
      </c>
      <c r="F36" s="17">
        <f>YEAR(Таблиця9[[#This Row],[Стовпець1]])</f>
        <v>2018</v>
      </c>
      <c r="G36" s="17">
        <f>ROUNDUP(Таблиця9[[#This Row],[Month]]/3,0)</f>
        <v>2</v>
      </c>
      <c r="H36" s="17">
        <f t="shared" si="0"/>
        <v>28</v>
      </c>
      <c r="I36" t="s">
        <v>623</v>
      </c>
      <c r="J36" t="s">
        <v>546</v>
      </c>
      <c r="K36" t="s">
        <v>547</v>
      </c>
      <c r="L36">
        <f>_xlfn.XLOOKUP($A36,'Order Details'!$A$1:$A$1501,'Order Details'!B$1:B$1501,,0)</f>
        <v>434</v>
      </c>
      <c r="M36">
        <f>_xlfn.XLOOKUP($A36,'Order Details'!$A$1:$A$1501,'Order Details'!C$1:C$1501,,0)</f>
        <v>26</v>
      </c>
      <c r="N36">
        <f>_xlfn.XLOOKUP($A36,'Order Details'!$A$1:$A$1501,'Order Details'!D$1:D$1501,,0)</f>
        <v>11</v>
      </c>
      <c r="O36" t="str">
        <f>_xlfn.XLOOKUP($A36,'Order Details'!$A$1:$A$1501,'Order Details'!E$1:E$1501,,0)</f>
        <v>Clothing</v>
      </c>
      <c r="P36" t="str">
        <f>_xlfn.XLOOKUP($A36,'Order Details'!$A$1:$A$1501,'Order Details'!F$1:F$1501,,0)</f>
        <v>Shirt</v>
      </c>
    </row>
    <row r="37" spans="1:16" x14ac:dyDescent="0.3">
      <c r="A37" t="s">
        <v>68</v>
      </c>
      <c r="B37" s="16" t="s">
        <v>624</v>
      </c>
      <c r="C37" s="16">
        <f t="shared" si="1"/>
        <v>43219</v>
      </c>
      <c r="D37" s="17">
        <f>MONTH(Таблиця9[[#This Row],[Стовпець1]])</f>
        <v>4</v>
      </c>
      <c r="E37" s="17" t="str">
        <f>TEXT(DATE(2000,Таблиця9[[#This Row],[Month]],1),"MMMM")</f>
        <v>April</v>
      </c>
      <c r="F37" s="17">
        <f>YEAR(Таблиця9[[#This Row],[Стовпець1]])</f>
        <v>2018</v>
      </c>
      <c r="G37" s="17">
        <f>ROUNDUP(Таблиця9[[#This Row],[Month]]/3,0)</f>
        <v>2</v>
      </c>
      <c r="H37" s="17">
        <f t="shared" si="0"/>
        <v>29</v>
      </c>
      <c r="I37" t="s">
        <v>625</v>
      </c>
      <c r="J37" t="s">
        <v>549</v>
      </c>
      <c r="K37" t="s">
        <v>550</v>
      </c>
      <c r="L37">
        <f>_xlfn.XLOOKUP($A37,'Order Details'!$A$1:$A$1501,'Order Details'!B$1:B$1501,,0)</f>
        <v>1061</v>
      </c>
      <c r="M37">
        <f>_xlfn.XLOOKUP($A37,'Order Details'!$A$1:$A$1501,'Order Details'!C$1:C$1501,,0)</f>
        <v>-36</v>
      </c>
      <c r="N37">
        <f>_xlfn.XLOOKUP($A37,'Order Details'!$A$1:$A$1501,'Order Details'!D$1:D$1501,,0)</f>
        <v>8</v>
      </c>
      <c r="O37" t="str">
        <f>_xlfn.XLOOKUP($A37,'Order Details'!$A$1:$A$1501,'Order Details'!E$1:E$1501,,0)</f>
        <v>Furniture</v>
      </c>
      <c r="P37" t="str">
        <f>_xlfn.XLOOKUP($A37,'Order Details'!$A$1:$A$1501,'Order Details'!F$1:F$1501,,0)</f>
        <v>Bookcases</v>
      </c>
    </row>
    <row r="38" spans="1:16" x14ac:dyDescent="0.3">
      <c r="A38" t="s">
        <v>69</v>
      </c>
      <c r="B38" s="16" t="s">
        <v>626</v>
      </c>
      <c r="C38" s="16">
        <f t="shared" si="1"/>
        <v>43220</v>
      </c>
      <c r="D38" s="17">
        <f>MONTH(Таблиця9[[#This Row],[Стовпець1]])</f>
        <v>4</v>
      </c>
      <c r="E38" s="17" t="str">
        <f>TEXT(DATE(2000,Таблиця9[[#This Row],[Month]],1),"MMMM")</f>
        <v>April</v>
      </c>
      <c r="F38" s="17">
        <f>YEAR(Таблиця9[[#This Row],[Стовпець1]])</f>
        <v>2018</v>
      </c>
      <c r="G38" s="17">
        <f>ROUNDUP(Таблиця9[[#This Row],[Month]]/3,0)</f>
        <v>2</v>
      </c>
      <c r="H38" s="17">
        <f t="shared" si="0"/>
        <v>30</v>
      </c>
      <c r="I38" t="s">
        <v>627</v>
      </c>
      <c r="J38" t="s">
        <v>534</v>
      </c>
      <c r="K38" t="s">
        <v>601</v>
      </c>
      <c r="L38">
        <f>_xlfn.XLOOKUP($A38,'Order Details'!$A$1:$A$1501,'Order Details'!B$1:B$1501,,0)</f>
        <v>76</v>
      </c>
      <c r="M38">
        <f>_xlfn.XLOOKUP($A38,'Order Details'!$A$1:$A$1501,'Order Details'!C$1:C$1501,,0)</f>
        <v>-92</v>
      </c>
      <c r="N38">
        <f>_xlfn.XLOOKUP($A38,'Order Details'!$A$1:$A$1501,'Order Details'!D$1:D$1501,,0)</f>
        <v>8</v>
      </c>
      <c r="O38" t="str">
        <f>_xlfn.XLOOKUP($A38,'Order Details'!$A$1:$A$1501,'Order Details'!E$1:E$1501,,0)</f>
        <v>Furniture</v>
      </c>
      <c r="P38" t="str">
        <f>_xlfn.XLOOKUP($A38,'Order Details'!$A$1:$A$1501,'Order Details'!F$1:F$1501,,0)</f>
        <v>Furnishings</v>
      </c>
    </row>
    <row r="39" spans="1:16" x14ac:dyDescent="0.3">
      <c r="A39" t="s">
        <v>70</v>
      </c>
      <c r="B39" s="16" t="s">
        <v>628</v>
      </c>
      <c r="C39" s="16">
        <f t="shared" si="1"/>
        <v>43221</v>
      </c>
      <c r="D39" s="17">
        <f>MONTH(Таблиця9[[#This Row],[Стовпець1]])</f>
        <v>5</v>
      </c>
      <c r="E39" s="17" t="str">
        <f>TEXT(DATE(2000,Таблиця9[[#This Row],[Month]],1),"MMMM")</f>
        <v>May</v>
      </c>
      <c r="F39" s="17">
        <f>YEAR(Таблиця9[[#This Row],[Стовпець1]])</f>
        <v>2018</v>
      </c>
      <c r="G39" s="17">
        <f>ROUNDUP(Таблиця9[[#This Row],[Month]]/3,0)</f>
        <v>2</v>
      </c>
      <c r="H39" s="17">
        <f t="shared" si="0"/>
        <v>1</v>
      </c>
      <c r="I39" t="s">
        <v>629</v>
      </c>
      <c r="J39" t="s">
        <v>537</v>
      </c>
      <c r="K39" t="s">
        <v>603</v>
      </c>
      <c r="L39">
        <f>_xlfn.XLOOKUP($A39,'Order Details'!$A$1:$A$1501,'Order Details'!B$1:B$1501,,0)</f>
        <v>273</v>
      </c>
      <c r="M39">
        <f>_xlfn.XLOOKUP($A39,'Order Details'!$A$1:$A$1501,'Order Details'!C$1:C$1501,,0)</f>
        <v>-87</v>
      </c>
      <c r="N39">
        <f>_xlfn.XLOOKUP($A39,'Order Details'!$A$1:$A$1501,'Order Details'!D$1:D$1501,,0)</f>
        <v>4</v>
      </c>
      <c r="O39" t="str">
        <f>_xlfn.XLOOKUP($A39,'Order Details'!$A$1:$A$1501,'Order Details'!E$1:E$1501,,0)</f>
        <v>Electronics</v>
      </c>
      <c r="P39" t="str">
        <f>_xlfn.XLOOKUP($A39,'Order Details'!$A$1:$A$1501,'Order Details'!F$1:F$1501,,0)</f>
        <v>Phones</v>
      </c>
    </row>
    <row r="40" spans="1:16" x14ac:dyDescent="0.3">
      <c r="A40" t="s">
        <v>71</v>
      </c>
      <c r="B40" s="16" t="s">
        <v>628</v>
      </c>
      <c r="C40" s="16">
        <f t="shared" si="1"/>
        <v>43221</v>
      </c>
      <c r="D40" s="17">
        <f>MONTH(Таблиця9[[#This Row],[Стовпець1]])</f>
        <v>5</v>
      </c>
      <c r="E40" s="17" t="str">
        <f>TEXT(DATE(2000,Таблиця9[[#This Row],[Month]],1),"MMMM")</f>
        <v>May</v>
      </c>
      <c r="F40" s="17">
        <f>YEAR(Таблиця9[[#This Row],[Стовпець1]])</f>
        <v>2018</v>
      </c>
      <c r="G40" s="17">
        <f>ROUNDUP(Таблиця9[[#This Row],[Month]]/3,0)</f>
        <v>2</v>
      </c>
      <c r="H40" s="17">
        <f t="shared" si="0"/>
        <v>1</v>
      </c>
      <c r="I40" t="s">
        <v>630</v>
      </c>
      <c r="J40" t="s">
        <v>560</v>
      </c>
      <c r="K40" t="s">
        <v>561</v>
      </c>
      <c r="L40">
        <f>_xlfn.XLOOKUP($A40,'Order Details'!$A$1:$A$1501,'Order Details'!B$1:B$1501,,0)</f>
        <v>20</v>
      </c>
      <c r="M40">
        <f>_xlfn.XLOOKUP($A40,'Order Details'!$A$1:$A$1501,'Order Details'!C$1:C$1501,,0)</f>
        <v>-8</v>
      </c>
      <c r="N40">
        <f>_xlfn.XLOOKUP($A40,'Order Details'!$A$1:$A$1501,'Order Details'!D$1:D$1501,,0)</f>
        <v>2</v>
      </c>
      <c r="O40" t="str">
        <f>_xlfn.XLOOKUP($A40,'Order Details'!$A$1:$A$1501,'Order Details'!E$1:E$1501,,0)</f>
        <v>Clothing</v>
      </c>
      <c r="P40" t="str">
        <f>_xlfn.XLOOKUP($A40,'Order Details'!$A$1:$A$1501,'Order Details'!F$1:F$1501,,0)</f>
        <v>Saree</v>
      </c>
    </row>
    <row r="41" spans="1:16" x14ac:dyDescent="0.3">
      <c r="A41" t="s">
        <v>72</v>
      </c>
      <c r="B41" s="16" t="s">
        <v>631</v>
      </c>
      <c r="C41" s="16">
        <f t="shared" si="1"/>
        <v>43223</v>
      </c>
      <c r="D41" s="17">
        <f>MONTH(Таблиця9[[#This Row],[Стовпець1]])</f>
        <v>5</v>
      </c>
      <c r="E41" s="17" t="str">
        <f>TEXT(DATE(2000,Таблиця9[[#This Row],[Month]],1),"MMMM")</f>
        <v>May</v>
      </c>
      <c r="F41" s="17">
        <f>YEAR(Таблиця9[[#This Row],[Стовпець1]])</f>
        <v>2018</v>
      </c>
      <c r="G41" s="17">
        <f>ROUNDUP(Таблиця9[[#This Row],[Month]]/3,0)</f>
        <v>2</v>
      </c>
      <c r="H41" s="17">
        <f t="shared" si="0"/>
        <v>3</v>
      </c>
      <c r="I41" t="s">
        <v>632</v>
      </c>
      <c r="J41" t="s">
        <v>564</v>
      </c>
      <c r="K41" t="s">
        <v>565</v>
      </c>
      <c r="L41">
        <f>_xlfn.XLOOKUP($A41,'Order Details'!$A$1:$A$1501,'Order Details'!B$1:B$1501,,0)</f>
        <v>42</v>
      </c>
      <c r="M41">
        <f>_xlfn.XLOOKUP($A41,'Order Details'!$A$1:$A$1501,'Order Details'!C$1:C$1501,,0)</f>
        <v>-6</v>
      </c>
      <c r="N41">
        <f>_xlfn.XLOOKUP($A41,'Order Details'!$A$1:$A$1501,'Order Details'!D$1:D$1501,,0)</f>
        <v>4</v>
      </c>
      <c r="O41" t="str">
        <f>_xlfn.XLOOKUP($A41,'Order Details'!$A$1:$A$1501,'Order Details'!E$1:E$1501,,0)</f>
        <v>Clothing</v>
      </c>
      <c r="P41" t="str">
        <f>_xlfn.XLOOKUP($A41,'Order Details'!$A$1:$A$1501,'Order Details'!F$1:F$1501,,0)</f>
        <v>Saree</v>
      </c>
    </row>
    <row r="42" spans="1:16" x14ac:dyDescent="0.3">
      <c r="A42" t="s">
        <v>73</v>
      </c>
      <c r="B42" s="16" t="s">
        <v>633</v>
      </c>
      <c r="C42" s="16">
        <f t="shared" si="1"/>
        <v>43224</v>
      </c>
      <c r="D42" s="17">
        <f>MONTH(Таблиця9[[#This Row],[Стовпець1]])</f>
        <v>5</v>
      </c>
      <c r="E42" s="17" t="str">
        <f>TEXT(DATE(2000,Таблиця9[[#This Row],[Month]],1),"MMMM")</f>
        <v>May</v>
      </c>
      <c r="F42" s="17">
        <f>YEAR(Таблиця9[[#This Row],[Стовпець1]])</f>
        <v>2018</v>
      </c>
      <c r="G42" s="17">
        <f>ROUNDUP(Таблиця9[[#This Row],[Month]]/3,0)</f>
        <v>2</v>
      </c>
      <c r="H42" s="17">
        <f t="shared" si="0"/>
        <v>4</v>
      </c>
      <c r="I42" t="s">
        <v>634</v>
      </c>
      <c r="J42" t="s">
        <v>568</v>
      </c>
      <c r="K42" t="s">
        <v>569</v>
      </c>
      <c r="L42">
        <f>_xlfn.XLOOKUP($A42,'Order Details'!$A$1:$A$1501,'Order Details'!B$1:B$1501,,0)</f>
        <v>100</v>
      </c>
      <c r="M42">
        <f>_xlfn.XLOOKUP($A42,'Order Details'!$A$1:$A$1501,'Order Details'!C$1:C$1501,,0)</f>
        <v>-23</v>
      </c>
      <c r="N42">
        <f>_xlfn.XLOOKUP($A42,'Order Details'!$A$1:$A$1501,'Order Details'!D$1:D$1501,,0)</f>
        <v>1</v>
      </c>
      <c r="O42" t="str">
        <f>_xlfn.XLOOKUP($A42,'Order Details'!$A$1:$A$1501,'Order Details'!E$1:E$1501,,0)</f>
        <v>Electronics</v>
      </c>
      <c r="P42" t="str">
        <f>_xlfn.XLOOKUP($A42,'Order Details'!$A$1:$A$1501,'Order Details'!F$1:F$1501,,0)</f>
        <v>Phones</v>
      </c>
    </row>
    <row r="43" spans="1:16" x14ac:dyDescent="0.3">
      <c r="A43" t="s">
        <v>74</v>
      </c>
      <c r="B43" s="16" t="s">
        <v>635</v>
      </c>
      <c r="C43" s="16">
        <f t="shared" si="1"/>
        <v>43225</v>
      </c>
      <c r="D43" s="17">
        <f>MONTH(Таблиця9[[#This Row],[Стовпець1]])</f>
        <v>5</v>
      </c>
      <c r="E43" s="17" t="str">
        <f>TEXT(DATE(2000,Таблиця9[[#This Row],[Month]],1),"MMMM")</f>
        <v>May</v>
      </c>
      <c r="F43" s="17">
        <f>YEAR(Таблиця9[[#This Row],[Стовпець1]])</f>
        <v>2018</v>
      </c>
      <c r="G43" s="17">
        <f>ROUNDUP(Таблиця9[[#This Row],[Month]]/3,0)</f>
        <v>2</v>
      </c>
      <c r="H43" s="17">
        <f t="shared" si="0"/>
        <v>5</v>
      </c>
      <c r="I43" t="s">
        <v>636</v>
      </c>
      <c r="J43" t="s">
        <v>571</v>
      </c>
      <c r="K43" t="s">
        <v>569</v>
      </c>
      <c r="L43">
        <f>_xlfn.XLOOKUP($A43,'Order Details'!$A$1:$A$1501,'Order Details'!B$1:B$1501,,0)</f>
        <v>27</v>
      </c>
      <c r="M43">
        <f>_xlfn.XLOOKUP($A43,'Order Details'!$A$1:$A$1501,'Order Details'!C$1:C$1501,,0)</f>
        <v>-25</v>
      </c>
      <c r="N43">
        <f>_xlfn.XLOOKUP($A43,'Order Details'!$A$1:$A$1501,'Order Details'!D$1:D$1501,,0)</f>
        <v>2</v>
      </c>
      <c r="O43" t="str">
        <f>_xlfn.XLOOKUP($A43,'Order Details'!$A$1:$A$1501,'Order Details'!E$1:E$1501,,0)</f>
        <v>Clothing</v>
      </c>
      <c r="P43" t="str">
        <f>_xlfn.XLOOKUP($A43,'Order Details'!$A$1:$A$1501,'Order Details'!F$1:F$1501,,0)</f>
        <v>Stole</v>
      </c>
    </row>
    <row r="44" spans="1:16" x14ac:dyDescent="0.3">
      <c r="A44" t="s">
        <v>75</v>
      </c>
      <c r="B44" s="16" t="s">
        <v>637</v>
      </c>
      <c r="C44" s="16">
        <f t="shared" si="1"/>
        <v>43226</v>
      </c>
      <c r="D44" s="17">
        <f>MONTH(Таблиця9[[#This Row],[Стовпець1]])</f>
        <v>5</v>
      </c>
      <c r="E44" s="17" t="str">
        <f>TEXT(DATE(2000,Таблиця9[[#This Row],[Month]],1),"MMMM")</f>
        <v>May</v>
      </c>
      <c r="F44" s="17">
        <f>YEAR(Таблиця9[[#This Row],[Стовпець1]])</f>
        <v>2018</v>
      </c>
      <c r="G44" s="17">
        <f>ROUNDUP(Таблиця9[[#This Row],[Month]]/3,0)</f>
        <v>2</v>
      </c>
      <c r="H44" s="17">
        <f t="shared" si="0"/>
        <v>6</v>
      </c>
      <c r="I44" t="s">
        <v>638</v>
      </c>
      <c r="J44" t="s">
        <v>534</v>
      </c>
      <c r="K44" t="s">
        <v>601</v>
      </c>
      <c r="L44">
        <f>_xlfn.XLOOKUP($A44,'Order Details'!$A$1:$A$1501,'Order Details'!B$1:B$1501,,0)</f>
        <v>245</v>
      </c>
      <c r="M44">
        <f>_xlfn.XLOOKUP($A44,'Order Details'!$A$1:$A$1501,'Order Details'!C$1:C$1501,,0)</f>
        <v>-78</v>
      </c>
      <c r="N44">
        <f>_xlfn.XLOOKUP($A44,'Order Details'!$A$1:$A$1501,'Order Details'!D$1:D$1501,,0)</f>
        <v>2</v>
      </c>
      <c r="O44" t="str">
        <f>_xlfn.XLOOKUP($A44,'Order Details'!$A$1:$A$1501,'Order Details'!E$1:E$1501,,0)</f>
        <v>Electronics</v>
      </c>
      <c r="P44" t="str">
        <f>_xlfn.XLOOKUP($A44,'Order Details'!$A$1:$A$1501,'Order Details'!F$1:F$1501,,0)</f>
        <v>Printers</v>
      </c>
    </row>
    <row r="45" spans="1:16" x14ac:dyDescent="0.3">
      <c r="A45" t="s">
        <v>76</v>
      </c>
      <c r="B45" s="16" t="s">
        <v>639</v>
      </c>
      <c r="C45" s="16">
        <f t="shared" si="1"/>
        <v>43227</v>
      </c>
      <c r="D45" s="17">
        <f>MONTH(Таблиця9[[#This Row],[Стовпець1]])</f>
        <v>5</v>
      </c>
      <c r="E45" s="17" t="str">
        <f>TEXT(DATE(2000,Таблиця9[[#This Row],[Month]],1),"MMMM")</f>
        <v>May</v>
      </c>
      <c r="F45" s="17">
        <f>YEAR(Таблиця9[[#This Row],[Стовпець1]])</f>
        <v>2018</v>
      </c>
      <c r="G45" s="17">
        <f>ROUNDUP(Таблиця9[[#This Row],[Month]]/3,0)</f>
        <v>2</v>
      </c>
      <c r="H45" s="17">
        <f t="shared" si="0"/>
        <v>7</v>
      </c>
      <c r="I45" t="s">
        <v>640</v>
      </c>
      <c r="J45" t="s">
        <v>537</v>
      </c>
      <c r="K45" t="s">
        <v>603</v>
      </c>
      <c r="L45">
        <f>_xlfn.XLOOKUP($A45,'Order Details'!$A$1:$A$1501,'Order Details'!B$1:B$1501,,0)</f>
        <v>200</v>
      </c>
      <c r="M45">
        <f>_xlfn.XLOOKUP($A45,'Order Details'!$A$1:$A$1501,'Order Details'!C$1:C$1501,,0)</f>
        <v>-60</v>
      </c>
      <c r="N45">
        <f>_xlfn.XLOOKUP($A45,'Order Details'!$A$1:$A$1501,'Order Details'!D$1:D$1501,,0)</f>
        <v>4</v>
      </c>
      <c r="O45" t="str">
        <f>_xlfn.XLOOKUP($A45,'Order Details'!$A$1:$A$1501,'Order Details'!E$1:E$1501,,0)</f>
        <v>Furniture</v>
      </c>
      <c r="P45" t="str">
        <f>_xlfn.XLOOKUP($A45,'Order Details'!$A$1:$A$1501,'Order Details'!F$1:F$1501,,0)</f>
        <v>Bookcases</v>
      </c>
    </row>
    <row r="46" spans="1:16" x14ac:dyDescent="0.3">
      <c r="A46" t="s">
        <v>77</v>
      </c>
      <c r="B46" s="16" t="s">
        <v>641</v>
      </c>
      <c r="C46" s="16">
        <f t="shared" si="1"/>
        <v>43228</v>
      </c>
      <c r="D46" s="17">
        <f>MONTH(Таблиця9[[#This Row],[Стовпець1]])</f>
        <v>5</v>
      </c>
      <c r="E46" s="17" t="str">
        <f>TEXT(DATE(2000,Таблиця9[[#This Row],[Month]],1),"MMMM")</f>
        <v>May</v>
      </c>
      <c r="F46" s="17">
        <f>YEAR(Таблиця9[[#This Row],[Стовпець1]])</f>
        <v>2018</v>
      </c>
      <c r="G46" s="17">
        <f>ROUNDUP(Таблиця9[[#This Row],[Month]]/3,0)</f>
        <v>2</v>
      </c>
      <c r="H46" s="17">
        <f t="shared" si="0"/>
        <v>8</v>
      </c>
      <c r="I46" t="s">
        <v>642</v>
      </c>
      <c r="J46" t="s">
        <v>581</v>
      </c>
      <c r="K46" t="s">
        <v>581</v>
      </c>
      <c r="L46">
        <f>_xlfn.XLOOKUP($A46,'Order Details'!$A$1:$A$1501,'Order Details'!B$1:B$1501,,0)</f>
        <v>24</v>
      </c>
      <c r="M46">
        <f>_xlfn.XLOOKUP($A46,'Order Details'!$A$1:$A$1501,'Order Details'!C$1:C$1501,,0)</f>
        <v>-21</v>
      </c>
      <c r="N46">
        <f>_xlfn.XLOOKUP($A46,'Order Details'!$A$1:$A$1501,'Order Details'!D$1:D$1501,,0)</f>
        <v>7</v>
      </c>
      <c r="O46" t="str">
        <f>_xlfn.XLOOKUP($A46,'Order Details'!$A$1:$A$1501,'Order Details'!E$1:E$1501,,0)</f>
        <v>Clothing</v>
      </c>
      <c r="P46" t="str">
        <f>_xlfn.XLOOKUP($A46,'Order Details'!$A$1:$A$1501,'Order Details'!F$1:F$1501,,0)</f>
        <v>Skirt</v>
      </c>
    </row>
    <row r="47" spans="1:16" x14ac:dyDescent="0.3">
      <c r="A47" t="s">
        <v>78</v>
      </c>
      <c r="B47" s="16" t="s">
        <v>641</v>
      </c>
      <c r="C47" s="16">
        <f t="shared" si="1"/>
        <v>43228</v>
      </c>
      <c r="D47" s="17">
        <f>MONTH(Таблиця9[[#This Row],[Стовпець1]])</f>
        <v>5</v>
      </c>
      <c r="E47" s="17" t="str">
        <f>TEXT(DATE(2000,Таблиця9[[#This Row],[Month]],1),"MMMM")</f>
        <v>May</v>
      </c>
      <c r="F47" s="17">
        <f>YEAR(Таблиця9[[#This Row],[Стовпець1]])</f>
        <v>2018</v>
      </c>
      <c r="G47" s="17">
        <f>ROUNDUP(Таблиця9[[#This Row],[Month]]/3,0)</f>
        <v>2</v>
      </c>
      <c r="H47" s="17">
        <f t="shared" si="0"/>
        <v>8</v>
      </c>
      <c r="I47" t="s">
        <v>643</v>
      </c>
      <c r="J47" t="s">
        <v>584</v>
      </c>
      <c r="K47" t="s">
        <v>585</v>
      </c>
      <c r="L47">
        <f>_xlfn.XLOOKUP($A47,'Order Details'!$A$1:$A$1501,'Order Details'!B$1:B$1501,,0)</f>
        <v>1279</v>
      </c>
      <c r="M47">
        <f>_xlfn.XLOOKUP($A47,'Order Details'!$A$1:$A$1501,'Order Details'!C$1:C$1501,,0)</f>
        <v>-640</v>
      </c>
      <c r="N47">
        <f>_xlfn.XLOOKUP($A47,'Order Details'!$A$1:$A$1501,'Order Details'!D$1:D$1501,,0)</f>
        <v>8</v>
      </c>
      <c r="O47" t="str">
        <f>_xlfn.XLOOKUP($A47,'Order Details'!$A$1:$A$1501,'Order Details'!E$1:E$1501,,0)</f>
        <v>Electronics</v>
      </c>
      <c r="P47" t="str">
        <f>_xlfn.XLOOKUP($A47,'Order Details'!$A$1:$A$1501,'Order Details'!F$1:F$1501,,0)</f>
        <v>Printers</v>
      </c>
    </row>
    <row r="48" spans="1:16" x14ac:dyDescent="0.3">
      <c r="A48" t="s">
        <v>79</v>
      </c>
      <c r="B48" s="16" t="s">
        <v>644</v>
      </c>
      <c r="C48" s="16">
        <f t="shared" si="1"/>
        <v>43230</v>
      </c>
      <c r="D48" s="17">
        <f>MONTH(Таблиця9[[#This Row],[Стовпець1]])</f>
        <v>5</v>
      </c>
      <c r="E48" s="17" t="str">
        <f>TEXT(DATE(2000,Таблиця9[[#This Row],[Month]],1),"MMMM")</f>
        <v>May</v>
      </c>
      <c r="F48" s="17">
        <f>YEAR(Таблиця9[[#This Row],[Стовпець1]])</f>
        <v>2018</v>
      </c>
      <c r="G48" s="17">
        <f>ROUNDUP(Таблиця9[[#This Row],[Month]]/3,0)</f>
        <v>2</v>
      </c>
      <c r="H48" s="17">
        <f t="shared" si="0"/>
        <v>10</v>
      </c>
      <c r="I48" t="s">
        <v>645</v>
      </c>
      <c r="J48" t="s">
        <v>534</v>
      </c>
      <c r="K48" t="s">
        <v>601</v>
      </c>
      <c r="L48">
        <f>_xlfn.XLOOKUP($A48,'Order Details'!$A$1:$A$1501,'Order Details'!B$1:B$1501,,0)</f>
        <v>34</v>
      </c>
      <c r="M48">
        <f>_xlfn.XLOOKUP($A48,'Order Details'!$A$1:$A$1501,'Order Details'!C$1:C$1501,,0)</f>
        <v>12</v>
      </c>
      <c r="N48">
        <f>_xlfn.XLOOKUP($A48,'Order Details'!$A$1:$A$1501,'Order Details'!D$1:D$1501,,0)</f>
        <v>3</v>
      </c>
      <c r="O48" t="str">
        <f>_xlfn.XLOOKUP($A48,'Order Details'!$A$1:$A$1501,'Order Details'!E$1:E$1501,,0)</f>
        <v>Clothing</v>
      </c>
      <c r="P48" t="str">
        <f>_xlfn.XLOOKUP($A48,'Order Details'!$A$1:$A$1501,'Order Details'!F$1:F$1501,,0)</f>
        <v>Hankerchief</v>
      </c>
    </row>
    <row r="49" spans="1:16" x14ac:dyDescent="0.3">
      <c r="A49" t="s">
        <v>80</v>
      </c>
      <c r="B49" s="16" t="s">
        <v>646</v>
      </c>
      <c r="C49" s="16">
        <f t="shared" si="1"/>
        <v>43231</v>
      </c>
      <c r="D49" s="17">
        <f>MONTH(Таблиця9[[#This Row],[Стовпець1]])</f>
        <v>5</v>
      </c>
      <c r="E49" s="17" t="str">
        <f>TEXT(DATE(2000,Таблиця9[[#This Row],[Month]],1),"MMMM")</f>
        <v>May</v>
      </c>
      <c r="F49" s="17">
        <f>YEAR(Таблиця9[[#This Row],[Стовпець1]])</f>
        <v>2018</v>
      </c>
      <c r="G49" s="17">
        <f>ROUNDUP(Таблиця9[[#This Row],[Month]]/3,0)</f>
        <v>2</v>
      </c>
      <c r="H49" s="17">
        <f t="shared" si="0"/>
        <v>11</v>
      </c>
      <c r="I49" t="s">
        <v>647</v>
      </c>
      <c r="J49" t="s">
        <v>537</v>
      </c>
      <c r="K49" t="s">
        <v>603</v>
      </c>
      <c r="L49">
        <f>_xlfn.XLOOKUP($A49,'Order Details'!$A$1:$A$1501,'Order Details'!B$1:B$1501,,0)</f>
        <v>44</v>
      </c>
      <c r="M49">
        <f>_xlfn.XLOOKUP($A49,'Order Details'!$A$1:$A$1501,'Order Details'!C$1:C$1501,,0)</f>
        <v>-26</v>
      </c>
      <c r="N49">
        <f>_xlfn.XLOOKUP($A49,'Order Details'!$A$1:$A$1501,'Order Details'!D$1:D$1501,,0)</f>
        <v>3</v>
      </c>
      <c r="O49" t="str">
        <f>_xlfn.XLOOKUP($A49,'Order Details'!$A$1:$A$1501,'Order Details'!E$1:E$1501,,0)</f>
        <v>Clothing</v>
      </c>
      <c r="P49" t="str">
        <f>_xlfn.XLOOKUP($A49,'Order Details'!$A$1:$A$1501,'Order Details'!F$1:F$1501,,0)</f>
        <v>Hankerchief</v>
      </c>
    </row>
    <row r="50" spans="1:16" x14ac:dyDescent="0.3">
      <c r="A50" t="s">
        <v>81</v>
      </c>
      <c r="B50" s="16" t="s">
        <v>646</v>
      </c>
      <c r="C50" s="16">
        <f t="shared" si="1"/>
        <v>43231</v>
      </c>
      <c r="D50" s="17">
        <f>MONTH(Таблиця9[[#This Row],[Стовпець1]])</f>
        <v>5</v>
      </c>
      <c r="E50" s="17" t="str">
        <f>TEXT(DATE(2000,Таблиця9[[#This Row],[Month]],1),"MMMM")</f>
        <v>May</v>
      </c>
      <c r="F50" s="17">
        <f>YEAR(Таблиця9[[#This Row],[Стовпець1]])</f>
        <v>2018</v>
      </c>
      <c r="G50" s="17">
        <f>ROUNDUP(Таблиця9[[#This Row],[Month]]/3,0)</f>
        <v>2</v>
      </c>
      <c r="H50" s="17">
        <f t="shared" si="0"/>
        <v>11</v>
      </c>
      <c r="I50" t="s">
        <v>648</v>
      </c>
      <c r="J50" t="s">
        <v>534</v>
      </c>
      <c r="K50" t="s">
        <v>535</v>
      </c>
      <c r="L50">
        <f>_xlfn.XLOOKUP($A50,'Order Details'!$A$1:$A$1501,'Order Details'!B$1:B$1501,,0)</f>
        <v>534</v>
      </c>
      <c r="M50">
        <f>_xlfn.XLOOKUP($A50,'Order Details'!$A$1:$A$1501,'Order Details'!C$1:C$1501,,0)</f>
        <v>0</v>
      </c>
      <c r="N50">
        <f>_xlfn.XLOOKUP($A50,'Order Details'!$A$1:$A$1501,'Order Details'!D$1:D$1501,,0)</f>
        <v>3</v>
      </c>
      <c r="O50" t="str">
        <f>_xlfn.XLOOKUP($A50,'Order Details'!$A$1:$A$1501,'Order Details'!E$1:E$1501,,0)</f>
        <v>Clothing</v>
      </c>
      <c r="P50" t="str">
        <f>_xlfn.XLOOKUP($A50,'Order Details'!$A$1:$A$1501,'Order Details'!F$1:F$1501,,0)</f>
        <v>Saree</v>
      </c>
    </row>
    <row r="51" spans="1:16" x14ac:dyDescent="0.3">
      <c r="A51" t="s">
        <v>82</v>
      </c>
      <c r="B51" s="16" t="s">
        <v>649</v>
      </c>
      <c r="C51" s="16">
        <f t="shared" si="1"/>
        <v>43233</v>
      </c>
      <c r="D51" s="17">
        <f>MONTH(Таблиця9[[#This Row],[Стовпець1]])</f>
        <v>5</v>
      </c>
      <c r="E51" s="17" t="str">
        <f>TEXT(DATE(2000,Таблиця9[[#This Row],[Month]],1),"MMMM")</f>
        <v>May</v>
      </c>
      <c r="F51" s="17">
        <f>YEAR(Таблиця9[[#This Row],[Стовпець1]])</f>
        <v>2018</v>
      </c>
      <c r="G51" s="17">
        <f>ROUNDUP(Таблиця9[[#This Row],[Month]]/3,0)</f>
        <v>2</v>
      </c>
      <c r="H51" s="17">
        <f t="shared" si="0"/>
        <v>13</v>
      </c>
      <c r="I51" t="s">
        <v>650</v>
      </c>
      <c r="J51" t="s">
        <v>537</v>
      </c>
      <c r="K51" t="s">
        <v>538</v>
      </c>
      <c r="L51">
        <f>_xlfn.XLOOKUP($A51,'Order Details'!$A$1:$A$1501,'Order Details'!B$1:B$1501,,0)</f>
        <v>1021</v>
      </c>
      <c r="M51">
        <f>_xlfn.XLOOKUP($A51,'Order Details'!$A$1:$A$1501,'Order Details'!C$1:C$1501,,0)</f>
        <v>-48</v>
      </c>
      <c r="N51">
        <f>_xlfn.XLOOKUP($A51,'Order Details'!$A$1:$A$1501,'Order Details'!D$1:D$1501,,0)</f>
        <v>4</v>
      </c>
      <c r="O51" t="str">
        <f>_xlfn.XLOOKUP($A51,'Order Details'!$A$1:$A$1501,'Order Details'!E$1:E$1501,,0)</f>
        <v>Electronics</v>
      </c>
      <c r="P51" t="str">
        <f>_xlfn.XLOOKUP($A51,'Order Details'!$A$1:$A$1501,'Order Details'!F$1:F$1501,,0)</f>
        <v>Electronic Games</v>
      </c>
    </row>
    <row r="52" spans="1:16" x14ac:dyDescent="0.3">
      <c r="A52" t="s">
        <v>83</v>
      </c>
      <c r="B52" s="16" t="s">
        <v>651</v>
      </c>
      <c r="C52" s="16">
        <f t="shared" si="1"/>
        <v>43234</v>
      </c>
      <c r="D52" s="17">
        <f>MONTH(Таблиця9[[#This Row],[Стовпець1]])</f>
        <v>5</v>
      </c>
      <c r="E52" s="17" t="str">
        <f>TEXT(DATE(2000,Таблиця9[[#This Row],[Month]],1),"MMMM")</f>
        <v>May</v>
      </c>
      <c r="F52" s="17">
        <f>YEAR(Таблиця9[[#This Row],[Стовпець1]])</f>
        <v>2018</v>
      </c>
      <c r="G52" s="17">
        <f>ROUNDUP(Таблиця9[[#This Row],[Month]]/3,0)</f>
        <v>2</v>
      </c>
      <c r="H52" s="17">
        <f t="shared" si="0"/>
        <v>14</v>
      </c>
      <c r="I52" t="s">
        <v>652</v>
      </c>
      <c r="J52" t="s">
        <v>540</v>
      </c>
      <c r="K52" t="s">
        <v>541</v>
      </c>
      <c r="L52">
        <f>_xlfn.XLOOKUP($A52,'Order Details'!$A$1:$A$1501,'Order Details'!B$1:B$1501,,0)</f>
        <v>27</v>
      </c>
      <c r="M52">
        <f>_xlfn.XLOOKUP($A52,'Order Details'!$A$1:$A$1501,'Order Details'!C$1:C$1501,,0)</f>
        <v>9</v>
      </c>
      <c r="N52">
        <f>_xlfn.XLOOKUP($A52,'Order Details'!$A$1:$A$1501,'Order Details'!D$1:D$1501,,0)</f>
        <v>2</v>
      </c>
      <c r="O52" t="str">
        <f>_xlfn.XLOOKUP($A52,'Order Details'!$A$1:$A$1501,'Order Details'!E$1:E$1501,,0)</f>
        <v>Clothing</v>
      </c>
      <c r="P52" t="str">
        <f>_xlfn.XLOOKUP($A52,'Order Details'!$A$1:$A$1501,'Order Details'!F$1:F$1501,,0)</f>
        <v>T-shirt</v>
      </c>
    </row>
    <row r="53" spans="1:16" x14ac:dyDescent="0.3">
      <c r="A53" t="s">
        <v>84</v>
      </c>
      <c r="B53" s="16" t="s">
        <v>653</v>
      </c>
      <c r="C53" s="16">
        <f t="shared" si="1"/>
        <v>43235</v>
      </c>
      <c r="D53" s="17">
        <f>MONTH(Таблиця9[[#This Row],[Стовпець1]])</f>
        <v>5</v>
      </c>
      <c r="E53" s="17" t="str">
        <f>TEXT(DATE(2000,Таблиця9[[#This Row],[Month]],1),"MMMM")</f>
        <v>May</v>
      </c>
      <c r="F53" s="17">
        <f>YEAR(Таблиця9[[#This Row],[Стовпець1]])</f>
        <v>2018</v>
      </c>
      <c r="G53" s="17">
        <f>ROUNDUP(Таблиця9[[#This Row],[Month]]/3,0)</f>
        <v>2</v>
      </c>
      <c r="H53" s="17">
        <f t="shared" si="0"/>
        <v>15</v>
      </c>
      <c r="I53" t="s">
        <v>654</v>
      </c>
      <c r="J53" t="s">
        <v>543</v>
      </c>
      <c r="K53" t="s">
        <v>544</v>
      </c>
      <c r="L53">
        <f>_xlfn.XLOOKUP($A53,'Order Details'!$A$1:$A$1501,'Order Details'!B$1:B$1501,,0)</f>
        <v>148</v>
      </c>
      <c r="M53">
        <f>_xlfn.XLOOKUP($A53,'Order Details'!$A$1:$A$1501,'Order Details'!C$1:C$1501,,0)</f>
        <v>72</v>
      </c>
      <c r="N53">
        <f>_xlfn.XLOOKUP($A53,'Order Details'!$A$1:$A$1501,'Order Details'!D$1:D$1501,,0)</f>
        <v>7</v>
      </c>
      <c r="O53" t="str">
        <f>_xlfn.XLOOKUP($A53,'Order Details'!$A$1:$A$1501,'Order Details'!E$1:E$1501,,0)</f>
        <v>Clothing</v>
      </c>
      <c r="P53" t="str">
        <f>_xlfn.XLOOKUP($A53,'Order Details'!$A$1:$A$1501,'Order Details'!F$1:F$1501,,0)</f>
        <v>T-shirt</v>
      </c>
    </row>
    <row r="54" spans="1:16" x14ac:dyDescent="0.3">
      <c r="A54" t="s">
        <v>85</v>
      </c>
      <c r="B54" s="16" t="s">
        <v>655</v>
      </c>
      <c r="C54" s="16">
        <f t="shared" si="1"/>
        <v>43236</v>
      </c>
      <c r="D54" s="17">
        <f>MONTH(Таблиця9[[#This Row],[Стовпець1]])</f>
        <v>5</v>
      </c>
      <c r="E54" s="17" t="str">
        <f>TEXT(DATE(2000,Таблиця9[[#This Row],[Month]],1),"MMMM")</f>
        <v>May</v>
      </c>
      <c r="F54" s="17">
        <f>YEAR(Таблиця9[[#This Row],[Стовпець1]])</f>
        <v>2018</v>
      </c>
      <c r="G54" s="17">
        <f>ROUNDUP(Таблиця9[[#This Row],[Month]]/3,0)</f>
        <v>2</v>
      </c>
      <c r="H54" s="17">
        <f t="shared" si="0"/>
        <v>16</v>
      </c>
      <c r="I54" t="s">
        <v>656</v>
      </c>
      <c r="J54" t="s">
        <v>546</v>
      </c>
      <c r="K54" t="s">
        <v>547</v>
      </c>
      <c r="L54">
        <f>_xlfn.XLOOKUP($A54,'Order Details'!$A$1:$A$1501,'Order Details'!B$1:B$1501,,0)</f>
        <v>245</v>
      </c>
      <c r="M54">
        <f>_xlfn.XLOOKUP($A54,'Order Details'!$A$1:$A$1501,'Order Details'!C$1:C$1501,,0)</f>
        <v>-78</v>
      </c>
      <c r="N54">
        <f>_xlfn.XLOOKUP($A54,'Order Details'!$A$1:$A$1501,'Order Details'!D$1:D$1501,,0)</f>
        <v>3</v>
      </c>
      <c r="O54" t="str">
        <f>_xlfn.XLOOKUP($A54,'Order Details'!$A$1:$A$1501,'Order Details'!E$1:E$1501,,0)</f>
        <v>Clothing</v>
      </c>
      <c r="P54" t="str">
        <f>_xlfn.XLOOKUP($A54,'Order Details'!$A$1:$A$1501,'Order Details'!F$1:F$1501,,0)</f>
        <v>Saree</v>
      </c>
    </row>
    <row r="55" spans="1:16" x14ac:dyDescent="0.3">
      <c r="A55" t="s">
        <v>86</v>
      </c>
      <c r="B55" s="16" t="s">
        <v>657</v>
      </c>
      <c r="C55" s="16">
        <f t="shared" si="1"/>
        <v>43237</v>
      </c>
      <c r="D55" s="17">
        <f>MONTH(Таблиця9[[#This Row],[Стовпець1]])</f>
        <v>5</v>
      </c>
      <c r="E55" s="17" t="str">
        <f>TEXT(DATE(2000,Таблиця9[[#This Row],[Month]],1),"MMMM")</f>
        <v>May</v>
      </c>
      <c r="F55" s="17">
        <f>YEAR(Таблиця9[[#This Row],[Стовпець1]])</f>
        <v>2018</v>
      </c>
      <c r="G55" s="17">
        <f>ROUNDUP(Таблиця9[[#This Row],[Month]]/3,0)</f>
        <v>2</v>
      </c>
      <c r="H55" s="17">
        <f t="shared" si="0"/>
        <v>17</v>
      </c>
      <c r="I55" t="s">
        <v>658</v>
      </c>
      <c r="J55" t="s">
        <v>549</v>
      </c>
      <c r="K55" t="s">
        <v>550</v>
      </c>
      <c r="L55">
        <f>_xlfn.XLOOKUP($A55,'Order Details'!$A$1:$A$1501,'Order Details'!B$1:B$1501,,0)</f>
        <v>19</v>
      </c>
      <c r="M55">
        <f>_xlfn.XLOOKUP($A55,'Order Details'!$A$1:$A$1501,'Order Details'!C$1:C$1501,,0)</f>
        <v>-15</v>
      </c>
      <c r="N55">
        <f>_xlfn.XLOOKUP($A55,'Order Details'!$A$1:$A$1501,'Order Details'!D$1:D$1501,,0)</f>
        <v>3</v>
      </c>
      <c r="O55" t="str">
        <f>_xlfn.XLOOKUP($A55,'Order Details'!$A$1:$A$1501,'Order Details'!E$1:E$1501,,0)</f>
        <v>Clothing</v>
      </c>
      <c r="P55" t="str">
        <f>_xlfn.XLOOKUP($A55,'Order Details'!$A$1:$A$1501,'Order Details'!F$1:F$1501,,0)</f>
        <v>Hankerchief</v>
      </c>
    </row>
    <row r="56" spans="1:16" x14ac:dyDescent="0.3">
      <c r="A56" t="s">
        <v>87</v>
      </c>
      <c r="B56" s="16" t="s">
        <v>657</v>
      </c>
      <c r="C56" s="16">
        <f t="shared" si="1"/>
        <v>43237</v>
      </c>
      <c r="D56" s="17">
        <f>MONTH(Таблиця9[[#This Row],[Стовпець1]])</f>
        <v>5</v>
      </c>
      <c r="E56" s="17" t="str">
        <f>TEXT(DATE(2000,Таблиця9[[#This Row],[Month]],1),"MMMM")</f>
        <v>May</v>
      </c>
      <c r="F56" s="17">
        <f>YEAR(Таблиця9[[#This Row],[Стовпець1]])</f>
        <v>2018</v>
      </c>
      <c r="G56" s="17">
        <f>ROUNDUP(Таблиця9[[#This Row],[Month]]/3,0)</f>
        <v>2</v>
      </c>
      <c r="H56" s="17">
        <f t="shared" si="0"/>
        <v>17</v>
      </c>
      <c r="I56" t="s">
        <v>659</v>
      </c>
      <c r="J56" t="s">
        <v>534</v>
      </c>
      <c r="K56" t="s">
        <v>601</v>
      </c>
      <c r="L56">
        <f>_xlfn.XLOOKUP($A56,'Order Details'!$A$1:$A$1501,'Order Details'!B$1:B$1501,,0)</f>
        <v>24</v>
      </c>
      <c r="M56">
        <f>_xlfn.XLOOKUP($A56,'Order Details'!$A$1:$A$1501,'Order Details'!C$1:C$1501,,0)</f>
        <v>-2</v>
      </c>
      <c r="N56">
        <f>_xlfn.XLOOKUP($A56,'Order Details'!$A$1:$A$1501,'Order Details'!D$1:D$1501,,0)</f>
        <v>2</v>
      </c>
      <c r="O56" t="str">
        <f>_xlfn.XLOOKUP($A56,'Order Details'!$A$1:$A$1501,'Order Details'!E$1:E$1501,,0)</f>
        <v>Clothing</v>
      </c>
      <c r="P56" t="str">
        <f>_xlfn.XLOOKUP($A56,'Order Details'!$A$1:$A$1501,'Order Details'!F$1:F$1501,,0)</f>
        <v>T-shirt</v>
      </c>
    </row>
    <row r="57" spans="1:16" x14ac:dyDescent="0.3">
      <c r="A57" t="s">
        <v>88</v>
      </c>
      <c r="B57" s="16" t="s">
        <v>660</v>
      </c>
      <c r="C57" s="16">
        <f t="shared" si="1"/>
        <v>43239</v>
      </c>
      <c r="D57" s="17">
        <f>MONTH(Таблиця9[[#This Row],[Стовпець1]])</f>
        <v>5</v>
      </c>
      <c r="E57" s="17" t="str">
        <f>TEXT(DATE(2000,Таблиця9[[#This Row],[Month]],1),"MMMM")</f>
        <v>May</v>
      </c>
      <c r="F57" s="17">
        <f>YEAR(Таблиця9[[#This Row],[Стовпець1]])</f>
        <v>2018</v>
      </c>
      <c r="G57" s="17">
        <f>ROUNDUP(Таблиця9[[#This Row],[Month]]/3,0)</f>
        <v>2</v>
      </c>
      <c r="H57" s="17">
        <f t="shared" si="0"/>
        <v>19</v>
      </c>
      <c r="I57" t="s">
        <v>661</v>
      </c>
      <c r="J57" t="s">
        <v>537</v>
      </c>
      <c r="K57" t="s">
        <v>603</v>
      </c>
      <c r="L57">
        <f>_xlfn.XLOOKUP($A57,'Order Details'!$A$1:$A$1501,'Order Details'!B$1:B$1501,,0)</f>
        <v>294</v>
      </c>
      <c r="M57">
        <f>_xlfn.XLOOKUP($A57,'Order Details'!$A$1:$A$1501,'Order Details'!C$1:C$1501,,0)</f>
        <v>138</v>
      </c>
      <c r="N57">
        <f>_xlfn.XLOOKUP($A57,'Order Details'!$A$1:$A$1501,'Order Details'!D$1:D$1501,,0)</f>
        <v>2</v>
      </c>
      <c r="O57" t="str">
        <f>_xlfn.XLOOKUP($A57,'Order Details'!$A$1:$A$1501,'Order Details'!E$1:E$1501,,0)</f>
        <v>Electronics</v>
      </c>
      <c r="P57" t="str">
        <f>_xlfn.XLOOKUP($A57,'Order Details'!$A$1:$A$1501,'Order Details'!F$1:F$1501,,0)</f>
        <v>Printers</v>
      </c>
    </row>
    <row r="58" spans="1:16" x14ac:dyDescent="0.3">
      <c r="A58" t="s">
        <v>89</v>
      </c>
      <c r="B58" s="16" t="s">
        <v>662</v>
      </c>
      <c r="C58" s="16">
        <f t="shared" si="1"/>
        <v>43240</v>
      </c>
      <c r="D58" s="17">
        <f>MONTH(Таблиця9[[#This Row],[Стовпець1]])</f>
        <v>5</v>
      </c>
      <c r="E58" s="17" t="str">
        <f>TEXT(DATE(2000,Таблиця9[[#This Row],[Month]],1),"MMMM")</f>
        <v>May</v>
      </c>
      <c r="F58" s="17">
        <f>YEAR(Таблиця9[[#This Row],[Стовпець1]])</f>
        <v>2018</v>
      </c>
      <c r="G58" s="17">
        <f>ROUNDUP(Таблиця9[[#This Row],[Month]]/3,0)</f>
        <v>2</v>
      </c>
      <c r="H58" s="17">
        <f t="shared" si="0"/>
        <v>20</v>
      </c>
      <c r="I58" t="s">
        <v>663</v>
      </c>
      <c r="J58" t="s">
        <v>560</v>
      </c>
      <c r="K58" t="s">
        <v>561</v>
      </c>
      <c r="L58">
        <f>_xlfn.XLOOKUP($A58,'Order Details'!$A$1:$A$1501,'Order Details'!B$1:B$1501,,0)</f>
        <v>444</v>
      </c>
      <c r="M58">
        <f>_xlfn.XLOOKUP($A58,'Order Details'!$A$1:$A$1501,'Order Details'!C$1:C$1501,,0)</f>
        <v>-200</v>
      </c>
      <c r="N58">
        <f>_xlfn.XLOOKUP($A58,'Order Details'!$A$1:$A$1501,'Order Details'!D$1:D$1501,,0)</f>
        <v>4</v>
      </c>
      <c r="O58" t="str">
        <f>_xlfn.XLOOKUP($A58,'Order Details'!$A$1:$A$1501,'Order Details'!E$1:E$1501,,0)</f>
        <v>Electronics</v>
      </c>
      <c r="P58" t="str">
        <f>_xlfn.XLOOKUP($A58,'Order Details'!$A$1:$A$1501,'Order Details'!F$1:F$1501,,0)</f>
        <v>Phones</v>
      </c>
    </row>
    <row r="59" spans="1:16" x14ac:dyDescent="0.3">
      <c r="A59" t="s">
        <v>90</v>
      </c>
      <c r="B59" s="16" t="s">
        <v>664</v>
      </c>
      <c r="C59" s="16">
        <f t="shared" si="1"/>
        <v>43241</v>
      </c>
      <c r="D59" s="17">
        <f>MONTH(Таблиця9[[#This Row],[Стовпець1]])</f>
        <v>5</v>
      </c>
      <c r="E59" s="17" t="str">
        <f>TEXT(DATE(2000,Таблиця9[[#This Row],[Month]],1),"MMMM")</f>
        <v>May</v>
      </c>
      <c r="F59" s="17">
        <f>YEAR(Таблиця9[[#This Row],[Стовпець1]])</f>
        <v>2018</v>
      </c>
      <c r="G59" s="17">
        <f>ROUNDUP(Таблиця9[[#This Row],[Month]]/3,0)</f>
        <v>2</v>
      </c>
      <c r="H59" s="17">
        <f t="shared" si="0"/>
        <v>21</v>
      </c>
      <c r="I59" t="s">
        <v>665</v>
      </c>
      <c r="J59" t="s">
        <v>564</v>
      </c>
      <c r="K59" t="s">
        <v>565</v>
      </c>
      <c r="L59">
        <f>_xlfn.XLOOKUP($A59,'Order Details'!$A$1:$A$1501,'Order Details'!B$1:B$1501,,0)</f>
        <v>166</v>
      </c>
      <c r="M59">
        <f>_xlfn.XLOOKUP($A59,'Order Details'!$A$1:$A$1501,'Order Details'!C$1:C$1501,,0)</f>
        <v>-113</v>
      </c>
      <c r="N59">
        <f>_xlfn.XLOOKUP($A59,'Order Details'!$A$1:$A$1501,'Order Details'!D$1:D$1501,,0)</f>
        <v>4</v>
      </c>
      <c r="O59" t="str">
        <f>_xlfn.XLOOKUP($A59,'Order Details'!$A$1:$A$1501,'Order Details'!E$1:E$1501,,0)</f>
        <v>Electronics</v>
      </c>
      <c r="P59" t="str">
        <f>_xlfn.XLOOKUP($A59,'Order Details'!$A$1:$A$1501,'Order Details'!F$1:F$1501,,0)</f>
        <v>Accessories</v>
      </c>
    </row>
    <row r="60" spans="1:16" x14ac:dyDescent="0.3">
      <c r="A60" t="s">
        <v>91</v>
      </c>
      <c r="B60" s="16" t="s">
        <v>666</v>
      </c>
      <c r="C60" s="16">
        <f t="shared" si="1"/>
        <v>43242</v>
      </c>
      <c r="D60" s="17">
        <f>MONTH(Таблиця9[[#This Row],[Стовпець1]])</f>
        <v>5</v>
      </c>
      <c r="E60" s="17" t="str">
        <f>TEXT(DATE(2000,Таблиця9[[#This Row],[Month]],1),"MMMM")</f>
        <v>May</v>
      </c>
      <c r="F60" s="17">
        <f>YEAR(Таблиця9[[#This Row],[Стовпець1]])</f>
        <v>2018</v>
      </c>
      <c r="G60" s="17">
        <f>ROUNDUP(Таблиця9[[#This Row],[Month]]/3,0)</f>
        <v>2</v>
      </c>
      <c r="H60" s="17">
        <f t="shared" si="0"/>
        <v>22</v>
      </c>
      <c r="I60" t="s">
        <v>667</v>
      </c>
      <c r="J60" t="s">
        <v>568</v>
      </c>
      <c r="K60" t="s">
        <v>569</v>
      </c>
      <c r="L60">
        <f>_xlfn.XLOOKUP($A60,'Order Details'!$A$1:$A$1501,'Order Details'!B$1:B$1501,,0)</f>
        <v>934</v>
      </c>
      <c r="M60">
        <f>_xlfn.XLOOKUP($A60,'Order Details'!$A$1:$A$1501,'Order Details'!C$1:C$1501,,0)</f>
        <v>-916</v>
      </c>
      <c r="N60">
        <f>_xlfn.XLOOKUP($A60,'Order Details'!$A$1:$A$1501,'Order Details'!D$1:D$1501,,0)</f>
        <v>7</v>
      </c>
      <c r="O60" t="str">
        <f>_xlfn.XLOOKUP($A60,'Order Details'!$A$1:$A$1501,'Order Details'!E$1:E$1501,,0)</f>
        <v>Electronics</v>
      </c>
      <c r="P60" t="str">
        <f>_xlfn.XLOOKUP($A60,'Order Details'!$A$1:$A$1501,'Order Details'!F$1:F$1501,,0)</f>
        <v>Electronic Games</v>
      </c>
    </row>
    <row r="61" spans="1:16" x14ac:dyDescent="0.3">
      <c r="A61" t="s">
        <v>92</v>
      </c>
      <c r="B61" s="16" t="s">
        <v>668</v>
      </c>
      <c r="C61" s="16">
        <f t="shared" si="1"/>
        <v>43243</v>
      </c>
      <c r="D61" s="17">
        <f>MONTH(Таблиця9[[#This Row],[Стовпець1]])</f>
        <v>5</v>
      </c>
      <c r="E61" s="17" t="str">
        <f>TEXT(DATE(2000,Таблиця9[[#This Row],[Month]],1),"MMMM")</f>
        <v>May</v>
      </c>
      <c r="F61" s="17">
        <f>YEAR(Таблиця9[[#This Row],[Стовпець1]])</f>
        <v>2018</v>
      </c>
      <c r="G61" s="17">
        <f>ROUNDUP(Таблиця9[[#This Row],[Month]]/3,0)</f>
        <v>2</v>
      </c>
      <c r="H61" s="17">
        <f t="shared" si="0"/>
        <v>23</v>
      </c>
      <c r="I61" t="s">
        <v>669</v>
      </c>
      <c r="J61" t="s">
        <v>571</v>
      </c>
      <c r="K61" t="s">
        <v>569</v>
      </c>
      <c r="L61">
        <f>_xlfn.XLOOKUP($A61,'Order Details'!$A$1:$A$1501,'Order Details'!B$1:B$1501,,0)</f>
        <v>11</v>
      </c>
      <c r="M61">
        <f>_xlfn.XLOOKUP($A61,'Order Details'!$A$1:$A$1501,'Order Details'!C$1:C$1501,,0)</f>
        <v>-2</v>
      </c>
      <c r="N61">
        <f>_xlfn.XLOOKUP($A61,'Order Details'!$A$1:$A$1501,'Order Details'!D$1:D$1501,,0)</f>
        <v>4</v>
      </c>
      <c r="O61" t="str">
        <f>_xlfn.XLOOKUP($A61,'Order Details'!$A$1:$A$1501,'Order Details'!E$1:E$1501,,0)</f>
        <v>Clothing</v>
      </c>
      <c r="P61" t="str">
        <f>_xlfn.XLOOKUP($A61,'Order Details'!$A$1:$A$1501,'Order Details'!F$1:F$1501,,0)</f>
        <v>Hankerchief</v>
      </c>
    </row>
    <row r="62" spans="1:16" x14ac:dyDescent="0.3">
      <c r="A62" t="s">
        <v>93</v>
      </c>
      <c r="B62" s="16" t="s">
        <v>670</v>
      </c>
      <c r="C62" s="16">
        <f t="shared" si="1"/>
        <v>43244</v>
      </c>
      <c r="D62" s="17">
        <f>MONTH(Таблиця9[[#This Row],[Стовпець1]])</f>
        <v>5</v>
      </c>
      <c r="E62" s="17" t="str">
        <f>TEXT(DATE(2000,Таблиця9[[#This Row],[Month]],1),"MMMM")</f>
        <v>May</v>
      </c>
      <c r="F62" s="17">
        <f>YEAR(Таблиця9[[#This Row],[Стовпець1]])</f>
        <v>2018</v>
      </c>
      <c r="G62" s="17">
        <f>ROUNDUP(Таблиця9[[#This Row],[Month]]/3,0)</f>
        <v>2</v>
      </c>
      <c r="H62" s="17">
        <f t="shared" si="0"/>
        <v>24</v>
      </c>
      <c r="I62" t="s">
        <v>671</v>
      </c>
      <c r="J62" t="s">
        <v>574</v>
      </c>
      <c r="K62" t="s">
        <v>575</v>
      </c>
      <c r="L62">
        <f>_xlfn.XLOOKUP($A62,'Order Details'!$A$1:$A$1501,'Order Details'!B$1:B$1501,,0)</f>
        <v>123</v>
      </c>
      <c r="M62">
        <f>_xlfn.XLOOKUP($A62,'Order Details'!$A$1:$A$1501,'Order Details'!C$1:C$1501,,0)</f>
        <v>17</v>
      </c>
      <c r="N62">
        <f>_xlfn.XLOOKUP($A62,'Order Details'!$A$1:$A$1501,'Order Details'!D$1:D$1501,,0)</f>
        <v>3</v>
      </c>
      <c r="O62" t="str">
        <f>_xlfn.XLOOKUP($A62,'Order Details'!$A$1:$A$1501,'Order Details'!E$1:E$1501,,0)</f>
        <v>Furniture</v>
      </c>
      <c r="P62" t="str">
        <f>_xlfn.XLOOKUP($A62,'Order Details'!$A$1:$A$1501,'Order Details'!F$1:F$1501,,0)</f>
        <v>Furnishings</v>
      </c>
    </row>
    <row r="63" spans="1:16" x14ac:dyDescent="0.3">
      <c r="A63" t="s">
        <v>94</v>
      </c>
      <c r="B63" s="16" t="s">
        <v>672</v>
      </c>
      <c r="C63" s="16">
        <f t="shared" si="1"/>
        <v>43245</v>
      </c>
      <c r="D63" s="17">
        <f>MONTH(Таблиця9[[#This Row],[Стовпець1]])</f>
        <v>5</v>
      </c>
      <c r="E63" s="17" t="str">
        <f>TEXT(DATE(2000,Таблиця9[[#This Row],[Month]],1),"MMMM")</f>
        <v>May</v>
      </c>
      <c r="F63" s="17">
        <f>YEAR(Таблиця9[[#This Row],[Стовпець1]])</f>
        <v>2018</v>
      </c>
      <c r="G63" s="17">
        <f>ROUNDUP(Таблиця9[[#This Row],[Month]]/3,0)</f>
        <v>2</v>
      </c>
      <c r="H63" s="17">
        <f t="shared" si="0"/>
        <v>25</v>
      </c>
      <c r="I63" t="s">
        <v>673</v>
      </c>
      <c r="J63" t="s">
        <v>578</v>
      </c>
      <c r="K63" t="s">
        <v>579</v>
      </c>
      <c r="L63">
        <f>_xlfn.XLOOKUP($A63,'Order Details'!$A$1:$A$1501,'Order Details'!B$1:B$1501,,0)</f>
        <v>610</v>
      </c>
      <c r="M63">
        <f>_xlfn.XLOOKUP($A63,'Order Details'!$A$1:$A$1501,'Order Details'!C$1:C$1501,,0)</f>
        <v>-66</v>
      </c>
      <c r="N63">
        <f>_xlfn.XLOOKUP($A63,'Order Details'!$A$1:$A$1501,'Order Details'!D$1:D$1501,,0)</f>
        <v>2</v>
      </c>
      <c r="O63" t="str">
        <f>_xlfn.XLOOKUP($A63,'Order Details'!$A$1:$A$1501,'Order Details'!E$1:E$1501,,0)</f>
        <v>Furniture</v>
      </c>
      <c r="P63" t="str">
        <f>_xlfn.XLOOKUP($A63,'Order Details'!$A$1:$A$1501,'Order Details'!F$1:F$1501,,0)</f>
        <v>Tables</v>
      </c>
    </row>
    <row r="64" spans="1:16" x14ac:dyDescent="0.3">
      <c r="A64" t="s">
        <v>95</v>
      </c>
      <c r="B64" s="16" t="s">
        <v>672</v>
      </c>
      <c r="C64" s="16">
        <f t="shared" si="1"/>
        <v>43245</v>
      </c>
      <c r="D64" s="17">
        <f>MONTH(Таблиця9[[#This Row],[Стовпець1]])</f>
        <v>5</v>
      </c>
      <c r="E64" s="17" t="str">
        <f>TEXT(DATE(2000,Таблиця9[[#This Row],[Month]],1),"MMMM")</f>
        <v>May</v>
      </c>
      <c r="F64" s="17">
        <f>YEAR(Таблиця9[[#This Row],[Стовпець1]])</f>
        <v>2018</v>
      </c>
      <c r="G64" s="17">
        <f>ROUNDUP(Таблиця9[[#This Row],[Month]]/3,0)</f>
        <v>2</v>
      </c>
      <c r="H64" s="17">
        <f t="shared" si="0"/>
        <v>25</v>
      </c>
      <c r="I64" t="s">
        <v>674</v>
      </c>
      <c r="J64" t="s">
        <v>581</v>
      </c>
      <c r="K64" t="s">
        <v>581</v>
      </c>
      <c r="L64">
        <f>_xlfn.XLOOKUP($A64,'Order Details'!$A$1:$A$1501,'Order Details'!B$1:B$1501,,0)</f>
        <v>74</v>
      </c>
      <c r="M64">
        <f>_xlfn.XLOOKUP($A64,'Order Details'!$A$1:$A$1501,'Order Details'!C$1:C$1501,,0)</f>
        <v>29</v>
      </c>
      <c r="N64">
        <f>_xlfn.XLOOKUP($A64,'Order Details'!$A$1:$A$1501,'Order Details'!D$1:D$1501,,0)</f>
        <v>3</v>
      </c>
      <c r="O64" t="str">
        <f>_xlfn.XLOOKUP($A64,'Order Details'!$A$1:$A$1501,'Order Details'!E$1:E$1501,,0)</f>
        <v>Clothing</v>
      </c>
      <c r="P64" t="str">
        <f>_xlfn.XLOOKUP($A64,'Order Details'!$A$1:$A$1501,'Order Details'!F$1:F$1501,,0)</f>
        <v>Stole</v>
      </c>
    </row>
    <row r="65" spans="1:16" x14ac:dyDescent="0.3">
      <c r="A65" t="s">
        <v>96</v>
      </c>
      <c r="B65" s="16" t="s">
        <v>675</v>
      </c>
      <c r="C65" s="16">
        <f t="shared" si="1"/>
        <v>43247</v>
      </c>
      <c r="D65" s="17">
        <f>MONTH(Таблиця9[[#This Row],[Стовпець1]])</f>
        <v>5</v>
      </c>
      <c r="E65" s="17" t="str">
        <f>TEXT(DATE(2000,Таблиця9[[#This Row],[Month]],1),"MMMM")</f>
        <v>May</v>
      </c>
      <c r="F65" s="17">
        <f>YEAR(Таблиця9[[#This Row],[Стовпець1]])</f>
        <v>2018</v>
      </c>
      <c r="G65" s="17">
        <f>ROUNDUP(Таблиця9[[#This Row],[Month]]/3,0)</f>
        <v>2</v>
      </c>
      <c r="H65" s="17">
        <f t="shared" si="0"/>
        <v>27</v>
      </c>
      <c r="I65" t="s">
        <v>676</v>
      </c>
      <c r="J65" t="s">
        <v>584</v>
      </c>
      <c r="K65" t="s">
        <v>585</v>
      </c>
      <c r="L65">
        <f>_xlfn.XLOOKUP($A65,'Order Details'!$A$1:$A$1501,'Order Details'!B$1:B$1501,,0)</f>
        <v>832</v>
      </c>
      <c r="M65">
        <f>_xlfn.XLOOKUP($A65,'Order Details'!$A$1:$A$1501,'Order Details'!C$1:C$1501,,0)</f>
        <v>0</v>
      </c>
      <c r="N65">
        <f>_xlfn.XLOOKUP($A65,'Order Details'!$A$1:$A$1501,'Order Details'!D$1:D$1501,,0)</f>
        <v>3</v>
      </c>
      <c r="O65" t="str">
        <f>_xlfn.XLOOKUP($A65,'Order Details'!$A$1:$A$1501,'Order Details'!E$1:E$1501,,0)</f>
        <v>Clothing</v>
      </c>
      <c r="P65" t="str">
        <f>_xlfn.XLOOKUP($A65,'Order Details'!$A$1:$A$1501,'Order Details'!F$1:F$1501,,0)</f>
        <v>Trousers</v>
      </c>
    </row>
    <row r="66" spans="1:16" x14ac:dyDescent="0.3">
      <c r="A66" t="s">
        <v>97</v>
      </c>
      <c r="B66" s="16" t="s">
        <v>677</v>
      </c>
      <c r="C66" s="16">
        <f t="shared" ref="C66:C129" si="2">DATE(RIGHT(B66,4),MID(B66,4,2),LEFT(B66,2))</f>
        <v>43248</v>
      </c>
      <c r="D66" s="17">
        <f>MONTH(Таблиця9[[#This Row],[Стовпець1]])</f>
        <v>5</v>
      </c>
      <c r="E66" s="17" t="str">
        <f>TEXT(DATE(2000,Таблиця9[[#This Row],[Month]],1),"MMMM")</f>
        <v>May</v>
      </c>
      <c r="F66" s="17">
        <f>YEAR(Таблиця9[[#This Row],[Стовпець1]])</f>
        <v>2018</v>
      </c>
      <c r="G66" s="17">
        <f>ROUNDUP(Таблиця9[[#This Row],[Month]]/3,0)</f>
        <v>2</v>
      </c>
      <c r="H66" s="17">
        <f t="shared" ref="H66:H129" si="3">DAY(C66)</f>
        <v>28</v>
      </c>
      <c r="I66" t="s">
        <v>678</v>
      </c>
      <c r="J66" t="s">
        <v>588</v>
      </c>
      <c r="K66" t="s">
        <v>589</v>
      </c>
      <c r="L66">
        <f>_xlfn.XLOOKUP($A66,'Order Details'!$A$1:$A$1501,'Order Details'!B$1:B$1501,,0)</f>
        <v>27</v>
      </c>
      <c r="M66">
        <f>_xlfn.XLOOKUP($A66,'Order Details'!$A$1:$A$1501,'Order Details'!C$1:C$1501,,0)</f>
        <v>-15</v>
      </c>
      <c r="N66">
        <f>_xlfn.XLOOKUP($A66,'Order Details'!$A$1:$A$1501,'Order Details'!D$1:D$1501,,0)</f>
        <v>1</v>
      </c>
      <c r="O66" t="str">
        <f>_xlfn.XLOOKUP($A66,'Order Details'!$A$1:$A$1501,'Order Details'!E$1:E$1501,,0)</f>
        <v>Clothing</v>
      </c>
      <c r="P66" t="str">
        <f>_xlfn.XLOOKUP($A66,'Order Details'!$A$1:$A$1501,'Order Details'!F$1:F$1501,,0)</f>
        <v>Stole</v>
      </c>
    </row>
    <row r="67" spans="1:16" x14ac:dyDescent="0.3">
      <c r="A67" t="s">
        <v>98</v>
      </c>
      <c r="B67" s="16" t="s">
        <v>677</v>
      </c>
      <c r="C67" s="16">
        <f t="shared" si="2"/>
        <v>43248</v>
      </c>
      <c r="D67" s="17">
        <f>MONTH(Таблиця9[[#This Row],[Стовпець1]])</f>
        <v>5</v>
      </c>
      <c r="E67" s="17" t="str">
        <f>TEXT(DATE(2000,Таблиця9[[#This Row],[Month]],1),"MMMM")</f>
        <v>May</v>
      </c>
      <c r="F67" s="17">
        <f>YEAR(Таблиця9[[#This Row],[Стовпець1]])</f>
        <v>2018</v>
      </c>
      <c r="G67" s="17">
        <f>ROUNDUP(Таблиця9[[#This Row],[Month]]/3,0)</f>
        <v>2</v>
      </c>
      <c r="H67" s="17">
        <f t="shared" si="3"/>
        <v>28</v>
      </c>
      <c r="I67" t="s">
        <v>679</v>
      </c>
      <c r="J67" t="s">
        <v>531</v>
      </c>
      <c r="K67" t="s">
        <v>532</v>
      </c>
      <c r="L67">
        <f>_xlfn.XLOOKUP($A67,'Order Details'!$A$1:$A$1501,'Order Details'!B$1:B$1501,,0)</f>
        <v>143</v>
      </c>
      <c r="M67">
        <f>_xlfn.XLOOKUP($A67,'Order Details'!$A$1:$A$1501,'Order Details'!C$1:C$1501,,0)</f>
        <v>-124</v>
      </c>
      <c r="N67">
        <f>_xlfn.XLOOKUP($A67,'Order Details'!$A$1:$A$1501,'Order Details'!D$1:D$1501,,0)</f>
        <v>5</v>
      </c>
      <c r="O67" t="str">
        <f>_xlfn.XLOOKUP($A67,'Order Details'!$A$1:$A$1501,'Order Details'!E$1:E$1501,,0)</f>
        <v>Clothing</v>
      </c>
      <c r="P67" t="str">
        <f>_xlfn.XLOOKUP($A67,'Order Details'!$A$1:$A$1501,'Order Details'!F$1:F$1501,,0)</f>
        <v>Saree</v>
      </c>
    </row>
    <row r="68" spans="1:16" x14ac:dyDescent="0.3">
      <c r="A68" t="s">
        <v>99</v>
      </c>
      <c r="B68" s="16" t="s">
        <v>677</v>
      </c>
      <c r="C68" s="16">
        <f t="shared" si="2"/>
        <v>43248</v>
      </c>
      <c r="D68" s="17">
        <f>MONTH(Таблиця9[[#This Row],[Стовпець1]])</f>
        <v>5</v>
      </c>
      <c r="E68" s="17" t="str">
        <f>TEXT(DATE(2000,Таблиця9[[#This Row],[Month]],1),"MMMM")</f>
        <v>May</v>
      </c>
      <c r="F68" s="17">
        <f>YEAR(Таблиця9[[#This Row],[Стовпець1]])</f>
        <v>2018</v>
      </c>
      <c r="G68" s="17">
        <f>ROUNDUP(Таблиця9[[#This Row],[Month]]/3,0)</f>
        <v>2</v>
      </c>
      <c r="H68" s="17">
        <f t="shared" si="3"/>
        <v>28</v>
      </c>
      <c r="I68" t="s">
        <v>680</v>
      </c>
      <c r="J68" t="s">
        <v>534</v>
      </c>
      <c r="K68" t="s">
        <v>535</v>
      </c>
      <c r="L68">
        <f>_xlfn.XLOOKUP($A68,'Order Details'!$A$1:$A$1501,'Order Details'!B$1:B$1501,,0)</f>
        <v>17</v>
      </c>
      <c r="M68">
        <f>_xlfn.XLOOKUP($A68,'Order Details'!$A$1:$A$1501,'Order Details'!C$1:C$1501,,0)</f>
        <v>-12</v>
      </c>
      <c r="N68">
        <f>_xlfn.XLOOKUP($A68,'Order Details'!$A$1:$A$1501,'Order Details'!D$1:D$1501,,0)</f>
        <v>5</v>
      </c>
      <c r="O68" t="str">
        <f>_xlfn.XLOOKUP($A68,'Order Details'!$A$1:$A$1501,'Order Details'!E$1:E$1501,,0)</f>
        <v>Clothing</v>
      </c>
      <c r="P68" t="str">
        <f>_xlfn.XLOOKUP($A68,'Order Details'!$A$1:$A$1501,'Order Details'!F$1:F$1501,,0)</f>
        <v>Skirt</v>
      </c>
    </row>
    <row r="69" spans="1:16" x14ac:dyDescent="0.3">
      <c r="A69" t="s">
        <v>100</v>
      </c>
      <c r="B69" s="16" t="s">
        <v>681</v>
      </c>
      <c r="C69" s="16">
        <f t="shared" si="2"/>
        <v>43251</v>
      </c>
      <c r="D69" s="17">
        <f>MONTH(Таблиця9[[#This Row],[Стовпець1]])</f>
        <v>5</v>
      </c>
      <c r="E69" s="17" t="str">
        <f>TEXT(DATE(2000,Таблиця9[[#This Row],[Month]],1),"MMMM")</f>
        <v>May</v>
      </c>
      <c r="F69" s="17">
        <f>YEAR(Таблиця9[[#This Row],[Стовпець1]])</f>
        <v>2018</v>
      </c>
      <c r="G69" s="17">
        <f>ROUNDUP(Таблиця9[[#This Row],[Month]]/3,0)</f>
        <v>2</v>
      </c>
      <c r="H69" s="17">
        <f t="shared" si="3"/>
        <v>31</v>
      </c>
      <c r="I69" t="s">
        <v>682</v>
      </c>
      <c r="J69" t="s">
        <v>537</v>
      </c>
      <c r="K69" t="s">
        <v>538</v>
      </c>
      <c r="L69">
        <f>_xlfn.XLOOKUP($A69,'Order Details'!$A$1:$A$1501,'Order Details'!B$1:B$1501,,0)</f>
        <v>929</v>
      </c>
      <c r="M69">
        <f>_xlfn.XLOOKUP($A69,'Order Details'!$A$1:$A$1501,'Order Details'!C$1:C$1501,,0)</f>
        <v>-93</v>
      </c>
      <c r="N69">
        <f>_xlfn.XLOOKUP($A69,'Order Details'!$A$1:$A$1501,'Order Details'!D$1:D$1501,,0)</f>
        <v>9</v>
      </c>
      <c r="O69" t="str">
        <f>_xlfn.XLOOKUP($A69,'Order Details'!$A$1:$A$1501,'Order Details'!E$1:E$1501,,0)</f>
        <v>Clothing</v>
      </c>
      <c r="P69" t="str">
        <f>_xlfn.XLOOKUP($A69,'Order Details'!$A$1:$A$1501,'Order Details'!F$1:F$1501,,0)</f>
        <v>Saree</v>
      </c>
    </row>
    <row r="70" spans="1:16" x14ac:dyDescent="0.3">
      <c r="A70" t="s">
        <v>101</v>
      </c>
      <c r="B70" s="16" t="s">
        <v>683</v>
      </c>
      <c r="C70" s="16">
        <f t="shared" si="2"/>
        <v>43252</v>
      </c>
      <c r="D70" s="17">
        <f>MONTH(Таблиця9[[#This Row],[Стовпець1]])</f>
        <v>6</v>
      </c>
      <c r="E70" s="17" t="str">
        <f>TEXT(DATE(2000,Таблиця9[[#This Row],[Month]],1),"MMMM")</f>
        <v>June</v>
      </c>
      <c r="F70" s="17">
        <f>YEAR(Таблиця9[[#This Row],[Стовпець1]])</f>
        <v>2018</v>
      </c>
      <c r="G70" s="17">
        <f>ROUNDUP(Таблиця9[[#This Row],[Month]]/3,0)</f>
        <v>2</v>
      </c>
      <c r="H70" s="17">
        <f t="shared" si="3"/>
        <v>1</v>
      </c>
      <c r="I70" t="s">
        <v>684</v>
      </c>
      <c r="J70" t="s">
        <v>540</v>
      </c>
      <c r="K70" t="s">
        <v>541</v>
      </c>
      <c r="L70">
        <f>_xlfn.XLOOKUP($A70,'Order Details'!$A$1:$A$1501,'Order Details'!B$1:B$1501,,0)</f>
        <v>342</v>
      </c>
      <c r="M70">
        <f>_xlfn.XLOOKUP($A70,'Order Details'!$A$1:$A$1501,'Order Details'!C$1:C$1501,,0)</f>
        <v>-103</v>
      </c>
      <c r="N70">
        <f>_xlfn.XLOOKUP($A70,'Order Details'!$A$1:$A$1501,'Order Details'!D$1:D$1501,,0)</f>
        <v>4</v>
      </c>
      <c r="O70" t="str">
        <f>_xlfn.XLOOKUP($A70,'Order Details'!$A$1:$A$1501,'Order Details'!E$1:E$1501,,0)</f>
        <v>Electronics</v>
      </c>
      <c r="P70" t="str">
        <f>_xlfn.XLOOKUP($A70,'Order Details'!$A$1:$A$1501,'Order Details'!F$1:F$1501,,0)</f>
        <v>Electronic Games</v>
      </c>
    </row>
    <row r="71" spans="1:16" x14ac:dyDescent="0.3">
      <c r="A71" t="s">
        <v>102</v>
      </c>
      <c r="B71" s="16" t="s">
        <v>685</v>
      </c>
      <c r="C71" s="16">
        <f t="shared" si="2"/>
        <v>43253</v>
      </c>
      <c r="D71" s="17">
        <f>MONTH(Таблиця9[[#This Row],[Стовпець1]])</f>
        <v>6</v>
      </c>
      <c r="E71" s="17" t="str">
        <f>TEXT(DATE(2000,Таблиця9[[#This Row],[Month]],1),"MMMM")</f>
        <v>June</v>
      </c>
      <c r="F71" s="17">
        <f>YEAR(Таблиця9[[#This Row],[Стовпець1]])</f>
        <v>2018</v>
      </c>
      <c r="G71" s="17">
        <f>ROUNDUP(Таблиця9[[#This Row],[Month]]/3,0)</f>
        <v>2</v>
      </c>
      <c r="H71" s="17">
        <f t="shared" si="3"/>
        <v>2</v>
      </c>
      <c r="I71" t="s">
        <v>686</v>
      </c>
      <c r="J71" t="s">
        <v>543</v>
      </c>
      <c r="K71" t="s">
        <v>544</v>
      </c>
      <c r="L71">
        <f>_xlfn.XLOOKUP($A71,'Order Details'!$A$1:$A$1501,'Order Details'!B$1:B$1501,,0)</f>
        <v>20</v>
      </c>
      <c r="M71">
        <f>_xlfn.XLOOKUP($A71,'Order Details'!$A$1:$A$1501,'Order Details'!C$1:C$1501,,0)</f>
        <v>-2</v>
      </c>
      <c r="N71">
        <f>_xlfn.XLOOKUP($A71,'Order Details'!$A$1:$A$1501,'Order Details'!D$1:D$1501,,0)</f>
        <v>1</v>
      </c>
      <c r="O71" t="str">
        <f>_xlfn.XLOOKUP($A71,'Order Details'!$A$1:$A$1501,'Order Details'!E$1:E$1501,,0)</f>
        <v>Electronics</v>
      </c>
      <c r="P71" t="str">
        <f>_xlfn.XLOOKUP($A71,'Order Details'!$A$1:$A$1501,'Order Details'!F$1:F$1501,,0)</f>
        <v>Accessories</v>
      </c>
    </row>
    <row r="72" spans="1:16" x14ac:dyDescent="0.3">
      <c r="A72" t="s">
        <v>103</v>
      </c>
      <c r="B72" s="16" t="s">
        <v>687</v>
      </c>
      <c r="C72" s="16">
        <f t="shared" si="2"/>
        <v>43254</v>
      </c>
      <c r="D72" s="17">
        <f>MONTH(Таблиця9[[#This Row],[Стовпець1]])</f>
        <v>6</v>
      </c>
      <c r="E72" s="17" t="str">
        <f>TEXT(DATE(2000,Таблиця9[[#This Row],[Month]],1),"MMMM")</f>
        <v>June</v>
      </c>
      <c r="F72" s="17">
        <f>YEAR(Таблиця9[[#This Row],[Стовпець1]])</f>
        <v>2018</v>
      </c>
      <c r="G72" s="17">
        <f>ROUNDUP(Таблиця9[[#This Row],[Month]]/3,0)</f>
        <v>2</v>
      </c>
      <c r="H72" s="17">
        <f t="shared" si="3"/>
        <v>3</v>
      </c>
      <c r="I72" t="s">
        <v>688</v>
      </c>
      <c r="J72" t="s">
        <v>546</v>
      </c>
      <c r="K72" t="s">
        <v>547</v>
      </c>
      <c r="L72">
        <f>_xlfn.XLOOKUP($A72,'Order Details'!$A$1:$A$1501,'Order Details'!B$1:B$1501,,0)</f>
        <v>64</v>
      </c>
      <c r="M72">
        <f>_xlfn.XLOOKUP($A72,'Order Details'!$A$1:$A$1501,'Order Details'!C$1:C$1501,,0)</f>
        <v>-7</v>
      </c>
      <c r="N72">
        <f>_xlfn.XLOOKUP($A72,'Order Details'!$A$1:$A$1501,'Order Details'!D$1:D$1501,,0)</f>
        <v>3</v>
      </c>
      <c r="O72" t="str">
        <f>_xlfn.XLOOKUP($A72,'Order Details'!$A$1:$A$1501,'Order Details'!E$1:E$1501,,0)</f>
        <v>Clothing</v>
      </c>
      <c r="P72" t="str">
        <f>_xlfn.XLOOKUP($A72,'Order Details'!$A$1:$A$1501,'Order Details'!F$1:F$1501,,0)</f>
        <v>Saree</v>
      </c>
    </row>
    <row r="73" spans="1:16" x14ac:dyDescent="0.3">
      <c r="A73" t="s">
        <v>104</v>
      </c>
      <c r="B73" s="16" t="s">
        <v>689</v>
      </c>
      <c r="C73" s="16">
        <f t="shared" si="2"/>
        <v>43255</v>
      </c>
      <c r="D73" s="17">
        <f>MONTH(Таблиця9[[#This Row],[Стовпець1]])</f>
        <v>6</v>
      </c>
      <c r="E73" s="17" t="str">
        <f>TEXT(DATE(2000,Таблиця9[[#This Row],[Month]],1),"MMMM")</f>
        <v>June</v>
      </c>
      <c r="F73" s="17">
        <f>YEAR(Таблиця9[[#This Row],[Стовпець1]])</f>
        <v>2018</v>
      </c>
      <c r="G73" s="17">
        <f>ROUNDUP(Таблиця9[[#This Row],[Month]]/3,0)</f>
        <v>2</v>
      </c>
      <c r="H73" s="17">
        <f t="shared" si="3"/>
        <v>4</v>
      </c>
      <c r="I73" t="s">
        <v>690</v>
      </c>
      <c r="J73" t="s">
        <v>534</v>
      </c>
      <c r="K73" t="s">
        <v>601</v>
      </c>
      <c r="L73">
        <f>_xlfn.XLOOKUP($A73,'Order Details'!$A$1:$A$1501,'Order Details'!B$1:B$1501,,0)</f>
        <v>76</v>
      </c>
      <c r="M73">
        <f>_xlfn.XLOOKUP($A73,'Order Details'!$A$1:$A$1501,'Order Details'!C$1:C$1501,,0)</f>
        <v>-50</v>
      </c>
      <c r="N73">
        <f>_xlfn.XLOOKUP($A73,'Order Details'!$A$1:$A$1501,'Order Details'!D$1:D$1501,,0)</f>
        <v>1</v>
      </c>
      <c r="O73" t="str">
        <f>_xlfn.XLOOKUP($A73,'Order Details'!$A$1:$A$1501,'Order Details'!E$1:E$1501,,0)</f>
        <v>Clothing</v>
      </c>
      <c r="P73" t="str">
        <f>_xlfn.XLOOKUP($A73,'Order Details'!$A$1:$A$1501,'Order Details'!F$1:F$1501,,0)</f>
        <v>Saree</v>
      </c>
    </row>
    <row r="74" spans="1:16" x14ac:dyDescent="0.3">
      <c r="A74" t="s">
        <v>105</v>
      </c>
      <c r="B74" s="16" t="s">
        <v>689</v>
      </c>
      <c r="C74" s="16">
        <f t="shared" si="2"/>
        <v>43255</v>
      </c>
      <c r="D74" s="17">
        <f>MONTH(Таблиця9[[#This Row],[Стовпець1]])</f>
        <v>6</v>
      </c>
      <c r="E74" s="17" t="str">
        <f>TEXT(DATE(2000,Таблиця9[[#This Row],[Month]],1),"MMMM")</f>
        <v>June</v>
      </c>
      <c r="F74" s="17">
        <f>YEAR(Таблиця9[[#This Row],[Стовпець1]])</f>
        <v>2018</v>
      </c>
      <c r="G74" s="17">
        <f>ROUNDUP(Таблиця9[[#This Row],[Month]]/3,0)</f>
        <v>2</v>
      </c>
      <c r="H74" s="17">
        <f t="shared" si="3"/>
        <v>4</v>
      </c>
      <c r="I74" t="s">
        <v>691</v>
      </c>
      <c r="J74" t="s">
        <v>537</v>
      </c>
      <c r="K74" t="s">
        <v>603</v>
      </c>
      <c r="L74">
        <f>_xlfn.XLOOKUP($A74,'Order Details'!$A$1:$A$1501,'Order Details'!B$1:B$1501,,0)</f>
        <v>73</v>
      </c>
      <c r="M74">
        <f>_xlfn.XLOOKUP($A74,'Order Details'!$A$1:$A$1501,'Order Details'!C$1:C$1501,,0)</f>
        <v>-25</v>
      </c>
      <c r="N74">
        <f>_xlfn.XLOOKUP($A74,'Order Details'!$A$1:$A$1501,'Order Details'!D$1:D$1501,,0)</f>
        <v>3</v>
      </c>
      <c r="O74" t="str">
        <f>_xlfn.XLOOKUP($A74,'Order Details'!$A$1:$A$1501,'Order Details'!E$1:E$1501,,0)</f>
        <v>Clothing</v>
      </c>
      <c r="P74" t="str">
        <f>_xlfn.XLOOKUP($A74,'Order Details'!$A$1:$A$1501,'Order Details'!F$1:F$1501,,0)</f>
        <v>Saree</v>
      </c>
    </row>
    <row r="75" spans="1:16" x14ac:dyDescent="0.3">
      <c r="A75" t="s">
        <v>106</v>
      </c>
      <c r="B75" s="16" t="s">
        <v>689</v>
      </c>
      <c r="C75" s="16">
        <f t="shared" si="2"/>
        <v>43255</v>
      </c>
      <c r="D75" s="17">
        <f>MONTH(Таблиця9[[#This Row],[Стовпець1]])</f>
        <v>6</v>
      </c>
      <c r="E75" s="17" t="str">
        <f>TEXT(DATE(2000,Таблиця9[[#This Row],[Month]],1),"MMMM")</f>
        <v>June</v>
      </c>
      <c r="F75" s="17">
        <f>YEAR(Таблиця9[[#This Row],[Стовпець1]])</f>
        <v>2018</v>
      </c>
      <c r="G75" s="17">
        <f>ROUNDUP(Таблиця9[[#This Row],[Month]]/3,0)</f>
        <v>2</v>
      </c>
      <c r="H75" s="17">
        <f t="shared" si="3"/>
        <v>4</v>
      </c>
      <c r="I75" t="s">
        <v>692</v>
      </c>
      <c r="J75" t="s">
        <v>537</v>
      </c>
      <c r="K75" t="s">
        <v>603</v>
      </c>
      <c r="L75">
        <f>_xlfn.XLOOKUP($A75,'Order Details'!$A$1:$A$1501,'Order Details'!B$1:B$1501,,0)</f>
        <v>68</v>
      </c>
      <c r="M75">
        <f>_xlfn.XLOOKUP($A75,'Order Details'!$A$1:$A$1501,'Order Details'!C$1:C$1501,,0)</f>
        <v>-27</v>
      </c>
      <c r="N75">
        <f>_xlfn.XLOOKUP($A75,'Order Details'!$A$1:$A$1501,'Order Details'!D$1:D$1501,,0)</f>
        <v>3</v>
      </c>
      <c r="O75" t="str">
        <f>_xlfn.XLOOKUP($A75,'Order Details'!$A$1:$A$1501,'Order Details'!E$1:E$1501,,0)</f>
        <v>Electronics</v>
      </c>
      <c r="P75" t="str">
        <f>_xlfn.XLOOKUP($A75,'Order Details'!$A$1:$A$1501,'Order Details'!F$1:F$1501,,0)</f>
        <v>Accessories</v>
      </c>
    </row>
    <row r="76" spans="1:16" x14ac:dyDescent="0.3">
      <c r="A76" t="s">
        <v>107</v>
      </c>
      <c r="B76" s="16" t="s">
        <v>693</v>
      </c>
      <c r="C76" s="16">
        <f t="shared" si="2"/>
        <v>43258</v>
      </c>
      <c r="D76" s="17">
        <f>MONTH(Таблиця9[[#This Row],[Стовпець1]])</f>
        <v>6</v>
      </c>
      <c r="E76" s="17" t="str">
        <f>TEXT(DATE(2000,Таблиця9[[#This Row],[Month]],1),"MMMM")</f>
        <v>June</v>
      </c>
      <c r="F76" s="17">
        <f>YEAR(Таблиця9[[#This Row],[Стовпець1]])</f>
        <v>2018</v>
      </c>
      <c r="G76" s="17">
        <f>ROUNDUP(Таблиця9[[#This Row],[Month]]/3,0)</f>
        <v>2</v>
      </c>
      <c r="H76" s="17">
        <f t="shared" si="3"/>
        <v>7</v>
      </c>
      <c r="I76" t="s">
        <v>694</v>
      </c>
      <c r="J76" t="s">
        <v>560</v>
      </c>
      <c r="K76" t="s">
        <v>561</v>
      </c>
      <c r="L76">
        <f>_xlfn.XLOOKUP($A76,'Order Details'!$A$1:$A$1501,'Order Details'!B$1:B$1501,,0)</f>
        <v>545</v>
      </c>
      <c r="M76">
        <f>_xlfn.XLOOKUP($A76,'Order Details'!$A$1:$A$1501,'Order Details'!C$1:C$1501,,0)</f>
        <v>-73</v>
      </c>
      <c r="N76">
        <f>_xlfn.XLOOKUP($A76,'Order Details'!$A$1:$A$1501,'Order Details'!D$1:D$1501,,0)</f>
        <v>11</v>
      </c>
      <c r="O76" t="str">
        <f>_xlfn.XLOOKUP($A76,'Order Details'!$A$1:$A$1501,'Order Details'!E$1:E$1501,,0)</f>
        <v>Electronics</v>
      </c>
      <c r="P76" t="str">
        <f>_xlfn.XLOOKUP($A76,'Order Details'!$A$1:$A$1501,'Order Details'!F$1:F$1501,,0)</f>
        <v>Phones</v>
      </c>
    </row>
    <row r="77" spans="1:16" x14ac:dyDescent="0.3">
      <c r="A77" t="s">
        <v>108</v>
      </c>
      <c r="B77" s="16" t="s">
        <v>695</v>
      </c>
      <c r="C77" s="16">
        <f t="shared" si="2"/>
        <v>43259</v>
      </c>
      <c r="D77" s="17">
        <f>MONTH(Таблиця9[[#This Row],[Стовпець1]])</f>
        <v>6</v>
      </c>
      <c r="E77" s="17" t="str">
        <f>TEXT(DATE(2000,Таблиця9[[#This Row],[Month]],1),"MMMM")</f>
        <v>June</v>
      </c>
      <c r="F77" s="17">
        <f>YEAR(Таблиця9[[#This Row],[Стовпець1]])</f>
        <v>2018</v>
      </c>
      <c r="G77" s="17">
        <f>ROUNDUP(Таблиця9[[#This Row],[Month]]/3,0)</f>
        <v>2</v>
      </c>
      <c r="H77" s="17">
        <f t="shared" si="3"/>
        <v>8</v>
      </c>
      <c r="I77" t="s">
        <v>682</v>
      </c>
      <c r="J77" t="s">
        <v>564</v>
      </c>
      <c r="K77" t="s">
        <v>565</v>
      </c>
      <c r="L77">
        <f>_xlfn.XLOOKUP($A77,'Order Details'!$A$1:$A$1501,'Order Details'!B$1:B$1501,,0)</f>
        <v>433</v>
      </c>
      <c r="M77">
        <f>_xlfn.XLOOKUP($A77,'Order Details'!$A$1:$A$1501,'Order Details'!C$1:C$1501,,0)</f>
        <v>26</v>
      </c>
      <c r="N77">
        <f>_xlfn.XLOOKUP($A77,'Order Details'!$A$1:$A$1501,'Order Details'!D$1:D$1501,,0)</f>
        <v>3</v>
      </c>
      <c r="O77" t="str">
        <f>_xlfn.XLOOKUP($A77,'Order Details'!$A$1:$A$1501,'Order Details'!E$1:E$1501,,0)</f>
        <v>Electronics</v>
      </c>
      <c r="P77" t="str">
        <f>_xlfn.XLOOKUP($A77,'Order Details'!$A$1:$A$1501,'Order Details'!F$1:F$1501,,0)</f>
        <v>Printers</v>
      </c>
    </row>
    <row r="78" spans="1:16" x14ac:dyDescent="0.3">
      <c r="A78" t="s">
        <v>109</v>
      </c>
      <c r="B78" s="16" t="s">
        <v>696</v>
      </c>
      <c r="C78" s="16">
        <f t="shared" si="2"/>
        <v>43260</v>
      </c>
      <c r="D78" s="17">
        <f>MONTH(Таблиця9[[#This Row],[Стовпець1]])</f>
        <v>6</v>
      </c>
      <c r="E78" s="17" t="str">
        <f>TEXT(DATE(2000,Таблиця9[[#This Row],[Month]],1),"MMMM")</f>
        <v>June</v>
      </c>
      <c r="F78" s="17">
        <f>YEAR(Таблиця9[[#This Row],[Стовпець1]])</f>
        <v>2018</v>
      </c>
      <c r="G78" s="17">
        <f>ROUNDUP(Таблиця9[[#This Row],[Month]]/3,0)</f>
        <v>2</v>
      </c>
      <c r="H78" s="17">
        <f t="shared" si="3"/>
        <v>9</v>
      </c>
      <c r="I78" t="s">
        <v>697</v>
      </c>
      <c r="J78" t="s">
        <v>534</v>
      </c>
      <c r="K78" t="s">
        <v>601</v>
      </c>
      <c r="L78">
        <f>_xlfn.XLOOKUP($A78,'Order Details'!$A$1:$A$1501,'Order Details'!B$1:B$1501,,0)</f>
        <v>134</v>
      </c>
      <c r="M78">
        <f>_xlfn.XLOOKUP($A78,'Order Details'!$A$1:$A$1501,'Order Details'!C$1:C$1501,,0)</f>
        <v>42</v>
      </c>
      <c r="N78">
        <f>_xlfn.XLOOKUP($A78,'Order Details'!$A$1:$A$1501,'Order Details'!D$1:D$1501,,0)</f>
        <v>2</v>
      </c>
      <c r="O78" t="str">
        <f>_xlfn.XLOOKUP($A78,'Order Details'!$A$1:$A$1501,'Order Details'!E$1:E$1501,,0)</f>
        <v>Furniture</v>
      </c>
      <c r="P78" t="str">
        <f>_xlfn.XLOOKUP($A78,'Order Details'!$A$1:$A$1501,'Order Details'!F$1:F$1501,,0)</f>
        <v>Chairs</v>
      </c>
    </row>
    <row r="79" spans="1:16" x14ac:dyDescent="0.3">
      <c r="A79" t="s">
        <v>110</v>
      </c>
      <c r="B79" s="16" t="s">
        <v>698</v>
      </c>
      <c r="C79" s="16">
        <f t="shared" si="2"/>
        <v>43261</v>
      </c>
      <c r="D79" s="17">
        <f>MONTH(Таблиця9[[#This Row],[Стовпець1]])</f>
        <v>6</v>
      </c>
      <c r="E79" s="17" t="str">
        <f>TEXT(DATE(2000,Таблиця9[[#This Row],[Month]],1),"MMMM")</f>
        <v>June</v>
      </c>
      <c r="F79" s="17">
        <f>YEAR(Таблиця9[[#This Row],[Стовпець1]])</f>
        <v>2018</v>
      </c>
      <c r="G79" s="17">
        <f>ROUNDUP(Таблиця9[[#This Row],[Month]]/3,0)</f>
        <v>2</v>
      </c>
      <c r="H79" s="17">
        <f t="shared" si="3"/>
        <v>10</v>
      </c>
      <c r="I79" t="s">
        <v>699</v>
      </c>
      <c r="J79" t="s">
        <v>537</v>
      </c>
      <c r="K79" t="s">
        <v>603</v>
      </c>
      <c r="L79">
        <f>_xlfn.XLOOKUP($A79,'Order Details'!$A$1:$A$1501,'Order Details'!B$1:B$1501,,0)</f>
        <v>51</v>
      </c>
      <c r="M79">
        <f>_xlfn.XLOOKUP($A79,'Order Details'!$A$1:$A$1501,'Order Details'!C$1:C$1501,,0)</f>
        <v>7</v>
      </c>
      <c r="N79">
        <f>_xlfn.XLOOKUP($A79,'Order Details'!$A$1:$A$1501,'Order Details'!D$1:D$1501,,0)</f>
        <v>2</v>
      </c>
      <c r="O79" t="str">
        <f>_xlfn.XLOOKUP($A79,'Order Details'!$A$1:$A$1501,'Order Details'!E$1:E$1501,,0)</f>
        <v>Furniture</v>
      </c>
      <c r="P79" t="str">
        <f>_xlfn.XLOOKUP($A79,'Order Details'!$A$1:$A$1501,'Order Details'!F$1:F$1501,,0)</f>
        <v>Furnishings</v>
      </c>
    </row>
    <row r="80" spans="1:16" x14ac:dyDescent="0.3">
      <c r="A80" t="s">
        <v>111</v>
      </c>
      <c r="B80" s="16" t="s">
        <v>700</v>
      </c>
      <c r="C80" s="16">
        <f t="shared" si="2"/>
        <v>43262</v>
      </c>
      <c r="D80" s="17">
        <f>MONTH(Таблиця9[[#This Row],[Стовпець1]])</f>
        <v>6</v>
      </c>
      <c r="E80" s="17" t="str">
        <f>TEXT(DATE(2000,Таблиця9[[#This Row],[Month]],1),"MMMM")</f>
        <v>June</v>
      </c>
      <c r="F80" s="17">
        <f>YEAR(Таблиця9[[#This Row],[Стовпець1]])</f>
        <v>2018</v>
      </c>
      <c r="G80" s="17">
        <f>ROUNDUP(Таблиця9[[#This Row],[Month]]/3,0)</f>
        <v>2</v>
      </c>
      <c r="H80" s="17">
        <f t="shared" si="3"/>
        <v>11</v>
      </c>
      <c r="I80" t="s">
        <v>605</v>
      </c>
      <c r="J80" t="s">
        <v>574</v>
      </c>
      <c r="K80" t="s">
        <v>575</v>
      </c>
      <c r="L80">
        <f>_xlfn.XLOOKUP($A80,'Order Details'!$A$1:$A$1501,'Order Details'!B$1:B$1501,,0)</f>
        <v>381</v>
      </c>
      <c r="M80">
        <f>_xlfn.XLOOKUP($A80,'Order Details'!$A$1:$A$1501,'Order Details'!C$1:C$1501,,0)</f>
        <v>-13</v>
      </c>
      <c r="N80">
        <f>_xlfn.XLOOKUP($A80,'Order Details'!$A$1:$A$1501,'Order Details'!D$1:D$1501,,0)</f>
        <v>2</v>
      </c>
      <c r="O80" t="str">
        <f>_xlfn.XLOOKUP($A80,'Order Details'!$A$1:$A$1501,'Order Details'!E$1:E$1501,,0)</f>
        <v>Clothing</v>
      </c>
      <c r="P80" t="str">
        <f>_xlfn.XLOOKUP($A80,'Order Details'!$A$1:$A$1501,'Order Details'!F$1:F$1501,,0)</f>
        <v>Saree</v>
      </c>
    </row>
    <row r="81" spans="1:16" x14ac:dyDescent="0.3">
      <c r="A81" t="s">
        <v>112</v>
      </c>
      <c r="B81" s="16" t="s">
        <v>700</v>
      </c>
      <c r="C81" s="16">
        <f t="shared" si="2"/>
        <v>43262</v>
      </c>
      <c r="D81" s="17">
        <f>MONTH(Таблиця9[[#This Row],[Стовпець1]])</f>
        <v>6</v>
      </c>
      <c r="E81" s="17" t="str">
        <f>TEXT(DATE(2000,Таблиця9[[#This Row],[Month]],1),"MMMM")</f>
        <v>June</v>
      </c>
      <c r="F81" s="17">
        <f>YEAR(Таблиця9[[#This Row],[Стовпець1]])</f>
        <v>2018</v>
      </c>
      <c r="G81" s="17">
        <f>ROUNDUP(Таблиця9[[#This Row],[Month]]/3,0)</f>
        <v>2</v>
      </c>
      <c r="H81" s="17">
        <f t="shared" si="3"/>
        <v>11</v>
      </c>
      <c r="I81" t="s">
        <v>701</v>
      </c>
      <c r="J81" t="s">
        <v>534</v>
      </c>
      <c r="K81" t="s">
        <v>601</v>
      </c>
      <c r="L81">
        <f>_xlfn.XLOOKUP($A81,'Order Details'!$A$1:$A$1501,'Order Details'!B$1:B$1501,,0)</f>
        <v>17</v>
      </c>
      <c r="M81">
        <f>_xlfn.XLOOKUP($A81,'Order Details'!$A$1:$A$1501,'Order Details'!C$1:C$1501,,0)</f>
        <v>6</v>
      </c>
      <c r="N81">
        <f>_xlfn.XLOOKUP($A81,'Order Details'!$A$1:$A$1501,'Order Details'!D$1:D$1501,,0)</f>
        <v>1</v>
      </c>
      <c r="O81" t="str">
        <f>_xlfn.XLOOKUP($A81,'Order Details'!$A$1:$A$1501,'Order Details'!E$1:E$1501,,0)</f>
        <v>Clothing</v>
      </c>
      <c r="P81" t="str">
        <f>_xlfn.XLOOKUP($A81,'Order Details'!$A$1:$A$1501,'Order Details'!F$1:F$1501,,0)</f>
        <v>Stole</v>
      </c>
    </row>
    <row r="82" spans="1:16" x14ac:dyDescent="0.3">
      <c r="A82" t="s">
        <v>113</v>
      </c>
      <c r="B82" s="16" t="s">
        <v>700</v>
      </c>
      <c r="C82" s="16">
        <f t="shared" si="2"/>
        <v>43262</v>
      </c>
      <c r="D82" s="17">
        <f>MONTH(Таблиця9[[#This Row],[Стовпець1]])</f>
        <v>6</v>
      </c>
      <c r="E82" s="17" t="str">
        <f>TEXT(DATE(2000,Таблиця9[[#This Row],[Month]],1),"MMMM")</f>
        <v>June</v>
      </c>
      <c r="F82" s="17">
        <f>YEAR(Таблиця9[[#This Row],[Стовпець1]])</f>
        <v>2018</v>
      </c>
      <c r="G82" s="17">
        <f>ROUNDUP(Таблиця9[[#This Row],[Month]]/3,0)</f>
        <v>2</v>
      </c>
      <c r="H82" s="17">
        <f t="shared" si="3"/>
        <v>11</v>
      </c>
      <c r="I82" t="s">
        <v>702</v>
      </c>
      <c r="J82" t="s">
        <v>537</v>
      </c>
      <c r="K82" t="s">
        <v>603</v>
      </c>
      <c r="L82">
        <f>_xlfn.XLOOKUP($A82,'Order Details'!$A$1:$A$1501,'Order Details'!B$1:B$1501,,0)</f>
        <v>352</v>
      </c>
      <c r="M82">
        <f>_xlfn.XLOOKUP($A82,'Order Details'!$A$1:$A$1501,'Order Details'!C$1:C$1501,,0)</f>
        <v>-345</v>
      </c>
      <c r="N82">
        <f>_xlfn.XLOOKUP($A82,'Order Details'!$A$1:$A$1501,'Order Details'!D$1:D$1501,,0)</f>
        <v>5</v>
      </c>
      <c r="O82" t="str">
        <f>_xlfn.XLOOKUP($A82,'Order Details'!$A$1:$A$1501,'Order Details'!E$1:E$1501,,0)</f>
        <v>Clothing</v>
      </c>
      <c r="P82" t="str">
        <f>_xlfn.XLOOKUP($A82,'Order Details'!$A$1:$A$1501,'Order Details'!F$1:F$1501,,0)</f>
        <v>Saree</v>
      </c>
    </row>
    <row r="83" spans="1:16" x14ac:dyDescent="0.3">
      <c r="A83" t="s">
        <v>114</v>
      </c>
      <c r="B83" s="16" t="s">
        <v>703</v>
      </c>
      <c r="C83" s="16">
        <f t="shared" si="2"/>
        <v>43265</v>
      </c>
      <c r="D83" s="17">
        <f>MONTH(Таблиця9[[#This Row],[Стовпець1]])</f>
        <v>6</v>
      </c>
      <c r="E83" s="17" t="str">
        <f>TEXT(DATE(2000,Таблиця9[[#This Row],[Month]],1),"MMMM")</f>
        <v>June</v>
      </c>
      <c r="F83" s="17">
        <f>YEAR(Таблиця9[[#This Row],[Стовпець1]])</f>
        <v>2018</v>
      </c>
      <c r="G83" s="17">
        <f>ROUNDUP(Таблиця9[[#This Row],[Month]]/3,0)</f>
        <v>2</v>
      </c>
      <c r="H83" s="17">
        <f t="shared" si="3"/>
        <v>14</v>
      </c>
      <c r="I83" t="s">
        <v>704</v>
      </c>
      <c r="J83" t="s">
        <v>534</v>
      </c>
      <c r="K83" t="s">
        <v>601</v>
      </c>
      <c r="L83">
        <f>_xlfn.XLOOKUP($A83,'Order Details'!$A$1:$A$1501,'Order Details'!B$1:B$1501,,0)</f>
        <v>469</v>
      </c>
      <c r="M83">
        <f>_xlfn.XLOOKUP($A83,'Order Details'!$A$1:$A$1501,'Order Details'!C$1:C$1501,,0)</f>
        <v>-459</v>
      </c>
      <c r="N83">
        <f>_xlfn.XLOOKUP($A83,'Order Details'!$A$1:$A$1501,'Order Details'!D$1:D$1501,,0)</f>
        <v>3</v>
      </c>
      <c r="O83" t="str">
        <f>_xlfn.XLOOKUP($A83,'Order Details'!$A$1:$A$1501,'Order Details'!E$1:E$1501,,0)</f>
        <v>Electronics</v>
      </c>
      <c r="P83" t="str">
        <f>_xlfn.XLOOKUP($A83,'Order Details'!$A$1:$A$1501,'Order Details'!F$1:F$1501,,0)</f>
        <v>Electronic Games</v>
      </c>
    </row>
    <row r="84" spans="1:16" x14ac:dyDescent="0.3">
      <c r="A84" t="s">
        <v>115</v>
      </c>
      <c r="B84" s="16" t="s">
        <v>705</v>
      </c>
      <c r="C84" s="16">
        <f t="shared" si="2"/>
        <v>43266</v>
      </c>
      <c r="D84" s="17">
        <f>MONTH(Таблиця9[[#This Row],[Стовпець1]])</f>
        <v>6</v>
      </c>
      <c r="E84" s="17" t="str">
        <f>TEXT(DATE(2000,Таблиця9[[#This Row],[Month]],1),"MMMM")</f>
        <v>June</v>
      </c>
      <c r="F84" s="17">
        <f>YEAR(Таблиця9[[#This Row],[Стовпець1]])</f>
        <v>2018</v>
      </c>
      <c r="G84" s="17">
        <f>ROUNDUP(Таблиця9[[#This Row],[Month]]/3,0)</f>
        <v>2</v>
      </c>
      <c r="H84" s="17">
        <f t="shared" si="3"/>
        <v>15</v>
      </c>
      <c r="I84" t="s">
        <v>706</v>
      </c>
      <c r="J84" t="s">
        <v>537</v>
      </c>
      <c r="K84" t="s">
        <v>603</v>
      </c>
      <c r="L84">
        <f>_xlfn.XLOOKUP($A84,'Order Details'!$A$1:$A$1501,'Order Details'!B$1:B$1501,,0)</f>
        <v>31</v>
      </c>
      <c r="M84">
        <f>_xlfn.XLOOKUP($A84,'Order Details'!$A$1:$A$1501,'Order Details'!C$1:C$1501,,0)</f>
        <v>10</v>
      </c>
      <c r="N84">
        <f>_xlfn.XLOOKUP($A84,'Order Details'!$A$1:$A$1501,'Order Details'!D$1:D$1501,,0)</f>
        <v>3</v>
      </c>
      <c r="O84" t="str">
        <f>_xlfn.XLOOKUP($A84,'Order Details'!$A$1:$A$1501,'Order Details'!E$1:E$1501,,0)</f>
        <v>Clothing</v>
      </c>
      <c r="P84" t="str">
        <f>_xlfn.XLOOKUP($A84,'Order Details'!$A$1:$A$1501,'Order Details'!F$1:F$1501,,0)</f>
        <v>Skirt</v>
      </c>
    </row>
    <row r="85" spans="1:16" x14ac:dyDescent="0.3">
      <c r="A85" t="s">
        <v>116</v>
      </c>
      <c r="B85" s="16" t="s">
        <v>707</v>
      </c>
      <c r="C85" s="16">
        <f t="shared" si="2"/>
        <v>43267</v>
      </c>
      <c r="D85" s="17">
        <f>MONTH(Таблиця9[[#This Row],[Стовпець1]])</f>
        <v>6</v>
      </c>
      <c r="E85" s="17" t="str">
        <f>TEXT(DATE(2000,Таблиця9[[#This Row],[Month]],1),"MMMM")</f>
        <v>June</v>
      </c>
      <c r="F85" s="17">
        <f>YEAR(Таблиця9[[#This Row],[Стовпець1]])</f>
        <v>2018</v>
      </c>
      <c r="G85" s="17">
        <f>ROUNDUP(Таблиця9[[#This Row],[Month]]/3,0)</f>
        <v>2</v>
      </c>
      <c r="H85" s="17">
        <f t="shared" si="3"/>
        <v>16</v>
      </c>
      <c r="I85" t="s">
        <v>708</v>
      </c>
      <c r="J85" t="s">
        <v>534</v>
      </c>
      <c r="K85" t="s">
        <v>601</v>
      </c>
      <c r="L85">
        <f>_xlfn.XLOOKUP($A85,'Order Details'!$A$1:$A$1501,'Order Details'!B$1:B$1501,,0)</f>
        <v>714</v>
      </c>
      <c r="M85">
        <f>_xlfn.XLOOKUP($A85,'Order Details'!$A$1:$A$1501,'Order Details'!C$1:C$1501,,0)</f>
        <v>56</v>
      </c>
      <c r="N85">
        <f>_xlfn.XLOOKUP($A85,'Order Details'!$A$1:$A$1501,'Order Details'!D$1:D$1501,,0)</f>
        <v>4</v>
      </c>
      <c r="O85" t="str">
        <f>_xlfn.XLOOKUP($A85,'Order Details'!$A$1:$A$1501,'Order Details'!E$1:E$1501,,0)</f>
        <v>Clothing</v>
      </c>
      <c r="P85" t="str">
        <f>_xlfn.XLOOKUP($A85,'Order Details'!$A$1:$A$1501,'Order Details'!F$1:F$1501,,0)</f>
        <v>Saree</v>
      </c>
    </row>
    <row r="86" spans="1:16" x14ac:dyDescent="0.3">
      <c r="A86" t="s">
        <v>117</v>
      </c>
      <c r="B86" s="16" t="s">
        <v>709</v>
      </c>
      <c r="C86" s="16">
        <f t="shared" si="2"/>
        <v>43268</v>
      </c>
      <c r="D86" s="17">
        <f>MONTH(Таблиця9[[#This Row],[Стовпець1]])</f>
        <v>6</v>
      </c>
      <c r="E86" s="17" t="str">
        <f>TEXT(DATE(2000,Таблиця9[[#This Row],[Month]],1),"MMMM")</f>
        <v>June</v>
      </c>
      <c r="F86" s="17">
        <f>YEAR(Таблиця9[[#This Row],[Стовпець1]])</f>
        <v>2018</v>
      </c>
      <c r="G86" s="17">
        <f>ROUNDUP(Таблиця9[[#This Row],[Month]]/3,0)</f>
        <v>2</v>
      </c>
      <c r="H86" s="17">
        <f t="shared" si="3"/>
        <v>17</v>
      </c>
      <c r="I86" t="s">
        <v>710</v>
      </c>
      <c r="J86" t="s">
        <v>537</v>
      </c>
      <c r="K86" t="s">
        <v>603</v>
      </c>
      <c r="L86">
        <f>_xlfn.XLOOKUP($A86,'Order Details'!$A$1:$A$1501,'Order Details'!B$1:B$1501,,0)</f>
        <v>141</v>
      </c>
      <c r="M86">
        <f>_xlfn.XLOOKUP($A86,'Order Details'!$A$1:$A$1501,'Order Details'!C$1:C$1501,,0)</f>
        <v>28</v>
      </c>
      <c r="N86">
        <f>_xlfn.XLOOKUP($A86,'Order Details'!$A$1:$A$1501,'Order Details'!D$1:D$1501,,0)</f>
        <v>7</v>
      </c>
      <c r="O86" t="str">
        <f>_xlfn.XLOOKUP($A86,'Order Details'!$A$1:$A$1501,'Order Details'!E$1:E$1501,,0)</f>
        <v>Furniture</v>
      </c>
      <c r="P86" t="str">
        <f>_xlfn.XLOOKUP($A86,'Order Details'!$A$1:$A$1501,'Order Details'!F$1:F$1501,,0)</f>
        <v>Furnishings</v>
      </c>
    </row>
    <row r="87" spans="1:16" x14ac:dyDescent="0.3">
      <c r="A87" t="s">
        <v>118</v>
      </c>
      <c r="B87" s="16" t="s">
        <v>711</v>
      </c>
      <c r="C87" s="16">
        <f t="shared" si="2"/>
        <v>43269</v>
      </c>
      <c r="D87" s="17">
        <f>MONTH(Таблиця9[[#This Row],[Стовпець1]])</f>
        <v>6</v>
      </c>
      <c r="E87" s="17" t="str">
        <f>TEXT(DATE(2000,Таблиця9[[#This Row],[Month]],1),"MMMM")</f>
        <v>June</v>
      </c>
      <c r="F87" s="17">
        <f>YEAR(Таблиця9[[#This Row],[Стовпець1]])</f>
        <v>2018</v>
      </c>
      <c r="G87" s="17">
        <f>ROUNDUP(Таблиця9[[#This Row],[Month]]/3,0)</f>
        <v>2</v>
      </c>
      <c r="H87" s="17">
        <f t="shared" si="3"/>
        <v>18</v>
      </c>
      <c r="I87" t="s">
        <v>712</v>
      </c>
      <c r="J87" t="s">
        <v>537</v>
      </c>
      <c r="K87" t="s">
        <v>538</v>
      </c>
      <c r="L87">
        <f>_xlfn.XLOOKUP($A87,'Order Details'!$A$1:$A$1501,'Order Details'!B$1:B$1501,,0)</f>
        <v>76</v>
      </c>
      <c r="M87">
        <f>_xlfn.XLOOKUP($A87,'Order Details'!$A$1:$A$1501,'Order Details'!C$1:C$1501,,0)</f>
        <v>-72</v>
      </c>
      <c r="N87">
        <f>_xlfn.XLOOKUP($A87,'Order Details'!$A$1:$A$1501,'Order Details'!D$1:D$1501,,0)</f>
        <v>9</v>
      </c>
      <c r="O87" t="str">
        <f>_xlfn.XLOOKUP($A87,'Order Details'!$A$1:$A$1501,'Order Details'!E$1:E$1501,,0)</f>
        <v>Clothing</v>
      </c>
      <c r="P87" t="str">
        <f>_xlfn.XLOOKUP($A87,'Order Details'!$A$1:$A$1501,'Order Details'!F$1:F$1501,,0)</f>
        <v>Hankerchief</v>
      </c>
    </row>
    <row r="88" spans="1:16" x14ac:dyDescent="0.3">
      <c r="A88" t="s">
        <v>119</v>
      </c>
      <c r="B88" s="16" t="s">
        <v>711</v>
      </c>
      <c r="C88" s="16">
        <f t="shared" si="2"/>
        <v>43269</v>
      </c>
      <c r="D88" s="17">
        <f>MONTH(Таблиця9[[#This Row],[Стовпець1]])</f>
        <v>6</v>
      </c>
      <c r="E88" s="17" t="str">
        <f>TEXT(DATE(2000,Таблиця9[[#This Row],[Month]],1),"MMMM")</f>
        <v>June</v>
      </c>
      <c r="F88" s="17">
        <f>YEAR(Таблиця9[[#This Row],[Стовпець1]])</f>
        <v>2018</v>
      </c>
      <c r="G88" s="17">
        <f>ROUNDUP(Таблиця9[[#This Row],[Month]]/3,0)</f>
        <v>2</v>
      </c>
      <c r="H88" s="17">
        <f t="shared" si="3"/>
        <v>18</v>
      </c>
      <c r="I88" t="s">
        <v>713</v>
      </c>
      <c r="J88" t="s">
        <v>540</v>
      </c>
      <c r="K88" t="s">
        <v>541</v>
      </c>
      <c r="L88">
        <f>_xlfn.XLOOKUP($A88,'Order Details'!$A$1:$A$1501,'Order Details'!B$1:B$1501,,0)</f>
        <v>167</v>
      </c>
      <c r="M88">
        <f>_xlfn.XLOOKUP($A88,'Order Details'!$A$1:$A$1501,'Order Details'!C$1:C$1501,,0)</f>
        <v>43</v>
      </c>
      <c r="N88">
        <f>_xlfn.XLOOKUP($A88,'Order Details'!$A$1:$A$1501,'Order Details'!D$1:D$1501,,0)</f>
        <v>7</v>
      </c>
      <c r="O88" t="str">
        <f>_xlfn.XLOOKUP($A88,'Order Details'!$A$1:$A$1501,'Order Details'!E$1:E$1501,,0)</f>
        <v>Clothing</v>
      </c>
      <c r="P88" t="str">
        <f>_xlfn.XLOOKUP($A88,'Order Details'!$A$1:$A$1501,'Order Details'!F$1:F$1501,,0)</f>
        <v>T-shirt</v>
      </c>
    </row>
    <row r="89" spans="1:16" x14ac:dyDescent="0.3">
      <c r="A89" t="s">
        <v>120</v>
      </c>
      <c r="B89" s="16" t="s">
        <v>711</v>
      </c>
      <c r="C89" s="16">
        <f t="shared" si="2"/>
        <v>43269</v>
      </c>
      <c r="D89" s="17">
        <f>MONTH(Таблиця9[[#This Row],[Стовпець1]])</f>
        <v>6</v>
      </c>
      <c r="E89" s="17" t="str">
        <f>TEXT(DATE(2000,Таблиця9[[#This Row],[Month]],1),"MMMM")</f>
        <v>June</v>
      </c>
      <c r="F89" s="17">
        <f>YEAR(Таблиця9[[#This Row],[Стовпець1]])</f>
        <v>2018</v>
      </c>
      <c r="G89" s="17">
        <f>ROUNDUP(Таблиця9[[#This Row],[Month]]/3,0)</f>
        <v>2</v>
      </c>
      <c r="H89" s="17">
        <f t="shared" si="3"/>
        <v>18</v>
      </c>
      <c r="I89" t="s">
        <v>714</v>
      </c>
      <c r="J89" t="s">
        <v>543</v>
      </c>
      <c r="K89" t="s">
        <v>544</v>
      </c>
      <c r="L89">
        <f>_xlfn.XLOOKUP($A89,'Order Details'!$A$1:$A$1501,'Order Details'!B$1:B$1501,,0)</f>
        <v>171</v>
      </c>
      <c r="M89">
        <f>_xlfn.XLOOKUP($A89,'Order Details'!$A$1:$A$1501,'Order Details'!C$1:C$1501,,0)</f>
        <v>14</v>
      </c>
      <c r="N89">
        <f>_xlfn.XLOOKUP($A89,'Order Details'!$A$1:$A$1501,'Order Details'!D$1:D$1501,,0)</f>
        <v>9</v>
      </c>
      <c r="O89" t="str">
        <f>_xlfn.XLOOKUP($A89,'Order Details'!$A$1:$A$1501,'Order Details'!E$1:E$1501,,0)</f>
        <v>Clothing</v>
      </c>
      <c r="P89" t="str">
        <f>_xlfn.XLOOKUP($A89,'Order Details'!$A$1:$A$1501,'Order Details'!F$1:F$1501,,0)</f>
        <v>Shirt</v>
      </c>
    </row>
    <row r="90" spans="1:16" x14ac:dyDescent="0.3">
      <c r="A90" t="s">
        <v>121</v>
      </c>
      <c r="B90" s="16" t="s">
        <v>715</v>
      </c>
      <c r="C90" s="16">
        <f t="shared" si="2"/>
        <v>43272</v>
      </c>
      <c r="D90" s="17">
        <f>MONTH(Таблиця9[[#This Row],[Стовпець1]])</f>
        <v>6</v>
      </c>
      <c r="E90" s="17" t="str">
        <f>TEXT(DATE(2000,Таблиця9[[#This Row],[Month]],1),"MMMM")</f>
        <v>June</v>
      </c>
      <c r="F90" s="17">
        <f>YEAR(Таблиця9[[#This Row],[Стовпець1]])</f>
        <v>2018</v>
      </c>
      <c r="G90" s="17">
        <f>ROUNDUP(Таблиця9[[#This Row],[Month]]/3,0)</f>
        <v>2</v>
      </c>
      <c r="H90" s="17">
        <f t="shared" si="3"/>
        <v>21</v>
      </c>
      <c r="I90" t="s">
        <v>716</v>
      </c>
      <c r="J90" t="s">
        <v>546</v>
      </c>
      <c r="K90" t="s">
        <v>547</v>
      </c>
      <c r="L90">
        <f>_xlfn.XLOOKUP($A90,'Order Details'!$A$1:$A$1501,'Order Details'!B$1:B$1501,,0)</f>
        <v>117</v>
      </c>
      <c r="M90">
        <f>_xlfn.XLOOKUP($A90,'Order Details'!$A$1:$A$1501,'Order Details'!C$1:C$1501,,0)</f>
        <v>-6</v>
      </c>
      <c r="N90">
        <f>_xlfn.XLOOKUP($A90,'Order Details'!$A$1:$A$1501,'Order Details'!D$1:D$1501,,0)</f>
        <v>3</v>
      </c>
      <c r="O90" t="str">
        <f>_xlfn.XLOOKUP($A90,'Order Details'!$A$1:$A$1501,'Order Details'!E$1:E$1501,,0)</f>
        <v>Electronics</v>
      </c>
      <c r="P90" t="str">
        <f>_xlfn.XLOOKUP($A90,'Order Details'!$A$1:$A$1501,'Order Details'!F$1:F$1501,,0)</f>
        <v>Phones</v>
      </c>
    </row>
    <row r="91" spans="1:16" x14ac:dyDescent="0.3">
      <c r="A91" t="s">
        <v>122</v>
      </c>
      <c r="B91" s="16" t="s">
        <v>717</v>
      </c>
      <c r="C91" s="16">
        <f t="shared" si="2"/>
        <v>43273</v>
      </c>
      <c r="D91" s="17">
        <f>MONTH(Таблиця9[[#This Row],[Стовпець1]])</f>
        <v>6</v>
      </c>
      <c r="E91" s="17" t="str">
        <f>TEXT(DATE(2000,Таблиця9[[#This Row],[Month]],1),"MMMM")</f>
        <v>June</v>
      </c>
      <c r="F91" s="17">
        <f>YEAR(Таблиця9[[#This Row],[Стовпець1]])</f>
        <v>2018</v>
      </c>
      <c r="G91" s="17">
        <f>ROUNDUP(Таблиця9[[#This Row],[Month]]/3,0)</f>
        <v>2</v>
      </c>
      <c r="H91" s="17">
        <f t="shared" si="3"/>
        <v>22</v>
      </c>
      <c r="I91" t="s">
        <v>718</v>
      </c>
      <c r="J91" t="s">
        <v>549</v>
      </c>
      <c r="K91" t="s">
        <v>550</v>
      </c>
      <c r="L91">
        <f>_xlfn.XLOOKUP($A91,'Order Details'!$A$1:$A$1501,'Order Details'!B$1:B$1501,,0)</f>
        <v>114</v>
      </c>
      <c r="M91">
        <f>_xlfn.XLOOKUP($A91,'Order Details'!$A$1:$A$1501,'Order Details'!C$1:C$1501,,0)</f>
        <v>8</v>
      </c>
      <c r="N91">
        <f>_xlfn.XLOOKUP($A91,'Order Details'!$A$1:$A$1501,'Order Details'!D$1:D$1501,,0)</f>
        <v>3</v>
      </c>
      <c r="O91" t="str">
        <f>_xlfn.XLOOKUP($A91,'Order Details'!$A$1:$A$1501,'Order Details'!E$1:E$1501,,0)</f>
        <v>Electronics</v>
      </c>
      <c r="P91" t="str">
        <f>_xlfn.XLOOKUP($A91,'Order Details'!$A$1:$A$1501,'Order Details'!F$1:F$1501,,0)</f>
        <v>Accessories</v>
      </c>
    </row>
    <row r="92" spans="1:16" x14ac:dyDescent="0.3">
      <c r="A92" t="s">
        <v>123</v>
      </c>
      <c r="B92" s="16" t="s">
        <v>719</v>
      </c>
      <c r="C92" s="16">
        <f t="shared" si="2"/>
        <v>43274</v>
      </c>
      <c r="D92" s="17">
        <f>MONTH(Таблиця9[[#This Row],[Стовпець1]])</f>
        <v>6</v>
      </c>
      <c r="E92" s="17" t="str">
        <f>TEXT(DATE(2000,Таблиця9[[#This Row],[Month]],1),"MMMM")</f>
        <v>June</v>
      </c>
      <c r="F92" s="17">
        <f>YEAR(Таблиця9[[#This Row],[Стовпець1]])</f>
        <v>2018</v>
      </c>
      <c r="G92" s="17">
        <f>ROUNDUP(Таблиця9[[#This Row],[Month]]/3,0)</f>
        <v>2</v>
      </c>
      <c r="H92" s="17">
        <f t="shared" si="3"/>
        <v>23</v>
      </c>
      <c r="I92" t="s">
        <v>720</v>
      </c>
      <c r="J92" t="s">
        <v>553</v>
      </c>
      <c r="K92" t="s">
        <v>554</v>
      </c>
      <c r="L92">
        <f>_xlfn.XLOOKUP($A92,'Order Details'!$A$1:$A$1501,'Order Details'!B$1:B$1501,,0)</f>
        <v>87</v>
      </c>
      <c r="M92">
        <f>_xlfn.XLOOKUP($A92,'Order Details'!$A$1:$A$1501,'Order Details'!C$1:C$1501,,0)</f>
        <v>-83</v>
      </c>
      <c r="N92">
        <f>_xlfn.XLOOKUP($A92,'Order Details'!$A$1:$A$1501,'Order Details'!D$1:D$1501,,0)</f>
        <v>5</v>
      </c>
      <c r="O92" t="str">
        <f>_xlfn.XLOOKUP($A92,'Order Details'!$A$1:$A$1501,'Order Details'!E$1:E$1501,,0)</f>
        <v>Clothing</v>
      </c>
      <c r="P92" t="str">
        <f>_xlfn.XLOOKUP($A92,'Order Details'!$A$1:$A$1501,'Order Details'!F$1:F$1501,,0)</f>
        <v>Kurti</v>
      </c>
    </row>
    <row r="93" spans="1:16" x14ac:dyDescent="0.3">
      <c r="A93" t="s">
        <v>124</v>
      </c>
      <c r="B93" s="16" t="s">
        <v>721</v>
      </c>
      <c r="C93" s="16">
        <f t="shared" si="2"/>
        <v>43275</v>
      </c>
      <c r="D93" s="17">
        <f>MONTH(Таблиця9[[#This Row],[Стовпець1]])</f>
        <v>6</v>
      </c>
      <c r="E93" s="17" t="str">
        <f>TEXT(DATE(2000,Таблиця9[[#This Row],[Month]],1),"MMMM")</f>
        <v>June</v>
      </c>
      <c r="F93" s="17">
        <f>YEAR(Таблиця9[[#This Row],[Стовпець1]])</f>
        <v>2018</v>
      </c>
      <c r="G93" s="17">
        <f>ROUNDUP(Таблиця9[[#This Row],[Month]]/3,0)</f>
        <v>2</v>
      </c>
      <c r="H93" s="17">
        <f t="shared" si="3"/>
        <v>24</v>
      </c>
      <c r="I93" t="s">
        <v>722</v>
      </c>
      <c r="J93" t="s">
        <v>557</v>
      </c>
      <c r="K93" t="s">
        <v>558</v>
      </c>
      <c r="L93">
        <f>_xlfn.XLOOKUP($A93,'Order Details'!$A$1:$A$1501,'Order Details'!B$1:B$1501,,0)</f>
        <v>20</v>
      </c>
      <c r="M93">
        <f>_xlfn.XLOOKUP($A93,'Order Details'!$A$1:$A$1501,'Order Details'!C$1:C$1501,,0)</f>
        <v>-22</v>
      </c>
      <c r="N93">
        <f>_xlfn.XLOOKUP($A93,'Order Details'!$A$1:$A$1501,'Order Details'!D$1:D$1501,,0)</f>
        <v>1</v>
      </c>
      <c r="O93" t="str">
        <f>_xlfn.XLOOKUP($A93,'Order Details'!$A$1:$A$1501,'Order Details'!E$1:E$1501,,0)</f>
        <v>Furniture</v>
      </c>
      <c r="P93" t="str">
        <f>_xlfn.XLOOKUP($A93,'Order Details'!$A$1:$A$1501,'Order Details'!F$1:F$1501,,0)</f>
        <v>Furnishings</v>
      </c>
    </row>
    <row r="94" spans="1:16" x14ac:dyDescent="0.3">
      <c r="A94" t="s">
        <v>125</v>
      </c>
      <c r="B94" s="16" t="s">
        <v>723</v>
      </c>
      <c r="C94" s="16">
        <f t="shared" si="2"/>
        <v>43276</v>
      </c>
      <c r="D94" s="17">
        <f>MONTH(Таблиця9[[#This Row],[Стовпець1]])</f>
        <v>6</v>
      </c>
      <c r="E94" s="17" t="str">
        <f>TEXT(DATE(2000,Таблиця9[[#This Row],[Month]],1),"MMMM")</f>
        <v>June</v>
      </c>
      <c r="F94" s="17">
        <f>YEAR(Таблиця9[[#This Row],[Стовпець1]])</f>
        <v>2018</v>
      </c>
      <c r="G94" s="17">
        <f>ROUNDUP(Таблиця9[[#This Row],[Month]]/3,0)</f>
        <v>2</v>
      </c>
      <c r="H94" s="17">
        <f t="shared" si="3"/>
        <v>25</v>
      </c>
      <c r="I94" t="s">
        <v>724</v>
      </c>
      <c r="J94" t="s">
        <v>534</v>
      </c>
      <c r="K94" t="s">
        <v>601</v>
      </c>
      <c r="L94">
        <f>_xlfn.XLOOKUP($A94,'Order Details'!$A$1:$A$1501,'Order Details'!B$1:B$1501,,0)</f>
        <v>129</v>
      </c>
      <c r="M94">
        <f>_xlfn.XLOOKUP($A94,'Order Details'!$A$1:$A$1501,'Order Details'!C$1:C$1501,,0)</f>
        <v>-75</v>
      </c>
      <c r="N94">
        <f>_xlfn.XLOOKUP($A94,'Order Details'!$A$1:$A$1501,'Order Details'!D$1:D$1501,,0)</f>
        <v>5</v>
      </c>
      <c r="O94" t="str">
        <f>_xlfn.XLOOKUP($A94,'Order Details'!$A$1:$A$1501,'Order Details'!E$1:E$1501,,0)</f>
        <v>Clothing</v>
      </c>
      <c r="P94" t="str">
        <f>_xlfn.XLOOKUP($A94,'Order Details'!$A$1:$A$1501,'Order Details'!F$1:F$1501,,0)</f>
        <v>Shirt</v>
      </c>
    </row>
    <row r="95" spans="1:16" x14ac:dyDescent="0.3">
      <c r="A95" t="s">
        <v>126</v>
      </c>
      <c r="B95" s="16" t="s">
        <v>725</v>
      </c>
      <c r="C95" s="16">
        <f t="shared" si="2"/>
        <v>43277</v>
      </c>
      <c r="D95" s="17">
        <f>MONTH(Таблиця9[[#This Row],[Стовпець1]])</f>
        <v>6</v>
      </c>
      <c r="E95" s="17" t="str">
        <f>TEXT(DATE(2000,Таблиця9[[#This Row],[Month]],1),"MMMM")</f>
        <v>June</v>
      </c>
      <c r="F95" s="17">
        <f>YEAR(Таблиця9[[#This Row],[Стовпець1]])</f>
        <v>2018</v>
      </c>
      <c r="G95" s="17">
        <f>ROUNDUP(Таблиця9[[#This Row],[Month]]/3,0)</f>
        <v>2</v>
      </c>
      <c r="H95" s="17">
        <f t="shared" si="3"/>
        <v>26</v>
      </c>
      <c r="I95" t="s">
        <v>726</v>
      </c>
      <c r="J95" t="s">
        <v>537</v>
      </c>
      <c r="K95" t="s">
        <v>603</v>
      </c>
      <c r="L95">
        <f>_xlfn.XLOOKUP($A95,'Order Details'!$A$1:$A$1501,'Order Details'!B$1:B$1501,,0)</f>
        <v>10</v>
      </c>
      <c r="M95">
        <f>_xlfn.XLOOKUP($A95,'Order Details'!$A$1:$A$1501,'Order Details'!C$1:C$1501,,0)</f>
        <v>-8</v>
      </c>
      <c r="N95">
        <f>_xlfn.XLOOKUP($A95,'Order Details'!$A$1:$A$1501,'Order Details'!D$1:D$1501,,0)</f>
        <v>2</v>
      </c>
      <c r="O95" t="str">
        <f>_xlfn.XLOOKUP($A95,'Order Details'!$A$1:$A$1501,'Order Details'!E$1:E$1501,,0)</f>
        <v>Clothing</v>
      </c>
      <c r="P95" t="str">
        <f>_xlfn.XLOOKUP($A95,'Order Details'!$A$1:$A$1501,'Order Details'!F$1:F$1501,,0)</f>
        <v>Skirt</v>
      </c>
    </row>
    <row r="96" spans="1:16" x14ac:dyDescent="0.3">
      <c r="A96" t="s">
        <v>127</v>
      </c>
      <c r="B96" s="16" t="s">
        <v>727</v>
      </c>
      <c r="C96" s="16">
        <f t="shared" si="2"/>
        <v>43278</v>
      </c>
      <c r="D96" s="17">
        <f>MONTH(Таблиця9[[#This Row],[Стовпець1]])</f>
        <v>6</v>
      </c>
      <c r="E96" s="17" t="str">
        <f>TEXT(DATE(2000,Таблиця9[[#This Row],[Month]],1),"MMMM")</f>
        <v>June</v>
      </c>
      <c r="F96" s="17">
        <f>YEAR(Таблиця9[[#This Row],[Стовпець1]])</f>
        <v>2018</v>
      </c>
      <c r="G96" s="17">
        <f>ROUNDUP(Таблиця9[[#This Row],[Month]]/3,0)</f>
        <v>2</v>
      </c>
      <c r="H96" s="17">
        <f t="shared" si="3"/>
        <v>27</v>
      </c>
      <c r="I96" t="s">
        <v>728</v>
      </c>
      <c r="J96" t="s">
        <v>534</v>
      </c>
      <c r="K96" t="s">
        <v>601</v>
      </c>
      <c r="L96">
        <f>_xlfn.XLOOKUP($A96,'Order Details'!$A$1:$A$1501,'Order Details'!B$1:B$1501,,0)</f>
        <v>75</v>
      </c>
      <c r="M96">
        <f>_xlfn.XLOOKUP($A96,'Order Details'!$A$1:$A$1501,'Order Details'!C$1:C$1501,,0)</f>
        <v>0</v>
      </c>
      <c r="N96">
        <f>_xlfn.XLOOKUP($A96,'Order Details'!$A$1:$A$1501,'Order Details'!D$1:D$1501,,0)</f>
        <v>3</v>
      </c>
      <c r="O96" t="str">
        <f>_xlfn.XLOOKUP($A96,'Order Details'!$A$1:$A$1501,'Order Details'!E$1:E$1501,,0)</f>
        <v>Clothing</v>
      </c>
      <c r="P96" t="str">
        <f>_xlfn.XLOOKUP($A96,'Order Details'!$A$1:$A$1501,'Order Details'!F$1:F$1501,,0)</f>
        <v>Shirt</v>
      </c>
    </row>
    <row r="97" spans="1:16" x14ac:dyDescent="0.3">
      <c r="A97" t="s">
        <v>128</v>
      </c>
      <c r="B97" s="16" t="s">
        <v>729</v>
      </c>
      <c r="C97" s="16">
        <f t="shared" si="2"/>
        <v>43279</v>
      </c>
      <c r="D97" s="17">
        <f>MONTH(Таблиця9[[#This Row],[Стовпець1]])</f>
        <v>6</v>
      </c>
      <c r="E97" s="17" t="str">
        <f>TEXT(DATE(2000,Таблиця9[[#This Row],[Month]],1),"MMMM")</f>
        <v>June</v>
      </c>
      <c r="F97" s="17">
        <f>YEAR(Таблиця9[[#This Row],[Стовпець1]])</f>
        <v>2018</v>
      </c>
      <c r="G97" s="17">
        <f>ROUNDUP(Таблиця9[[#This Row],[Month]]/3,0)</f>
        <v>2</v>
      </c>
      <c r="H97" s="17">
        <f t="shared" si="3"/>
        <v>28</v>
      </c>
      <c r="I97" t="s">
        <v>686</v>
      </c>
      <c r="J97" t="s">
        <v>537</v>
      </c>
      <c r="K97" t="s">
        <v>603</v>
      </c>
      <c r="L97">
        <f>_xlfn.XLOOKUP($A97,'Order Details'!$A$1:$A$1501,'Order Details'!B$1:B$1501,,0)</f>
        <v>42</v>
      </c>
      <c r="M97">
        <f>_xlfn.XLOOKUP($A97,'Order Details'!$A$1:$A$1501,'Order Details'!C$1:C$1501,,0)</f>
        <v>-23</v>
      </c>
      <c r="N97">
        <f>_xlfn.XLOOKUP($A97,'Order Details'!$A$1:$A$1501,'Order Details'!D$1:D$1501,,0)</f>
        <v>2</v>
      </c>
      <c r="O97" t="str">
        <f>_xlfn.XLOOKUP($A97,'Order Details'!$A$1:$A$1501,'Order Details'!E$1:E$1501,,0)</f>
        <v>Furniture</v>
      </c>
      <c r="P97" t="str">
        <f>_xlfn.XLOOKUP($A97,'Order Details'!$A$1:$A$1501,'Order Details'!F$1:F$1501,,0)</f>
        <v>Furnishings</v>
      </c>
    </row>
    <row r="98" spans="1:16" x14ac:dyDescent="0.3">
      <c r="A98" t="s">
        <v>129</v>
      </c>
      <c r="B98" s="16" t="s">
        <v>730</v>
      </c>
      <c r="C98" s="16">
        <f t="shared" si="2"/>
        <v>43280</v>
      </c>
      <c r="D98" s="17">
        <f>MONTH(Таблиця9[[#This Row],[Стовпець1]])</f>
        <v>6</v>
      </c>
      <c r="E98" s="17" t="str">
        <f>TEXT(DATE(2000,Таблиця9[[#This Row],[Month]],1),"MMMM")</f>
        <v>June</v>
      </c>
      <c r="F98" s="17">
        <f>YEAR(Таблиця9[[#This Row],[Стовпець1]])</f>
        <v>2018</v>
      </c>
      <c r="G98" s="17">
        <f>ROUNDUP(Таблиця9[[#This Row],[Month]]/3,0)</f>
        <v>2</v>
      </c>
      <c r="H98" s="17">
        <f t="shared" si="3"/>
        <v>29</v>
      </c>
      <c r="I98" t="s">
        <v>731</v>
      </c>
      <c r="J98" t="s">
        <v>534</v>
      </c>
      <c r="K98" t="s">
        <v>601</v>
      </c>
      <c r="L98">
        <f>_xlfn.XLOOKUP($A98,'Order Details'!$A$1:$A$1501,'Order Details'!B$1:B$1501,,0)</f>
        <v>126</v>
      </c>
      <c r="M98">
        <f>_xlfn.XLOOKUP($A98,'Order Details'!$A$1:$A$1501,'Order Details'!C$1:C$1501,,0)</f>
        <v>-63</v>
      </c>
      <c r="N98">
        <f>_xlfn.XLOOKUP($A98,'Order Details'!$A$1:$A$1501,'Order Details'!D$1:D$1501,,0)</f>
        <v>3</v>
      </c>
      <c r="O98" t="str">
        <f>_xlfn.XLOOKUP($A98,'Order Details'!$A$1:$A$1501,'Order Details'!E$1:E$1501,,0)</f>
        <v>Electronics</v>
      </c>
      <c r="P98" t="str">
        <f>_xlfn.XLOOKUP($A98,'Order Details'!$A$1:$A$1501,'Order Details'!F$1:F$1501,,0)</f>
        <v>Accessories</v>
      </c>
    </row>
    <row r="99" spans="1:16" x14ac:dyDescent="0.3">
      <c r="A99" t="s">
        <v>130</v>
      </c>
      <c r="B99" s="16" t="s">
        <v>732</v>
      </c>
      <c r="C99" s="16">
        <f t="shared" si="2"/>
        <v>43281</v>
      </c>
      <c r="D99" s="17">
        <f>MONTH(Таблиця9[[#This Row],[Стовпець1]])</f>
        <v>6</v>
      </c>
      <c r="E99" s="17" t="str">
        <f>TEXT(DATE(2000,Таблиця9[[#This Row],[Month]],1),"MMMM")</f>
        <v>June</v>
      </c>
      <c r="F99" s="17">
        <f>YEAR(Таблиця9[[#This Row],[Стовпець1]])</f>
        <v>2018</v>
      </c>
      <c r="G99" s="17">
        <f>ROUNDUP(Таблиця9[[#This Row],[Month]]/3,0)</f>
        <v>2</v>
      </c>
      <c r="H99" s="17">
        <f t="shared" si="3"/>
        <v>30</v>
      </c>
      <c r="I99" t="s">
        <v>733</v>
      </c>
      <c r="J99" t="s">
        <v>537</v>
      </c>
      <c r="K99" t="s">
        <v>603</v>
      </c>
      <c r="L99">
        <f>_xlfn.XLOOKUP($A99,'Order Details'!$A$1:$A$1501,'Order Details'!B$1:B$1501,,0)</f>
        <v>46</v>
      </c>
      <c r="M99">
        <f>_xlfn.XLOOKUP($A99,'Order Details'!$A$1:$A$1501,'Order Details'!C$1:C$1501,,0)</f>
        <v>0</v>
      </c>
      <c r="N99">
        <f>_xlfn.XLOOKUP($A99,'Order Details'!$A$1:$A$1501,'Order Details'!D$1:D$1501,,0)</f>
        <v>2</v>
      </c>
      <c r="O99" t="str">
        <f>_xlfn.XLOOKUP($A99,'Order Details'!$A$1:$A$1501,'Order Details'!E$1:E$1501,,0)</f>
        <v>Electronics</v>
      </c>
      <c r="P99" t="str">
        <f>_xlfn.XLOOKUP($A99,'Order Details'!$A$1:$A$1501,'Order Details'!F$1:F$1501,,0)</f>
        <v>Electronic Games</v>
      </c>
    </row>
    <row r="100" spans="1:16" x14ac:dyDescent="0.3">
      <c r="A100" t="s">
        <v>131</v>
      </c>
      <c r="B100" s="16" t="s">
        <v>734</v>
      </c>
      <c r="C100" s="16">
        <f t="shared" si="2"/>
        <v>43282</v>
      </c>
      <c r="D100" s="17">
        <f>MONTH(Таблиця9[[#This Row],[Стовпець1]])</f>
        <v>7</v>
      </c>
      <c r="E100" s="17" t="str">
        <f>TEXT(DATE(2000,Таблиця9[[#This Row],[Month]],1),"MMMM")</f>
        <v>July</v>
      </c>
      <c r="F100" s="17">
        <f>YEAR(Таблиця9[[#This Row],[Стовпець1]])</f>
        <v>2018</v>
      </c>
      <c r="G100" s="17">
        <f>ROUNDUP(Таблиця9[[#This Row],[Month]]/3,0)</f>
        <v>3</v>
      </c>
      <c r="H100" s="17">
        <f t="shared" si="3"/>
        <v>1</v>
      </c>
      <c r="I100" t="s">
        <v>735</v>
      </c>
      <c r="J100" t="s">
        <v>581</v>
      </c>
      <c r="K100" t="s">
        <v>581</v>
      </c>
      <c r="L100">
        <f>_xlfn.XLOOKUP($A100,'Order Details'!$A$1:$A$1501,'Order Details'!B$1:B$1501,,0)</f>
        <v>31</v>
      </c>
      <c r="M100">
        <f>_xlfn.XLOOKUP($A100,'Order Details'!$A$1:$A$1501,'Order Details'!C$1:C$1501,,0)</f>
        <v>-11</v>
      </c>
      <c r="N100">
        <f>_xlfn.XLOOKUP($A100,'Order Details'!$A$1:$A$1501,'Order Details'!D$1:D$1501,,0)</f>
        <v>4</v>
      </c>
      <c r="O100" t="str">
        <f>_xlfn.XLOOKUP($A100,'Order Details'!$A$1:$A$1501,'Order Details'!E$1:E$1501,,0)</f>
        <v>Clothing</v>
      </c>
      <c r="P100" t="str">
        <f>_xlfn.XLOOKUP($A100,'Order Details'!$A$1:$A$1501,'Order Details'!F$1:F$1501,,0)</f>
        <v>Stole</v>
      </c>
    </row>
    <row r="101" spans="1:16" x14ac:dyDescent="0.3">
      <c r="A101" t="s">
        <v>132</v>
      </c>
      <c r="B101" s="16" t="s">
        <v>734</v>
      </c>
      <c r="C101" s="16">
        <f t="shared" si="2"/>
        <v>43282</v>
      </c>
      <c r="D101" s="17">
        <f>MONTH(Таблиця9[[#This Row],[Стовпець1]])</f>
        <v>7</v>
      </c>
      <c r="E101" s="17" t="str">
        <f>TEXT(DATE(2000,Таблиця9[[#This Row],[Month]],1),"MMMM")</f>
        <v>July</v>
      </c>
      <c r="F101" s="17">
        <f>YEAR(Таблиця9[[#This Row],[Стовпець1]])</f>
        <v>2018</v>
      </c>
      <c r="G101" s="17">
        <f>ROUNDUP(Таблиця9[[#This Row],[Month]]/3,0)</f>
        <v>3</v>
      </c>
      <c r="H101" s="17">
        <f t="shared" si="3"/>
        <v>1</v>
      </c>
      <c r="I101" t="s">
        <v>736</v>
      </c>
      <c r="J101" t="s">
        <v>534</v>
      </c>
      <c r="K101" t="s">
        <v>601</v>
      </c>
      <c r="L101">
        <f>_xlfn.XLOOKUP($A101,'Order Details'!$A$1:$A$1501,'Order Details'!B$1:B$1501,,0)</f>
        <v>8</v>
      </c>
      <c r="M101">
        <f>_xlfn.XLOOKUP($A101,'Order Details'!$A$1:$A$1501,'Order Details'!C$1:C$1501,,0)</f>
        <v>-6</v>
      </c>
      <c r="N101">
        <f>_xlfn.XLOOKUP($A101,'Order Details'!$A$1:$A$1501,'Order Details'!D$1:D$1501,,0)</f>
        <v>1</v>
      </c>
      <c r="O101" t="str">
        <f>_xlfn.XLOOKUP($A101,'Order Details'!$A$1:$A$1501,'Order Details'!E$1:E$1501,,0)</f>
        <v>Clothing</v>
      </c>
      <c r="P101" t="str">
        <f>_xlfn.XLOOKUP($A101,'Order Details'!$A$1:$A$1501,'Order Details'!F$1:F$1501,,0)</f>
        <v>Stole</v>
      </c>
    </row>
    <row r="102" spans="1:16" x14ac:dyDescent="0.3">
      <c r="A102" t="s">
        <v>133</v>
      </c>
      <c r="B102" s="16" t="s">
        <v>734</v>
      </c>
      <c r="C102" s="16">
        <f t="shared" si="2"/>
        <v>43282</v>
      </c>
      <c r="D102" s="17">
        <f>MONTH(Таблиця9[[#This Row],[Стовпець1]])</f>
        <v>7</v>
      </c>
      <c r="E102" s="17" t="str">
        <f>TEXT(DATE(2000,Таблиця9[[#This Row],[Month]],1),"MMMM")</f>
        <v>July</v>
      </c>
      <c r="F102" s="17">
        <f>YEAR(Таблиця9[[#This Row],[Стовпець1]])</f>
        <v>2018</v>
      </c>
      <c r="G102" s="17">
        <f>ROUNDUP(Таблиця9[[#This Row],[Month]]/3,0)</f>
        <v>3</v>
      </c>
      <c r="H102" s="17">
        <f t="shared" si="3"/>
        <v>1</v>
      </c>
      <c r="I102" t="s">
        <v>737</v>
      </c>
      <c r="J102" t="s">
        <v>537</v>
      </c>
      <c r="K102" t="s">
        <v>603</v>
      </c>
      <c r="L102">
        <f>_xlfn.XLOOKUP($A102,'Order Details'!$A$1:$A$1501,'Order Details'!B$1:B$1501,,0)</f>
        <v>191</v>
      </c>
      <c r="M102">
        <f>_xlfn.XLOOKUP($A102,'Order Details'!$A$1:$A$1501,'Order Details'!C$1:C$1501,,0)</f>
        <v>13</v>
      </c>
      <c r="N102">
        <f>_xlfn.XLOOKUP($A102,'Order Details'!$A$1:$A$1501,'Order Details'!D$1:D$1501,,0)</f>
        <v>8</v>
      </c>
      <c r="O102" t="str">
        <f>_xlfn.XLOOKUP($A102,'Order Details'!$A$1:$A$1501,'Order Details'!E$1:E$1501,,0)</f>
        <v>Furniture</v>
      </c>
      <c r="P102" t="str">
        <f>_xlfn.XLOOKUP($A102,'Order Details'!$A$1:$A$1501,'Order Details'!F$1:F$1501,,0)</f>
        <v>Furnishings</v>
      </c>
    </row>
    <row r="103" spans="1:16" x14ac:dyDescent="0.3">
      <c r="A103" t="s">
        <v>134</v>
      </c>
      <c r="B103" s="16" t="s">
        <v>734</v>
      </c>
      <c r="C103" s="16">
        <f t="shared" si="2"/>
        <v>43282</v>
      </c>
      <c r="D103" s="17">
        <f>MONTH(Таблиця9[[#This Row],[Стовпець1]])</f>
        <v>7</v>
      </c>
      <c r="E103" s="17" t="str">
        <f>TEXT(DATE(2000,Таблиця9[[#This Row],[Month]],1),"MMMM")</f>
        <v>July</v>
      </c>
      <c r="F103" s="17">
        <f>YEAR(Таблиця9[[#This Row],[Стовпець1]])</f>
        <v>2018</v>
      </c>
      <c r="G103" s="17">
        <f>ROUNDUP(Таблиця9[[#This Row],[Month]]/3,0)</f>
        <v>3</v>
      </c>
      <c r="H103" s="17">
        <f t="shared" si="3"/>
        <v>1</v>
      </c>
      <c r="I103" t="s">
        <v>738</v>
      </c>
      <c r="J103" t="s">
        <v>537</v>
      </c>
      <c r="K103" t="s">
        <v>603</v>
      </c>
      <c r="L103">
        <f>_xlfn.XLOOKUP($A103,'Order Details'!$A$1:$A$1501,'Order Details'!B$1:B$1501,,0)</f>
        <v>33</v>
      </c>
      <c r="M103">
        <f>_xlfn.XLOOKUP($A103,'Order Details'!$A$1:$A$1501,'Order Details'!C$1:C$1501,,0)</f>
        <v>-12</v>
      </c>
      <c r="N103">
        <f>_xlfn.XLOOKUP($A103,'Order Details'!$A$1:$A$1501,'Order Details'!D$1:D$1501,,0)</f>
        <v>7</v>
      </c>
      <c r="O103" t="str">
        <f>_xlfn.XLOOKUP($A103,'Order Details'!$A$1:$A$1501,'Order Details'!E$1:E$1501,,0)</f>
        <v>Clothing</v>
      </c>
      <c r="P103" t="str">
        <f>_xlfn.XLOOKUP($A103,'Order Details'!$A$1:$A$1501,'Order Details'!F$1:F$1501,,0)</f>
        <v>Saree</v>
      </c>
    </row>
    <row r="104" spans="1:16" x14ac:dyDescent="0.3">
      <c r="A104" t="s">
        <v>135</v>
      </c>
      <c r="B104" s="16" t="s">
        <v>739</v>
      </c>
      <c r="C104" s="16">
        <f t="shared" si="2"/>
        <v>43286</v>
      </c>
      <c r="D104" s="17">
        <f>MONTH(Таблиця9[[#This Row],[Стовпець1]])</f>
        <v>7</v>
      </c>
      <c r="E104" s="17" t="str">
        <f>TEXT(DATE(2000,Таблиця9[[#This Row],[Month]],1),"MMMM")</f>
        <v>July</v>
      </c>
      <c r="F104" s="17">
        <f>YEAR(Таблиця9[[#This Row],[Стовпець1]])</f>
        <v>2018</v>
      </c>
      <c r="G104" s="17">
        <f>ROUNDUP(Таблиця9[[#This Row],[Month]]/3,0)</f>
        <v>3</v>
      </c>
      <c r="H104" s="17">
        <f t="shared" si="3"/>
        <v>5</v>
      </c>
      <c r="I104" t="s">
        <v>740</v>
      </c>
      <c r="J104" t="s">
        <v>534</v>
      </c>
      <c r="K104" t="s">
        <v>535</v>
      </c>
      <c r="L104">
        <f>_xlfn.XLOOKUP($A104,'Order Details'!$A$1:$A$1501,'Order Details'!B$1:B$1501,,0)</f>
        <v>216</v>
      </c>
      <c r="M104">
        <f>_xlfn.XLOOKUP($A104,'Order Details'!$A$1:$A$1501,'Order Details'!C$1:C$1501,,0)</f>
        <v>-38</v>
      </c>
      <c r="N104">
        <f>_xlfn.XLOOKUP($A104,'Order Details'!$A$1:$A$1501,'Order Details'!D$1:D$1501,,0)</f>
        <v>6</v>
      </c>
      <c r="O104" t="str">
        <f>_xlfn.XLOOKUP($A104,'Order Details'!$A$1:$A$1501,'Order Details'!E$1:E$1501,,0)</f>
        <v>Furniture</v>
      </c>
      <c r="P104" t="str">
        <f>_xlfn.XLOOKUP($A104,'Order Details'!$A$1:$A$1501,'Order Details'!F$1:F$1501,,0)</f>
        <v>Furnishings</v>
      </c>
    </row>
    <row r="105" spans="1:16" x14ac:dyDescent="0.3">
      <c r="A105" t="s">
        <v>136</v>
      </c>
      <c r="B105" s="16" t="s">
        <v>741</v>
      </c>
      <c r="C105" s="16">
        <f t="shared" si="2"/>
        <v>43287</v>
      </c>
      <c r="D105" s="17">
        <f>MONTH(Таблиця9[[#This Row],[Стовпець1]])</f>
        <v>7</v>
      </c>
      <c r="E105" s="17" t="str">
        <f>TEXT(DATE(2000,Таблиця9[[#This Row],[Month]],1),"MMMM")</f>
        <v>July</v>
      </c>
      <c r="F105" s="17">
        <f>YEAR(Таблиця9[[#This Row],[Стовпець1]])</f>
        <v>2018</v>
      </c>
      <c r="G105" s="17">
        <f>ROUNDUP(Таблиця9[[#This Row],[Month]]/3,0)</f>
        <v>3</v>
      </c>
      <c r="H105" s="17">
        <f t="shared" si="3"/>
        <v>6</v>
      </c>
      <c r="I105" t="s">
        <v>742</v>
      </c>
      <c r="J105" t="s">
        <v>537</v>
      </c>
      <c r="K105" t="s">
        <v>538</v>
      </c>
      <c r="L105">
        <f>_xlfn.XLOOKUP($A105,'Order Details'!$A$1:$A$1501,'Order Details'!B$1:B$1501,,0)</f>
        <v>100</v>
      </c>
      <c r="M105">
        <f>_xlfn.XLOOKUP($A105,'Order Details'!$A$1:$A$1501,'Order Details'!C$1:C$1501,,0)</f>
        <v>-58</v>
      </c>
      <c r="N105">
        <f>_xlfn.XLOOKUP($A105,'Order Details'!$A$1:$A$1501,'Order Details'!D$1:D$1501,,0)</f>
        <v>4</v>
      </c>
      <c r="O105" t="str">
        <f>_xlfn.XLOOKUP($A105,'Order Details'!$A$1:$A$1501,'Order Details'!E$1:E$1501,,0)</f>
        <v>Clothing</v>
      </c>
      <c r="P105" t="str">
        <f>_xlfn.XLOOKUP($A105,'Order Details'!$A$1:$A$1501,'Order Details'!F$1:F$1501,,0)</f>
        <v>Hankerchief</v>
      </c>
    </row>
    <row r="106" spans="1:16" x14ac:dyDescent="0.3">
      <c r="A106" t="s">
        <v>137</v>
      </c>
      <c r="B106" s="16" t="s">
        <v>743</v>
      </c>
      <c r="C106" s="16">
        <f t="shared" si="2"/>
        <v>43288</v>
      </c>
      <c r="D106" s="17">
        <f>MONTH(Таблиця9[[#This Row],[Стовпець1]])</f>
        <v>7</v>
      </c>
      <c r="E106" s="17" t="str">
        <f>TEXT(DATE(2000,Таблиця9[[#This Row],[Month]],1),"MMMM")</f>
        <v>July</v>
      </c>
      <c r="F106" s="17">
        <f>YEAR(Таблиця9[[#This Row],[Стовпець1]])</f>
        <v>2018</v>
      </c>
      <c r="G106" s="17">
        <f>ROUNDUP(Таблиця9[[#This Row],[Month]]/3,0)</f>
        <v>3</v>
      </c>
      <c r="H106" s="17">
        <f t="shared" si="3"/>
        <v>7</v>
      </c>
      <c r="I106" t="s">
        <v>744</v>
      </c>
      <c r="J106" t="s">
        <v>540</v>
      </c>
      <c r="K106" t="s">
        <v>541</v>
      </c>
      <c r="L106">
        <f>_xlfn.XLOOKUP($A106,'Order Details'!$A$1:$A$1501,'Order Details'!B$1:B$1501,,0)</f>
        <v>193</v>
      </c>
      <c r="M106">
        <f>_xlfn.XLOOKUP($A106,'Order Details'!$A$1:$A$1501,'Order Details'!C$1:C$1501,,0)</f>
        <v>-275</v>
      </c>
      <c r="N106">
        <f>_xlfn.XLOOKUP($A106,'Order Details'!$A$1:$A$1501,'Order Details'!D$1:D$1501,,0)</f>
        <v>3</v>
      </c>
      <c r="O106" t="str">
        <f>_xlfn.XLOOKUP($A106,'Order Details'!$A$1:$A$1501,'Order Details'!E$1:E$1501,,0)</f>
        <v>Electronics</v>
      </c>
      <c r="P106" t="str">
        <f>_xlfn.XLOOKUP($A106,'Order Details'!$A$1:$A$1501,'Order Details'!F$1:F$1501,,0)</f>
        <v>Phones</v>
      </c>
    </row>
    <row r="107" spans="1:16" x14ac:dyDescent="0.3">
      <c r="A107" t="s">
        <v>138</v>
      </c>
      <c r="B107" s="16" t="s">
        <v>745</v>
      </c>
      <c r="C107" s="16">
        <f t="shared" si="2"/>
        <v>43289</v>
      </c>
      <c r="D107" s="17">
        <f>MONTH(Таблиця9[[#This Row],[Стовпець1]])</f>
        <v>7</v>
      </c>
      <c r="E107" s="17" t="str">
        <f>TEXT(DATE(2000,Таблиця9[[#This Row],[Month]],1),"MMMM")</f>
        <v>July</v>
      </c>
      <c r="F107" s="17">
        <f>YEAR(Таблиця9[[#This Row],[Стовпець1]])</f>
        <v>2018</v>
      </c>
      <c r="G107" s="17">
        <f>ROUNDUP(Таблиця9[[#This Row],[Month]]/3,0)</f>
        <v>3</v>
      </c>
      <c r="H107" s="17">
        <f t="shared" si="3"/>
        <v>8</v>
      </c>
      <c r="I107" t="s">
        <v>746</v>
      </c>
      <c r="J107" t="s">
        <v>543</v>
      </c>
      <c r="K107" t="s">
        <v>544</v>
      </c>
      <c r="L107">
        <f>_xlfn.XLOOKUP($A107,'Order Details'!$A$1:$A$1501,'Order Details'!B$1:B$1501,,0)</f>
        <v>158</v>
      </c>
      <c r="M107">
        <f>_xlfn.XLOOKUP($A107,'Order Details'!$A$1:$A$1501,'Order Details'!C$1:C$1501,,0)</f>
        <v>-63</v>
      </c>
      <c r="N107">
        <f>_xlfn.XLOOKUP($A107,'Order Details'!$A$1:$A$1501,'Order Details'!D$1:D$1501,,0)</f>
        <v>4</v>
      </c>
      <c r="O107" t="str">
        <f>_xlfn.XLOOKUP($A107,'Order Details'!$A$1:$A$1501,'Order Details'!E$1:E$1501,,0)</f>
        <v>Furniture</v>
      </c>
      <c r="P107" t="str">
        <f>_xlfn.XLOOKUP($A107,'Order Details'!$A$1:$A$1501,'Order Details'!F$1:F$1501,,0)</f>
        <v>Chairs</v>
      </c>
    </row>
    <row r="108" spans="1:16" x14ac:dyDescent="0.3">
      <c r="A108" t="s">
        <v>139</v>
      </c>
      <c r="B108" s="16" t="s">
        <v>747</v>
      </c>
      <c r="C108" s="16">
        <f t="shared" si="2"/>
        <v>43290</v>
      </c>
      <c r="D108" s="17">
        <f>MONTH(Таблиця9[[#This Row],[Стовпець1]])</f>
        <v>7</v>
      </c>
      <c r="E108" s="17" t="str">
        <f>TEXT(DATE(2000,Таблиця9[[#This Row],[Month]],1),"MMMM")</f>
        <v>July</v>
      </c>
      <c r="F108" s="17">
        <f>YEAR(Таблиця9[[#This Row],[Стовпець1]])</f>
        <v>2018</v>
      </c>
      <c r="G108" s="17">
        <f>ROUNDUP(Таблиця9[[#This Row],[Month]]/3,0)</f>
        <v>3</v>
      </c>
      <c r="H108" s="17">
        <f t="shared" si="3"/>
        <v>9</v>
      </c>
      <c r="I108" t="s">
        <v>748</v>
      </c>
      <c r="J108" t="s">
        <v>546</v>
      </c>
      <c r="K108" t="s">
        <v>547</v>
      </c>
      <c r="L108">
        <f>_xlfn.XLOOKUP($A108,'Order Details'!$A$1:$A$1501,'Order Details'!B$1:B$1501,,0)</f>
        <v>11</v>
      </c>
      <c r="M108">
        <f>_xlfn.XLOOKUP($A108,'Order Details'!$A$1:$A$1501,'Order Details'!C$1:C$1501,,0)</f>
        <v>-5</v>
      </c>
      <c r="N108">
        <f>_xlfn.XLOOKUP($A108,'Order Details'!$A$1:$A$1501,'Order Details'!D$1:D$1501,,0)</f>
        <v>2</v>
      </c>
      <c r="O108" t="str">
        <f>_xlfn.XLOOKUP($A108,'Order Details'!$A$1:$A$1501,'Order Details'!E$1:E$1501,,0)</f>
        <v>Clothing</v>
      </c>
      <c r="P108" t="str">
        <f>_xlfn.XLOOKUP($A108,'Order Details'!$A$1:$A$1501,'Order Details'!F$1:F$1501,,0)</f>
        <v>Hankerchief</v>
      </c>
    </row>
    <row r="109" spans="1:16" x14ac:dyDescent="0.3">
      <c r="A109" t="s">
        <v>140</v>
      </c>
      <c r="B109" s="16" t="s">
        <v>749</v>
      </c>
      <c r="C109" s="16">
        <f t="shared" si="2"/>
        <v>43291</v>
      </c>
      <c r="D109" s="17">
        <f>MONTH(Таблиця9[[#This Row],[Стовпець1]])</f>
        <v>7</v>
      </c>
      <c r="E109" s="17" t="str">
        <f>TEXT(DATE(2000,Таблиця9[[#This Row],[Month]],1),"MMMM")</f>
        <v>July</v>
      </c>
      <c r="F109" s="17">
        <f>YEAR(Таблиця9[[#This Row],[Стовпець1]])</f>
        <v>2018</v>
      </c>
      <c r="G109" s="17">
        <f>ROUNDUP(Таблиця9[[#This Row],[Month]]/3,0)</f>
        <v>3</v>
      </c>
      <c r="H109" s="17">
        <f t="shared" si="3"/>
        <v>10</v>
      </c>
      <c r="I109" t="s">
        <v>750</v>
      </c>
      <c r="J109" t="s">
        <v>549</v>
      </c>
      <c r="K109" t="s">
        <v>550</v>
      </c>
      <c r="L109">
        <f>_xlfn.XLOOKUP($A109,'Order Details'!$A$1:$A$1501,'Order Details'!B$1:B$1501,,0)</f>
        <v>416</v>
      </c>
      <c r="M109">
        <f>_xlfn.XLOOKUP($A109,'Order Details'!$A$1:$A$1501,'Order Details'!C$1:C$1501,,0)</f>
        <v>137</v>
      </c>
      <c r="N109">
        <f>_xlfn.XLOOKUP($A109,'Order Details'!$A$1:$A$1501,'Order Details'!D$1:D$1501,,0)</f>
        <v>3</v>
      </c>
      <c r="O109" t="str">
        <f>_xlfn.XLOOKUP($A109,'Order Details'!$A$1:$A$1501,'Order Details'!E$1:E$1501,,0)</f>
        <v>Electronics</v>
      </c>
      <c r="P109" t="str">
        <f>_xlfn.XLOOKUP($A109,'Order Details'!$A$1:$A$1501,'Order Details'!F$1:F$1501,,0)</f>
        <v>Phones</v>
      </c>
    </row>
    <row r="110" spans="1:16" x14ac:dyDescent="0.3">
      <c r="A110" t="s">
        <v>141</v>
      </c>
      <c r="B110" s="16" t="s">
        <v>751</v>
      </c>
      <c r="C110" s="16">
        <f t="shared" si="2"/>
        <v>43292</v>
      </c>
      <c r="D110" s="17">
        <f>MONTH(Таблиця9[[#This Row],[Стовпець1]])</f>
        <v>7</v>
      </c>
      <c r="E110" s="17" t="str">
        <f>TEXT(DATE(2000,Таблиця9[[#This Row],[Month]],1),"MMMM")</f>
        <v>July</v>
      </c>
      <c r="F110" s="17">
        <f>YEAR(Таблиця9[[#This Row],[Стовпець1]])</f>
        <v>2018</v>
      </c>
      <c r="G110" s="17">
        <f>ROUNDUP(Таблиця9[[#This Row],[Month]]/3,0)</f>
        <v>3</v>
      </c>
      <c r="H110" s="17">
        <f t="shared" si="3"/>
        <v>11</v>
      </c>
      <c r="I110" t="s">
        <v>752</v>
      </c>
      <c r="J110" t="s">
        <v>553</v>
      </c>
      <c r="K110" t="s">
        <v>554</v>
      </c>
      <c r="L110">
        <f>_xlfn.XLOOKUP($A110,'Order Details'!$A$1:$A$1501,'Order Details'!B$1:B$1501,,0)</f>
        <v>58</v>
      </c>
      <c r="M110">
        <f>_xlfn.XLOOKUP($A110,'Order Details'!$A$1:$A$1501,'Order Details'!C$1:C$1501,,0)</f>
        <v>0</v>
      </c>
      <c r="N110">
        <f>_xlfn.XLOOKUP($A110,'Order Details'!$A$1:$A$1501,'Order Details'!D$1:D$1501,,0)</f>
        <v>4</v>
      </c>
      <c r="O110" t="str">
        <f>_xlfn.XLOOKUP($A110,'Order Details'!$A$1:$A$1501,'Order Details'!E$1:E$1501,,0)</f>
        <v>Clothing</v>
      </c>
      <c r="P110" t="str">
        <f>_xlfn.XLOOKUP($A110,'Order Details'!$A$1:$A$1501,'Order Details'!F$1:F$1501,,0)</f>
        <v>Saree</v>
      </c>
    </row>
    <row r="111" spans="1:16" x14ac:dyDescent="0.3">
      <c r="A111" t="s">
        <v>142</v>
      </c>
      <c r="B111" s="16" t="s">
        <v>753</v>
      </c>
      <c r="C111" s="16">
        <f t="shared" si="2"/>
        <v>43293</v>
      </c>
      <c r="D111" s="17">
        <f>MONTH(Таблиця9[[#This Row],[Стовпець1]])</f>
        <v>7</v>
      </c>
      <c r="E111" s="17" t="str">
        <f>TEXT(DATE(2000,Таблиця9[[#This Row],[Month]],1),"MMMM")</f>
        <v>July</v>
      </c>
      <c r="F111" s="17">
        <f>YEAR(Таблиця9[[#This Row],[Стовпець1]])</f>
        <v>2018</v>
      </c>
      <c r="G111" s="17">
        <f>ROUNDUP(Таблиця9[[#This Row],[Month]]/3,0)</f>
        <v>3</v>
      </c>
      <c r="H111" s="17">
        <f t="shared" si="3"/>
        <v>12</v>
      </c>
      <c r="I111" t="s">
        <v>754</v>
      </c>
      <c r="J111" t="s">
        <v>557</v>
      </c>
      <c r="K111" t="s">
        <v>558</v>
      </c>
      <c r="L111">
        <f>_xlfn.XLOOKUP($A111,'Order Details'!$A$1:$A$1501,'Order Details'!B$1:B$1501,,0)</f>
        <v>561</v>
      </c>
      <c r="M111">
        <f>_xlfn.XLOOKUP($A111,'Order Details'!$A$1:$A$1501,'Order Details'!C$1:C$1501,,0)</f>
        <v>212</v>
      </c>
      <c r="N111">
        <f>_xlfn.XLOOKUP($A111,'Order Details'!$A$1:$A$1501,'Order Details'!D$1:D$1501,,0)</f>
        <v>3</v>
      </c>
      <c r="O111" t="str">
        <f>_xlfn.XLOOKUP($A111,'Order Details'!$A$1:$A$1501,'Order Details'!E$1:E$1501,,0)</f>
        <v>Clothing</v>
      </c>
      <c r="P111" t="str">
        <f>_xlfn.XLOOKUP($A111,'Order Details'!$A$1:$A$1501,'Order Details'!F$1:F$1501,,0)</f>
        <v>Saree</v>
      </c>
    </row>
    <row r="112" spans="1:16" x14ac:dyDescent="0.3">
      <c r="A112" t="s">
        <v>143</v>
      </c>
      <c r="B112" s="16" t="s">
        <v>753</v>
      </c>
      <c r="C112" s="16">
        <f t="shared" si="2"/>
        <v>43293</v>
      </c>
      <c r="D112" s="17">
        <f>MONTH(Таблиця9[[#This Row],[Стовпець1]])</f>
        <v>7</v>
      </c>
      <c r="E112" s="17" t="str">
        <f>TEXT(DATE(2000,Таблиця9[[#This Row],[Month]],1),"MMMM")</f>
        <v>July</v>
      </c>
      <c r="F112" s="17">
        <f>YEAR(Таблиця9[[#This Row],[Стовпець1]])</f>
        <v>2018</v>
      </c>
      <c r="G112" s="17">
        <f>ROUNDUP(Таблиця9[[#This Row],[Month]]/3,0)</f>
        <v>3</v>
      </c>
      <c r="H112" s="17">
        <f t="shared" si="3"/>
        <v>12</v>
      </c>
      <c r="I112" t="s">
        <v>669</v>
      </c>
      <c r="J112" t="s">
        <v>534</v>
      </c>
      <c r="K112" t="s">
        <v>601</v>
      </c>
      <c r="L112">
        <f>_xlfn.XLOOKUP($A112,'Order Details'!$A$1:$A$1501,'Order Details'!B$1:B$1501,,0)</f>
        <v>371</v>
      </c>
      <c r="M112">
        <f>_xlfn.XLOOKUP($A112,'Order Details'!$A$1:$A$1501,'Order Details'!C$1:C$1501,,0)</f>
        <v>115</v>
      </c>
      <c r="N112">
        <f>_xlfn.XLOOKUP($A112,'Order Details'!$A$1:$A$1501,'Order Details'!D$1:D$1501,,0)</f>
        <v>1</v>
      </c>
      <c r="O112" t="str">
        <f>_xlfn.XLOOKUP($A112,'Order Details'!$A$1:$A$1501,'Order Details'!E$1:E$1501,,0)</f>
        <v>Furniture</v>
      </c>
      <c r="P112" t="str">
        <f>_xlfn.XLOOKUP($A112,'Order Details'!$A$1:$A$1501,'Order Details'!F$1:F$1501,,0)</f>
        <v>Bookcases</v>
      </c>
    </row>
    <row r="113" spans="1:16" x14ac:dyDescent="0.3">
      <c r="A113" t="s">
        <v>144</v>
      </c>
      <c r="B113" s="16" t="s">
        <v>753</v>
      </c>
      <c r="C113" s="16">
        <f t="shared" si="2"/>
        <v>43293</v>
      </c>
      <c r="D113" s="17">
        <f>MONTH(Таблиця9[[#This Row],[Стовпець1]])</f>
        <v>7</v>
      </c>
      <c r="E113" s="17" t="str">
        <f>TEXT(DATE(2000,Таблиця9[[#This Row],[Month]],1),"MMMM")</f>
        <v>July</v>
      </c>
      <c r="F113" s="17">
        <f>YEAR(Таблиця9[[#This Row],[Стовпець1]])</f>
        <v>2018</v>
      </c>
      <c r="G113" s="17">
        <f>ROUNDUP(Таблиця9[[#This Row],[Month]]/3,0)</f>
        <v>3</v>
      </c>
      <c r="H113" s="17">
        <f t="shared" si="3"/>
        <v>12</v>
      </c>
      <c r="I113" t="s">
        <v>710</v>
      </c>
      <c r="J113" t="s">
        <v>537</v>
      </c>
      <c r="K113" t="s">
        <v>603</v>
      </c>
      <c r="L113">
        <f>_xlfn.XLOOKUP($A113,'Order Details'!$A$1:$A$1501,'Order Details'!B$1:B$1501,,0)</f>
        <v>29</v>
      </c>
      <c r="M113">
        <f>_xlfn.XLOOKUP($A113,'Order Details'!$A$1:$A$1501,'Order Details'!C$1:C$1501,,0)</f>
        <v>10</v>
      </c>
      <c r="N113">
        <f>_xlfn.XLOOKUP($A113,'Order Details'!$A$1:$A$1501,'Order Details'!D$1:D$1501,,0)</f>
        <v>2</v>
      </c>
      <c r="O113" t="str">
        <f>_xlfn.XLOOKUP($A113,'Order Details'!$A$1:$A$1501,'Order Details'!E$1:E$1501,,0)</f>
        <v>Clothing</v>
      </c>
      <c r="P113" t="str">
        <f>_xlfn.XLOOKUP($A113,'Order Details'!$A$1:$A$1501,'Order Details'!F$1:F$1501,,0)</f>
        <v>Stole</v>
      </c>
    </row>
    <row r="114" spans="1:16" x14ac:dyDescent="0.3">
      <c r="A114" t="s">
        <v>145</v>
      </c>
      <c r="B114" s="16" t="s">
        <v>755</v>
      </c>
      <c r="C114" s="16">
        <f t="shared" si="2"/>
        <v>43296</v>
      </c>
      <c r="D114" s="17">
        <f>MONTH(Таблиця9[[#This Row],[Стовпець1]])</f>
        <v>7</v>
      </c>
      <c r="E114" s="17" t="str">
        <f>TEXT(DATE(2000,Таблиця9[[#This Row],[Month]],1),"MMMM")</f>
        <v>July</v>
      </c>
      <c r="F114" s="17">
        <f>YEAR(Таблиця9[[#This Row],[Стовпець1]])</f>
        <v>2018</v>
      </c>
      <c r="G114" s="17">
        <f>ROUNDUP(Таблиця9[[#This Row],[Month]]/3,0)</f>
        <v>3</v>
      </c>
      <c r="H114" s="17">
        <f t="shared" si="3"/>
        <v>15</v>
      </c>
      <c r="I114" t="s">
        <v>756</v>
      </c>
      <c r="J114" t="s">
        <v>568</v>
      </c>
      <c r="K114" t="s">
        <v>569</v>
      </c>
      <c r="L114">
        <f>_xlfn.XLOOKUP($A114,'Order Details'!$A$1:$A$1501,'Order Details'!B$1:B$1501,,0)</f>
        <v>30</v>
      </c>
      <c r="M114">
        <f>_xlfn.XLOOKUP($A114,'Order Details'!$A$1:$A$1501,'Order Details'!C$1:C$1501,,0)</f>
        <v>-35</v>
      </c>
      <c r="N114">
        <f>_xlfn.XLOOKUP($A114,'Order Details'!$A$1:$A$1501,'Order Details'!D$1:D$1501,,0)</f>
        <v>1</v>
      </c>
      <c r="O114" t="str">
        <f>_xlfn.XLOOKUP($A114,'Order Details'!$A$1:$A$1501,'Order Details'!E$1:E$1501,,0)</f>
        <v>Furniture</v>
      </c>
      <c r="P114" t="str">
        <f>_xlfn.XLOOKUP($A114,'Order Details'!$A$1:$A$1501,'Order Details'!F$1:F$1501,,0)</f>
        <v>Chairs</v>
      </c>
    </row>
    <row r="115" spans="1:16" x14ac:dyDescent="0.3">
      <c r="A115" t="s">
        <v>146</v>
      </c>
      <c r="B115" s="16" t="s">
        <v>757</v>
      </c>
      <c r="C115" s="16">
        <f t="shared" si="2"/>
        <v>43297</v>
      </c>
      <c r="D115" s="17">
        <f>MONTH(Таблиця9[[#This Row],[Стовпець1]])</f>
        <v>7</v>
      </c>
      <c r="E115" s="17" t="str">
        <f>TEXT(DATE(2000,Таблиця9[[#This Row],[Month]],1),"MMMM")</f>
        <v>July</v>
      </c>
      <c r="F115" s="17">
        <f>YEAR(Таблиця9[[#This Row],[Стовпець1]])</f>
        <v>2018</v>
      </c>
      <c r="G115" s="17">
        <f>ROUNDUP(Таблиця9[[#This Row],[Month]]/3,0)</f>
        <v>3</v>
      </c>
      <c r="H115" s="17">
        <f t="shared" si="3"/>
        <v>16</v>
      </c>
      <c r="I115" t="s">
        <v>758</v>
      </c>
      <c r="J115" t="s">
        <v>571</v>
      </c>
      <c r="K115" t="s">
        <v>569</v>
      </c>
      <c r="L115">
        <f>_xlfn.XLOOKUP($A115,'Order Details'!$A$1:$A$1501,'Order Details'!B$1:B$1501,,0)</f>
        <v>29</v>
      </c>
      <c r="M115">
        <f>_xlfn.XLOOKUP($A115,'Order Details'!$A$1:$A$1501,'Order Details'!C$1:C$1501,,0)</f>
        <v>-18</v>
      </c>
      <c r="N115">
        <f>_xlfn.XLOOKUP($A115,'Order Details'!$A$1:$A$1501,'Order Details'!D$1:D$1501,,0)</f>
        <v>7</v>
      </c>
      <c r="O115" t="str">
        <f>_xlfn.XLOOKUP($A115,'Order Details'!$A$1:$A$1501,'Order Details'!E$1:E$1501,,0)</f>
        <v>Clothing</v>
      </c>
      <c r="P115" t="str">
        <f>_xlfn.XLOOKUP($A115,'Order Details'!$A$1:$A$1501,'Order Details'!F$1:F$1501,,0)</f>
        <v>Skirt</v>
      </c>
    </row>
    <row r="116" spans="1:16" x14ac:dyDescent="0.3">
      <c r="A116" t="s">
        <v>147</v>
      </c>
      <c r="B116" s="16" t="s">
        <v>759</v>
      </c>
      <c r="C116" s="16">
        <f t="shared" si="2"/>
        <v>43298</v>
      </c>
      <c r="D116" s="17">
        <f>MONTH(Таблиця9[[#This Row],[Стовпець1]])</f>
        <v>7</v>
      </c>
      <c r="E116" s="17" t="str">
        <f>TEXT(DATE(2000,Таблиця9[[#This Row],[Month]],1),"MMMM")</f>
        <v>July</v>
      </c>
      <c r="F116" s="17">
        <f>YEAR(Таблиця9[[#This Row],[Стовпець1]])</f>
        <v>2018</v>
      </c>
      <c r="G116" s="17">
        <f>ROUNDUP(Таблиця9[[#This Row],[Month]]/3,0)</f>
        <v>3</v>
      </c>
      <c r="H116" s="17">
        <f t="shared" si="3"/>
        <v>17</v>
      </c>
      <c r="I116" t="s">
        <v>760</v>
      </c>
      <c r="J116" t="s">
        <v>574</v>
      </c>
      <c r="K116" t="s">
        <v>575</v>
      </c>
      <c r="L116">
        <f>_xlfn.XLOOKUP($A116,'Order Details'!$A$1:$A$1501,'Order Details'!B$1:B$1501,,0)</f>
        <v>48</v>
      </c>
      <c r="M116">
        <f>_xlfn.XLOOKUP($A116,'Order Details'!$A$1:$A$1501,'Order Details'!C$1:C$1501,,0)</f>
        <v>-8</v>
      </c>
      <c r="N116">
        <f>_xlfn.XLOOKUP($A116,'Order Details'!$A$1:$A$1501,'Order Details'!D$1:D$1501,,0)</f>
        <v>8</v>
      </c>
      <c r="O116" t="str">
        <f>_xlfn.XLOOKUP($A116,'Order Details'!$A$1:$A$1501,'Order Details'!E$1:E$1501,,0)</f>
        <v>Clothing</v>
      </c>
      <c r="P116" t="str">
        <f>_xlfn.XLOOKUP($A116,'Order Details'!$A$1:$A$1501,'Order Details'!F$1:F$1501,,0)</f>
        <v>Stole</v>
      </c>
    </row>
    <row r="117" spans="1:16" x14ac:dyDescent="0.3">
      <c r="A117" t="s">
        <v>148</v>
      </c>
      <c r="B117" s="16" t="s">
        <v>761</v>
      </c>
      <c r="C117" s="16">
        <f t="shared" si="2"/>
        <v>43299</v>
      </c>
      <c r="D117" s="17">
        <f>MONTH(Таблиця9[[#This Row],[Стовпець1]])</f>
        <v>7</v>
      </c>
      <c r="E117" s="17" t="str">
        <f>TEXT(DATE(2000,Таблиця9[[#This Row],[Month]],1),"MMMM")</f>
        <v>July</v>
      </c>
      <c r="F117" s="17">
        <f>YEAR(Таблиця9[[#This Row],[Стовпець1]])</f>
        <v>2018</v>
      </c>
      <c r="G117" s="17">
        <f>ROUNDUP(Таблиця9[[#This Row],[Month]]/3,0)</f>
        <v>3</v>
      </c>
      <c r="H117" s="17">
        <f t="shared" si="3"/>
        <v>18</v>
      </c>
      <c r="I117" t="s">
        <v>762</v>
      </c>
      <c r="J117" t="s">
        <v>534</v>
      </c>
      <c r="K117" t="s">
        <v>601</v>
      </c>
      <c r="L117">
        <f>_xlfn.XLOOKUP($A117,'Order Details'!$A$1:$A$1501,'Order Details'!B$1:B$1501,,0)</f>
        <v>26</v>
      </c>
      <c r="M117">
        <f>_xlfn.XLOOKUP($A117,'Order Details'!$A$1:$A$1501,'Order Details'!C$1:C$1501,,0)</f>
        <v>-24</v>
      </c>
      <c r="N117">
        <f>_xlfn.XLOOKUP($A117,'Order Details'!$A$1:$A$1501,'Order Details'!D$1:D$1501,,0)</f>
        <v>1</v>
      </c>
      <c r="O117" t="str">
        <f>_xlfn.XLOOKUP($A117,'Order Details'!$A$1:$A$1501,'Order Details'!E$1:E$1501,,0)</f>
        <v>Clothing</v>
      </c>
      <c r="P117" t="str">
        <f>_xlfn.XLOOKUP($A117,'Order Details'!$A$1:$A$1501,'Order Details'!F$1:F$1501,,0)</f>
        <v>Stole</v>
      </c>
    </row>
    <row r="118" spans="1:16" x14ac:dyDescent="0.3">
      <c r="A118" t="s">
        <v>149</v>
      </c>
      <c r="B118" s="16" t="s">
        <v>763</v>
      </c>
      <c r="C118" s="16">
        <f t="shared" si="2"/>
        <v>43300</v>
      </c>
      <c r="D118" s="17">
        <f>MONTH(Таблиця9[[#This Row],[Стовпець1]])</f>
        <v>7</v>
      </c>
      <c r="E118" s="17" t="str">
        <f>TEXT(DATE(2000,Таблиця9[[#This Row],[Month]],1),"MMMM")</f>
        <v>July</v>
      </c>
      <c r="F118" s="17">
        <f>YEAR(Таблиця9[[#This Row],[Стовпець1]])</f>
        <v>2018</v>
      </c>
      <c r="G118" s="17">
        <f>ROUNDUP(Таблиця9[[#This Row],[Month]]/3,0)</f>
        <v>3</v>
      </c>
      <c r="H118" s="17">
        <f t="shared" si="3"/>
        <v>19</v>
      </c>
      <c r="I118" t="s">
        <v>699</v>
      </c>
      <c r="J118" t="s">
        <v>537</v>
      </c>
      <c r="K118" t="s">
        <v>603</v>
      </c>
      <c r="L118">
        <f>_xlfn.XLOOKUP($A118,'Order Details'!$A$1:$A$1501,'Order Details'!B$1:B$1501,,0)</f>
        <v>168</v>
      </c>
      <c r="M118">
        <f>_xlfn.XLOOKUP($A118,'Order Details'!$A$1:$A$1501,'Order Details'!C$1:C$1501,,0)</f>
        <v>-51</v>
      </c>
      <c r="N118">
        <f>_xlfn.XLOOKUP($A118,'Order Details'!$A$1:$A$1501,'Order Details'!D$1:D$1501,,0)</f>
        <v>2</v>
      </c>
      <c r="O118" t="str">
        <f>_xlfn.XLOOKUP($A118,'Order Details'!$A$1:$A$1501,'Order Details'!E$1:E$1501,,0)</f>
        <v>Furniture</v>
      </c>
      <c r="P118" t="str">
        <f>_xlfn.XLOOKUP($A118,'Order Details'!$A$1:$A$1501,'Order Details'!F$1:F$1501,,0)</f>
        <v>Bookcases</v>
      </c>
    </row>
    <row r="119" spans="1:16" x14ac:dyDescent="0.3">
      <c r="A119" t="s">
        <v>150</v>
      </c>
      <c r="B119" s="16" t="s">
        <v>764</v>
      </c>
      <c r="C119" s="16">
        <f t="shared" si="2"/>
        <v>43301</v>
      </c>
      <c r="D119" s="17">
        <f>MONTH(Таблиця9[[#This Row],[Стовпець1]])</f>
        <v>7</v>
      </c>
      <c r="E119" s="17" t="str">
        <f>TEXT(DATE(2000,Таблиця9[[#This Row],[Month]],1),"MMMM")</f>
        <v>July</v>
      </c>
      <c r="F119" s="17">
        <f>YEAR(Таблиця9[[#This Row],[Стовпець1]])</f>
        <v>2018</v>
      </c>
      <c r="G119" s="17">
        <f>ROUNDUP(Таблиця9[[#This Row],[Month]]/3,0)</f>
        <v>3</v>
      </c>
      <c r="H119" s="17">
        <f t="shared" si="3"/>
        <v>20</v>
      </c>
      <c r="I119" t="s">
        <v>765</v>
      </c>
      <c r="J119" t="s">
        <v>584</v>
      </c>
      <c r="K119" t="s">
        <v>585</v>
      </c>
      <c r="L119">
        <f>_xlfn.XLOOKUP($A119,'Order Details'!$A$1:$A$1501,'Order Details'!B$1:B$1501,,0)</f>
        <v>23</v>
      </c>
      <c r="M119">
        <f>_xlfn.XLOOKUP($A119,'Order Details'!$A$1:$A$1501,'Order Details'!C$1:C$1501,,0)</f>
        <v>-5</v>
      </c>
      <c r="N119">
        <f>_xlfn.XLOOKUP($A119,'Order Details'!$A$1:$A$1501,'Order Details'!D$1:D$1501,,0)</f>
        <v>7</v>
      </c>
      <c r="O119" t="str">
        <f>_xlfn.XLOOKUP($A119,'Order Details'!$A$1:$A$1501,'Order Details'!E$1:E$1501,,0)</f>
        <v>Clothing</v>
      </c>
      <c r="P119" t="str">
        <f>_xlfn.XLOOKUP($A119,'Order Details'!$A$1:$A$1501,'Order Details'!F$1:F$1501,,0)</f>
        <v>Hankerchief</v>
      </c>
    </row>
    <row r="120" spans="1:16" x14ac:dyDescent="0.3">
      <c r="A120" t="s">
        <v>151</v>
      </c>
      <c r="B120" s="16" t="s">
        <v>766</v>
      </c>
      <c r="C120" s="16">
        <f t="shared" si="2"/>
        <v>43302</v>
      </c>
      <c r="D120" s="17">
        <f>MONTH(Таблиця9[[#This Row],[Стовпець1]])</f>
        <v>7</v>
      </c>
      <c r="E120" s="17" t="str">
        <f>TEXT(DATE(2000,Таблиця9[[#This Row],[Month]],1),"MMMM")</f>
        <v>July</v>
      </c>
      <c r="F120" s="17">
        <f>YEAR(Таблиця9[[#This Row],[Стовпець1]])</f>
        <v>2018</v>
      </c>
      <c r="G120" s="17">
        <f>ROUNDUP(Таблиця9[[#This Row],[Month]]/3,0)</f>
        <v>3</v>
      </c>
      <c r="H120" s="17">
        <f t="shared" si="3"/>
        <v>21</v>
      </c>
      <c r="I120" t="s">
        <v>767</v>
      </c>
      <c r="J120" t="s">
        <v>534</v>
      </c>
      <c r="K120" t="s">
        <v>601</v>
      </c>
      <c r="L120">
        <f>_xlfn.XLOOKUP($A120,'Order Details'!$A$1:$A$1501,'Order Details'!B$1:B$1501,,0)</f>
        <v>490</v>
      </c>
      <c r="M120">
        <f>_xlfn.XLOOKUP($A120,'Order Details'!$A$1:$A$1501,'Order Details'!C$1:C$1501,,0)</f>
        <v>-128</v>
      </c>
      <c r="N120">
        <f>_xlfn.XLOOKUP($A120,'Order Details'!$A$1:$A$1501,'Order Details'!D$1:D$1501,,0)</f>
        <v>8</v>
      </c>
      <c r="O120" t="str">
        <f>_xlfn.XLOOKUP($A120,'Order Details'!$A$1:$A$1501,'Order Details'!E$1:E$1501,,0)</f>
        <v>Furniture</v>
      </c>
      <c r="P120" t="str">
        <f>_xlfn.XLOOKUP($A120,'Order Details'!$A$1:$A$1501,'Order Details'!F$1:F$1501,,0)</f>
        <v>Bookcases</v>
      </c>
    </row>
    <row r="121" spans="1:16" x14ac:dyDescent="0.3">
      <c r="A121" t="s">
        <v>152</v>
      </c>
      <c r="B121" s="16" t="s">
        <v>768</v>
      </c>
      <c r="C121" s="16">
        <f t="shared" si="2"/>
        <v>43303</v>
      </c>
      <c r="D121" s="17">
        <f>MONTH(Таблиця9[[#This Row],[Стовпець1]])</f>
        <v>7</v>
      </c>
      <c r="E121" s="17" t="str">
        <f>TEXT(DATE(2000,Таблиця9[[#This Row],[Month]],1),"MMMM")</f>
        <v>July</v>
      </c>
      <c r="F121" s="17">
        <f>YEAR(Таблиця9[[#This Row],[Стовпець1]])</f>
        <v>2018</v>
      </c>
      <c r="G121" s="17">
        <f>ROUNDUP(Таблиця9[[#This Row],[Month]]/3,0)</f>
        <v>3</v>
      </c>
      <c r="H121" s="17">
        <f t="shared" si="3"/>
        <v>22</v>
      </c>
      <c r="I121" t="s">
        <v>769</v>
      </c>
      <c r="J121" t="s">
        <v>537</v>
      </c>
      <c r="K121" t="s">
        <v>603</v>
      </c>
      <c r="L121">
        <f>_xlfn.XLOOKUP($A121,'Order Details'!$A$1:$A$1501,'Order Details'!B$1:B$1501,,0)</f>
        <v>57</v>
      </c>
      <c r="M121">
        <f>_xlfn.XLOOKUP($A121,'Order Details'!$A$1:$A$1501,'Order Details'!C$1:C$1501,,0)</f>
        <v>-48</v>
      </c>
      <c r="N121">
        <f>_xlfn.XLOOKUP($A121,'Order Details'!$A$1:$A$1501,'Order Details'!D$1:D$1501,,0)</f>
        <v>6</v>
      </c>
      <c r="O121" t="str">
        <f>_xlfn.XLOOKUP($A121,'Order Details'!$A$1:$A$1501,'Order Details'!E$1:E$1501,,0)</f>
        <v>Clothing</v>
      </c>
      <c r="P121" t="str">
        <f>_xlfn.XLOOKUP($A121,'Order Details'!$A$1:$A$1501,'Order Details'!F$1:F$1501,,0)</f>
        <v>Leggings</v>
      </c>
    </row>
    <row r="122" spans="1:16" x14ac:dyDescent="0.3">
      <c r="A122" t="s">
        <v>153</v>
      </c>
      <c r="B122" s="16" t="s">
        <v>768</v>
      </c>
      <c r="C122" s="16">
        <f t="shared" si="2"/>
        <v>43303</v>
      </c>
      <c r="D122" s="17">
        <f>MONTH(Таблиця9[[#This Row],[Стовпець1]])</f>
        <v>7</v>
      </c>
      <c r="E122" s="17" t="str">
        <f>TEXT(DATE(2000,Таблиця9[[#This Row],[Month]],1),"MMMM")</f>
        <v>July</v>
      </c>
      <c r="F122" s="17">
        <f>YEAR(Таблиця9[[#This Row],[Стовпець1]])</f>
        <v>2018</v>
      </c>
      <c r="G122" s="17">
        <f>ROUNDUP(Таблиця9[[#This Row],[Month]]/3,0)</f>
        <v>3</v>
      </c>
      <c r="H122" s="17">
        <f t="shared" si="3"/>
        <v>22</v>
      </c>
      <c r="I122" t="s">
        <v>770</v>
      </c>
      <c r="J122" t="s">
        <v>534</v>
      </c>
      <c r="K122" t="s">
        <v>535</v>
      </c>
      <c r="L122">
        <f>_xlfn.XLOOKUP($A122,'Order Details'!$A$1:$A$1501,'Order Details'!B$1:B$1501,,0)</f>
        <v>1055</v>
      </c>
      <c r="M122">
        <f>_xlfn.XLOOKUP($A122,'Order Details'!$A$1:$A$1501,'Order Details'!C$1:C$1501,,0)</f>
        <v>264</v>
      </c>
      <c r="N122">
        <f>_xlfn.XLOOKUP($A122,'Order Details'!$A$1:$A$1501,'Order Details'!D$1:D$1501,,0)</f>
        <v>4</v>
      </c>
      <c r="O122" t="str">
        <f>_xlfn.XLOOKUP($A122,'Order Details'!$A$1:$A$1501,'Order Details'!E$1:E$1501,,0)</f>
        <v>Electronics</v>
      </c>
      <c r="P122" t="str">
        <f>_xlfn.XLOOKUP($A122,'Order Details'!$A$1:$A$1501,'Order Details'!F$1:F$1501,,0)</f>
        <v>Printers</v>
      </c>
    </row>
    <row r="123" spans="1:16" x14ac:dyDescent="0.3">
      <c r="A123" t="s">
        <v>154</v>
      </c>
      <c r="B123" s="16" t="s">
        <v>768</v>
      </c>
      <c r="C123" s="16">
        <f t="shared" si="2"/>
        <v>43303</v>
      </c>
      <c r="D123" s="17">
        <f>MONTH(Таблиця9[[#This Row],[Стовпець1]])</f>
        <v>7</v>
      </c>
      <c r="E123" s="17" t="str">
        <f>TEXT(DATE(2000,Таблиця9[[#This Row],[Month]],1),"MMMM")</f>
        <v>July</v>
      </c>
      <c r="F123" s="17">
        <f>YEAR(Таблиця9[[#This Row],[Стовпець1]])</f>
        <v>2018</v>
      </c>
      <c r="G123" s="17">
        <f>ROUNDUP(Таблиця9[[#This Row],[Month]]/3,0)</f>
        <v>3</v>
      </c>
      <c r="H123" s="17">
        <f t="shared" si="3"/>
        <v>22</v>
      </c>
      <c r="I123" t="s">
        <v>771</v>
      </c>
      <c r="J123" t="s">
        <v>537</v>
      </c>
      <c r="K123" t="s">
        <v>538</v>
      </c>
      <c r="L123">
        <f>_xlfn.XLOOKUP($A123,'Order Details'!$A$1:$A$1501,'Order Details'!B$1:B$1501,,0)</f>
        <v>1549</v>
      </c>
      <c r="M123">
        <f>_xlfn.XLOOKUP($A123,'Order Details'!$A$1:$A$1501,'Order Details'!C$1:C$1501,,0)</f>
        <v>-439</v>
      </c>
      <c r="N123">
        <f>_xlfn.XLOOKUP($A123,'Order Details'!$A$1:$A$1501,'Order Details'!D$1:D$1501,,0)</f>
        <v>4</v>
      </c>
      <c r="O123" t="str">
        <f>_xlfn.XLOOKUP($A123,'Order Details'!$A$1:$A$1501,'Order Details'!E$1:E$1501,,0)</f>
        <v>Electronics</v>
      </c>
      <c r="P123" t="str">
        <f>_xlfn.XLOOKUP($A123,'Order Details'!$A$1:$A$1501,'Order Details'!F$1:F$1501,,0)</f>
        <v>Phones</v>
      </c>
    </row>
    <row r="124" spans="1:16" x14ac:dyDescent="0.3">
      <c r="A124" t="s">
        <v>155</v>
      </c>
      <c r="B124" s="16" t="s">
        <v>768</v>
      </c>
      <c r="C124" s="16">
        <f t="shared" si="2"/>
        <v>43303</v>
      </c>
      <c r="D124" s="17">
        <f>MONTH(Таблиця9[[#This Row],[Стовпець1]])</f>
        <v>7</v>
      </c>
      <c r="E124" s="17" t="str">
        <f>TEXT(DATE(2000,Таблиця9[[#This Row],[Month]],1),"MMMM")</f>
        <v>July</v>
      </c>
      <c r="F124" s="17">
        <f>YEAR(Таблиця9[[#This Row],[Стовпець1]])</f>
        <v>2018</v>
      </c>
      <c r="G124" s="17">
        <f>ROUNDUP(Таблиця9[[#This Row],[Month]]/3,0)</f>
        <v>3</v>
      </c>
      <c r="H124" s="17">
        <f t="shared" si="3"/>
        <v>22</v>
      </c>
      <c r="I124" t="s">
        <v>772</v>
      </c>
      <c r="J124" t="s">
        <v>540</v>
      </c>
      <c r="K124" t="s">
        <v>541</v>
      </c>
      <c r="L124">
        <f>_xlfn.XLOOKUP($A124,'Order Details'!$A$1:$A$1501,'Order Details'!B$1:B$1501,,0)</f>
        <v>1145</v>
      </c>
      <c r="M124">
        <f>_xlfn.XLOOKUP($A124,'Order Details'!$A$1:$A$1501,'Order Details'!C$1:C$1501,,0)</f>
        <v>-706</v>
      </c>
      <c r="N124">
        <f>_xlfn.XLOOKUP($A124,'Order Details'!$A$1:$A$1501,'Order Details'!D$1:D$1501,,0)</f>
        <v>3</v>
      </c>
      <c r="O124" t="str">
        <f>_xlfn.XLOOKUP($A124,'Order Details'!$A$1:$A$1501,'Order Details'!E$1:E$1501,,0)</f>
        <v>Electronics</v>
      </c>
      <c r="P124" t="str">
        <f>_xlfn.XLOOKUP($A124,'Order Details'!$A$1:$A$1501,'Order Details'!F$1:F$1501,,0)</f>
        <v>Phones</v>
      </c>
    </row>
    <row r="125" spans="1:16" x14ac:dyDescent="0.3">
      <c r="A125" t="s">
        <v>156</v>
      </c>
      <c r="B125" s="16" t="s">
        <v>773</v>
      </c>
      <c r="C125" s="16">
        <f t="shared" si="2"/>
        <v>43307</v>
      </c>
      <c r="D125" s="17">
        <f>MONTH(Таблиця9[[#This Row],[Стовпець1]])</f>
        <v>7</v>
      </c>
      <c r="E125" s="17" t="str">
        <f>TEXT(DATE(2000,Таблиця9[[#This Row],[Month]],1),"MMMM")</f>
        <v>July</v>
      </c>
      <c r="F125" s="17">
        <f>YEAR(Таблиця9[[#This Row],[Стовпець1]])</f>
        <v>2018</v>
      </c>
      <c r="G125" s="17">
        <f>ROUNDUP(Таблиця9[[#This Row],[Month]]/3,0)</f>
        <v>3</v>
      </c>
      <c r="H125" s="17">
        <f t="shared" si="3"/>
        <v>26</v>
      </c>
      <c r="I125" t="s">
        <v>774</v>
      </c>
      <c r="J125" t="s">
        <v>543</v>
      </c>
      <c r="K125" t="s">
        <v>544</v>
      </c>
      <c r="L125">
        <f>_xlfn.XLOOKUP($A125,'Order Details'!$A$1:$A$1501,'Order Details'!B$1:B$1501,,0)</f>
        <v>131</v>
      </c>
      <c r="M125">
        <f>_xlfn.XLOOKUP($A125,'Order Details'!$A$1:$A$1501,'Order Details'!C$1:C$1501,,0)</f>
        <v>-154</v>
      </c>
      <c r="N125">
        <f>_xlfn.XLOOKUP($A125,'Order Details'!$A$1:$A$1501,'Order Details'!D$1:D$1501,,0)</f>
        <v>8</v>
      </c>
      <c r="O125" t="str">
        <f>_xlfn.XLOOKUP($A125,'Order Details'!$A$1:$A$1501,'Order Details'!E$1:E$1501,,0)</f>
        <v>Furniture</v>
      </c>
      <c r="P125" t="str">
        <f>_xlfn.XLOOKUP($A125,'Order Details'!$A$1:$A$1501,'Order Details'!F$1:F$1501,,0)</f>
        <v>Furnishings</v>
      </c>
    </row>
    <row r="126" spans="1:16" x14ac:dyDescent="0.3">
      <c r="A126" t="s">
        <v>157</v>
      </c>
      <c r="B126" s="16" t="s">
        <v>775</v>
      </c>
      <c r="C126" s="16">
        <f t="shared" si="2"/>
        <v>43308</v>
      </c>
      <c r="D126" s="17">
        <f>MONTH(Таблиця9[[#This Row],[Стовпець1]])</f>
        <v>7</v>
      </c>
      <c r="E126" s="17" t="str">
        <f>TEXT(DATE(2000,Таблиця9[[#This Row],[Month]],1),"MMMM")</f>
        <v>July</v>
      </c>
      <c r="F126" s="17">
        <f>YEAR(Таблиця9[[#This Row],[Стовпець1]])</f>
        <v>2018</v>
      </c>
      <c r="G126" s="17">
        <f>ROUNDUP(Таблиця9[[#This Row],[Month]]/3,0)</f>
        <v>3</v>
      </c>
      <c r="H126" s="17">
        <f t="shared" si="3"/>
        <v>27</v>
      </c>
      <c r="I126" t="s">
        <v>776</v>
      </c>
      <c r="J126" t="s">
        <v>546</v>
      </c>
      <c r="K126" t="s">
        <v>547</v>
      </c>
      <c r="L126">
        <f>_xlfn.XLOOKUP($A126,'Order Details'!$A$1:$A$1501,'Order Details'!B$1:B$1501,,0)</f>
        <v>16</v>
      </c>
      <c r="M126">
        <f>_xlfn.XLOOKUP($A126,'Order Details'!$A$1:$A$1501,'Order Details'!C$1:C$1501,,0)</f>
        <v>-5</v>
      </c>
      <c r="N126">
        <f>_xlfn.XLOOKUP($A126,'Order Details'!$A$1:$A$1501,'Order Details'!D$1:D$1501,,0)</f>
        <v>2</v>
      </c>
      <c r="O126" t="str">
        <f>_xlfn.XLOOKUP($A126,'Order Details'!$A$1:$A$1501,'Order Details'!E$1:E$1501,,0)</f>
        <v>Clothing</v>
      </c>
      <c r="P126" t="str">
        <f>_xlfn.XLOOKUP($A126,'Order Details'!$A$1:$A$1501,'Order Details'!F$1:F$1501,,0)</f>
        <v>Stole</v>
      </c>
    </row>
    <row r="127" spans="1:16" x14ac:dyDescent="0.3">
      <c r="A127" t="s">
        <v>158</v>
      </c>
      <c r="B127" s="16" t="s">
        <v>777</v>
      </c>
      <c r="C127" s="16">
        <f t="shared" si="2"/>
        <v>43309</v>
      </c>
      <c r="D127" s="17">
        <f>MONTH(Таблиця9[[#This Row],[Стовпець1]])</f>
        <v>7</v>
      </c>
      <c r="E127" s="17" t="str">
        <f>TEXT(DATE(2000,Таблиця9[[#This Row],[Month]],1),"MMMM")</f>
        <v>July</v>
      </c>
      <c r="F127" s="17">
        <f>YEAR(Таблиця9[[#This Row],[Стовпець1]])</f>
        <v>2018</v>
      </c>
      <c r="G127" s="17">
        <f>ROUNDUP(Таблиця9[[#This Row],[Month]]/3,0)</f>
        <v>3</v>
      </c>
      <c r="H127" s="17">
        <f t="shared" si="3"/>
        <v>28</v>
      </c>
      <c r="I127" t="s">
        <v>778</v>
      </c>
      <c r="J127" t="s">
        <v>534</v>
      </c>
      <c r="K127" t="s">
        <v>601</v>
      </c>
      <c r="L127">
        <f>_xlfn.XLOOKUP($A127,'Order Details'!$A$1:$A$1501,'Order Details'!B$1:B$1501,,0)</f>
        <v>43</v>
      </c>
      <c r="M127">
        <f>_xlfn.XLOOKUP($A127,'Order Details'!$A$1:$A$1501,'Order Details'!C$1:C$1501,,0)</f>
        <v>-43</v>
      </c>
      <c r="N127">
        <f>_xlfn.XLOOKUP($A127,'Order Details'!$A$1:$A$1501,'Order Details'!D$1:D$1501,,0)</f>
        <v>7</v>
      </c>
      <c r="O127" t="str">
        <f>_xlfn.XLOOKUP($A127,'Order Details'!$A$1:$A$1501,'Order Details'!E$1:E$1501,,0)</f>
        <v>Clothing</v>
      </c>
      <c r="P127" t="str">
        <f>_xlfn.XLOOKUP($A127,'Order Details'!$A$1:$A$1501,'Order Details'!F$1:F$1501,,0)</f>
        <v>Stole</v>
      </c>
    </row>
    <row r="128" spans="1:16" x14ac:dyDescent="0.3">
      <c r="A128" t="s">
        <v>159</v>
      </c>
      <c r="B128" s="16" t="s">
        <v>779</v>
      </c>
      <c r="C128" s="16">
        <f t="shared" si="2"/>
        <v>43310</v>
      </c>
      <c r="D128" s="17">
        <f>MONTH(Таблиця9[[#This Row],[Стовпець1]])</f>
        <v>7</v>
      </c>
      <c r="E128" s="17" t="str">
        <f>TEXT(DATE(2000,Таблиця9[[#This Row],[Month]],1),"MMMM")</f>
        <v>July</v>
      </c>
      <c r="F128" s="17">
        <f>YEAR(Таблиця9[[#This Row],[Стовпець1]])</f>
        <v>2018</v>
      </c>
      <c r="G128" s="17">
        <f>ROUNDUP(Таблиця9[[#This Row],[Month]]/3,0)</f>
        <v>3</v>
      </c>
      <c r="H128" s="17">
        <f t="shared" si="3"/>
        <v>29</v>
      </c>
      <c r="I128" t="s">
        <v>780</v>
      </c>
      <c r="J128" t="s">
        <v>537</v>
      </c>
      <c r="K128" t="s">
        <v>603</v>
      </c>
      <c r="L128">
        <f>_xlfn.XLOOKUP($A128,'Order Details'!$A$1:$A$1501,'Order Details'!B$1:B$1501,,0)</f>
        <v>108</v>
      </c>
      <c r="M128">
        <f>_xlfn.XLOOKUP($A128,'Order Details'!$A$1:$A$1501,'Order Details'!C$1:C$1501,,0)</f>
        <v>-19</v>
      </c>
      <c r="N128">
        <f>_xlfn.XLOOKUP($A128,'Order Details'!$A$1:$A$1501,'Order Details'!D$1:D$1501,,0)</f>
        <v>3</v>
      </c>
      <c r="O128" t="str">
        <f>_xlfn.XLOOKUP($A128,'Order Details'!$A$1:$A$1501,'Order Details'!E$1:E$1501,,0)</f>
        <v>Electronics</v>
      </c>
      <c r="P128" t="str">
        <f>_xlfn.XLOOKUP($A128,'Order Details'!$A$1:$A$1501,'Order Details'!F$1:F$1501,,0)</f>
        <v>Electronic Games</v>
      </c>
    </row>
    <row r="129" spans="1:16" x14ac:dyDescent="0.3">
      <c r="A129" t="s">
        <v>160</v>
      </c>
      <c r="B129" s="16" t="s">
        <v>781</v>
      </c>
      <c r="C129" s="16">
        <f t="shared" si="2"/>
        <v>43311</v>
      </c>
      <c r="D129" s="17">
        <f>MONTH(Таблиця9[[#This Row],[Стовпець1]])</f>
        <v>7</v>
      </c>
      <c r="E129" s="17" t="str">
        <f>TEXT(DATE(2000,Таблиця9[[#This Row],[Month]],1),"MMMM")</f>
        <v>July</v>
      </c>
      <c r="F129" s="17">
        <f>YEAR(Таблиця9[[#This Row],[Стовпець1]])</f>
        <v>2018</v>
      </c>
      <c r="G129" s="17">
        <f>ROUNDUP(Таблиця9[[#This Row],[Month]]/3,0)</f>
        <v>3</v>
      </c>
      <c r="H129" s="17">
        <f t="shared" si="3"/>
        <v>30</v>
      </c>
      <c r="I129" t="s">
        <v>782</v>
      </c>
      <c r="J129" t="s">
        <v>557</v>
      </c>
      <c r="K129" t="s">
        <v>558</v>
      </c>
      <c r="L129">
        <f>_xlfn.XLOOKUP($A129,'Order Details'!$A$1:$A$1501,'Order Details'!B$1:B$1501,,0)</f>
        <v>12</v>
      </c>
      <c r="M129">
        <f>_xlfn.XLOOKUP($A129,'Order Details'!$A$1:$A$1501,'Order Details'!C$1:C$1501,,0)</f>
        <v>-2</v>
      </c>
      <c r="N129">
        <f>_xlfn.XLOOKUP($A129,'Order Details'!$A$1:$A$1501,'Order Details'!D$1:D$1501,,0)</f>
        <v>3</v>
      </c>
      <c r="O129" t="str">
        <f>_xlfn.XLOOKUP($A129,'Order Details'!$A$1:$A$1501,'Order Details'!E$1:E$1501,,0)</f>
        <v>Clothing</v>
      </c>
      <c r="P129" t="str">
        <f>_xlfn.XLOOKUP($A129,'Order Details'!$A$1:$A$1501,'Order Details'!F$1:F$1501,,0)</f>
        <v>Hankerchief</v>
      </c>
    </row>
    <row r="130" spans="1:16" x14ac:dyDescent="0.3">
      <c r="A130" t="s">
        <v>161</v>
      </c>
      <c r="B130" s="16" t="s">
        <v>783</v>
      </c>
      <c r="C130" s="16">
        <f t="shared" ref="C130:C193" si="4">DATE(RIGHT(B130,4),MID(B130,4,2),LEFT(B130,2))</f>
        <v>43312</v>
      </c>
      <c r="D130" s="17">
        <f>MONTH(Таблиця9[[#This Row],[Стовпець1]])</f>
        <v>7</v>
      </c>
      <c r="E130" s="17" t="str">
        <f>TEXT(DATE(2000,Таблиця9[[#This Row],[Month]],1),"MMMM")</f>
        <v>July</v>
      </c>
      <c r="F130" s="17">
        <f>YEAR(Таблиця9[[#This Row],[Стовпець1]])</f>
        <v>2018</v>
      </c>
      <c r="G130" s="17">
        <f>ROUNDUP(Таблиця9[[#This Row],[Month]]/3,0)</f>
        <v>3</v>
      </c>
      <c r="H130" s="17">
        <f t="shared" ref="H130:H193" si="5">DAY(C130)</f>
        <v>31</v>
      </c>
      <c r="I130" t="s">
        <v>784</v>
      </c>
      <c r="J130" t="s">
        <v>534</v>
      </c>
      <c r="K130" t="s">
        <v>601</v>
      </c>
      <c r="L130">
        <f>_xlfn.XLOOKUP($A130,'Order Details'!$A$1:$A$1501,'Order Details'!B$1:B$1501,,0)</f>
        <v>31</v>
      </c>
      <c r="M130">
        <f>_xlfn.XLOOKUP($A130,'Order Details'!$A$1:$A$1501,'Order Details'!C$1:C$1501,,0)</f>
        <v>-7</v>
      </c>
      <c r="N130">
        <f>_xlfn.XLOOKUP($A130,'Order Details'!$A$1:$A$1501,'Order Details'!D$1:D$1501,,0)</f>
        <v>5</v>
      </c>
      <c r="O130" t="str">
        <f>_xlfn.XLOOKUP($A130,'Order Details'!$A$1:$A$1501,'Order Details'!E$1:E$1501,,0)</f>
        <v>Clothing</v>
      </c>
      <c r="P130" t="str">
        <f>_xlfn.XLOOKUP($A130,'Order Details'!$A$1:$A$1501,'Order Details'!F$1:F$1501,,0)</f>
        <v>Skirt</v>
      </c>
    </row>
    <row r="131" spans="1:16" x14ac:dyDescent="0.3">
      <c r="A131" t="s">
        <v>162</v>
      </c>
      <c r="B131" s="16" t="s">
        <v>785</v>
      </c>
      <c r="C131" s="16">
        <f t="shared" si="4"/>
        <v>43313</v>
      </c>
      <c r="D131" s="17">
        <f>MONTH(Таблиця9[[#This Row],[Стовпець1]])</f>
        <v>8</v>
      </c>
      <c r="E131" s="17" t="str">
        <f>TEXT(DATE(2000,Таблиця9[[#This Row],[Month]],1),"MMMM")</f>
        <v>August</v>
      </c>
      <c r="F131" s="17">
        <f>YEAR(Таблиця9[[#This Row],[Стовпець1]])</f>
        <v>2018</v>
      </c>
      <c r="G131" s="17">
        <f>ROUNDUP(Таблиця9[[#This Row],[Month]]/3,0)</f>
        <v>3</v>
      </c>
      <c r="H131" s="17">
        <f t="shared" si="5"/>
        <v>1</v>
      </c>
      <c r="I131" t="s">
        <v>786</v>
      </c>
      <c r="J131" t="s">
        <v>537</v>
      </c>
      <c r="K131" t="s">
        <v>603</v>
      </c>
      <c r="L131">
        <f>_xlfn.XLOOKUP($A131,'Order Details'!$A$1:$A$1501,'Order Details'!B$1:B$1501,,0)</f>
        <v>187</v>
      </c>
      <c r="M131">
        <f>_xlfn.XLOOKUP($A131,'Order Details'!$A$1:$A$1501,'Order Details'!C$1:C$1501,,0)</f>
        <v>-15</v>
      </c>
      <c r="N131">
        <f>_xlfn.XLOOKUP($A131,'Order Details'!$A$1:$A$1501,'Order Details'!D$1:D$1501,,0)</f>
        <v>3</v>
      </c>
      <c r="O131" t="str">
        <f>_xlfn.XLOOKUP($A131,'Order Details'!$A$1:$A$1501,'Order Details'!E$1:E$1501,,0)</f>
        <v>Clothing</v>
      </c>
      <c r="P131" t="str">
        <f>_xlfn.XLOOKUP($A131,'Order Details'!$A$1:$A$1501,'Order Details'!F$1:F$1501,,0)</f>
        <v>Trousers</v>
      </c>
    </row>
    <row r="132" spans="1:16" x14ac:dyDescent="0.3">
      <c r="A132" t="s">
        <v>163</v>
      </c>
      <c r="B132" s="16" t="s">
        <v>787</v>
      </c>
      <c r="C132" s="16">
        <f t="shared" si="4"/>
        <v>43314</v>
      </c>
      <c r="D132" s="17">
        <f>MONTH(Таблиця9[[#This Row],[Стовпець1]])</f>
        <v>8</v>
      </c>
      <c r="E132" s="17" t="str">
        <f>TEXT(DATE(2000,Таблиця9[[#This Row],[Month]],1),"MMMM")</f>
        <v>August</v>
      </c>
      <c r="F132" s="17">
        <f>YEAR(Таблиця9[[#This Row],[Стовпець1]])</f>
        <v>2018</v>
      </c>
      <c r="G132" s="17">
        <f>ROUNDUP(Таблиця9[[#This Row],[Month]]/3,0)</f>
        <v>3</v>
      </c>
      <c r="H132" s="17">
        <f t="shared" si="5"/>
        <v>2</v>
      </c>
      <c r="I132" t="s">
        <v>788</v>
      </c>
      <c r="J132" t="s">
        <v>568</v>
      </c>
      <c r="K132" t="s">
        <v>569</v>
      </c>
      <c r="L132">
        <f>_xlfn.XLOOKUP($A132,'Order Details'!$A$1:$A$1501,'Order Details'!B$1:B$1501,,0)</f>
        <v>70</v>
      </c>
      <c r="M132">
        <f>_xlfn.XLOOKUP($A132,'Order Details'!$A$1:$A$1501,'Order Details'!C$1:C$1501,,0)</f>
        <v>-14</v>
      </c>
      <c r="N132">
        <f>_xlfn.XLOOKUP($A132,'Order Details'!$A$1:$A$1501,'Order Details'!D$1:D$1501,,0)</f>
        <v>2</v>
      </c>
      <c r="O132" t="str">
        <f>_xlfn.XLOOKUP($A132,'Order Details'!$A$1:$A$1501,'Order Details'!E$1:E$1501,,0)</f>
        <v>Furniture</v>
      </c>
      <c r="P132" t="str">
        <f>_xlfn.XLOOKUP($A132,'Order Details'!$A$1:$A$1501,'Order Details'!F$1:F$1501,,0)</f>
        <v>Furnishings</v>
      </c>
    </row>
    <row r="133" spans="1:16" x14ac:dyDescent="0.3">
      <c r="A133" t="s">
        <v>164</v>
      </c>
      <c r="B133" s="16" t="s">
        <v>789</v>
      </c>
      <c r="C133" s="16">
        <f t="shared" si="4"/>
        <v>43315</v>
      </c>
      <c r="D133" s="17">
        <f>MONTH(Таблиця9[[#This Row],[Стовпець1]])</f>
        <v>8</v>
      </c>
      <c r="E133" s="17" t="str">
        <f>TEXT(DATE(2000,Таблиця9[[#This Row],[Month]],1),"MMMM")</f>
        <v>August</v>
      </c>
      <c r="F133" s="17">
        <f>YEAR(Таблиця9[[#This Row],[Стовпець1]])</f>
        <v>2018</v>
      </c>
      <c r="G133" s="17">
        <f>ROUNDUP(Таблиця9[[#This Row],[Month]]/3,0)</f>
        <v>3</v>
      </c>
      <c r="H133" s="17">
        <f t="shared" si="5"/>
        <v>3</v>
      </c>
      <c r="I133" t="s">
        <v>790</v>
      </c>
      <c r="J133" t="s">
        <v>571</v>
      </c>
      <c r="K133" t="s">
        <v>569</v>
      </c>
      <c r="L133">
        <f>_xlfn.XLOOKUP($A133,'Order Details'!$A$1:$A$1501,'Order Details'!B$1:B$1501,,0)</f>
        <v>133</v>
      </c>
      <c r="M133">
        <f>_xlfn.XLOOKUP($A133,'Order Details'!$A$1:$A$1501,'Order Details'!C$1:C$1501,,0)</f>
        <v>-56</v>
      </c>
      <c r="N133">
        <f>_xlfn.XLOOKUP($A133,'Order Details'!$A$1:$A$1501,'Order Details'!D$1:D$1501,,0)</f>
        <v>2</v>
      </c>
      <c r="O133" t="str">
        <f>_xlfn.XLOOKUP($A133,'Order Details'!$A$1:$A$1501,'Order Details'!E$1:E$1501,,0)</f>
        <v>Furniture</v>
      </c>
      <c r="P133" t="str">
        <f>_xlfn.XLOOKUP($A133,'Order Details'!$A$1:$A$1501,'Order Details'!F$1:F$1501,,0)</f>
        <v>Chairs</v>
      </c>
    </row>
    <row r="134" spans="1:16" x14ac:dyDescent="0.3">
      <c r="A134" t="s">
        <v>165</v>
      </c>
      <c r="B134" s="16" t="s">
        <v>789</v>
      </c>
      <c r="C134" s="16">
        <f t="shared" si="4"/>
        <v>43315</v>
      </c>
      <c r="D134" s="17">
        <f>MONTH(Таблиця9[[#This Row],[Стовпець1]])</f>
        <v>8</v>
      </c>
      <c r="E134" s="17" t="str">
        <f>TEXT(DATE(2000,Таблиця9[[#This Row],[Month]],1),"MMMM")</f>
        <v>August</v>
      </c>
      <c r="F134" s="17">
        <f>YEAR(Таблиця9[[#This Row],[Стовпець1]])</f>
        <v>2018</v>
      </c>
      <c r="G134" s="17">
        <f>ROUNDUP(Таблиця9[[#This Row],[Month]]/3,0)</f>
        <v>3</v>
      </c>
      <c r="H134" s="17">
        <f t="shared" si="5"/>
        <v>3</v>
      </c>
      <c r="I134" t="s">
        <v>791</v>
      </c>
      <c r="J134" t="s">
        <v>534</v>
      </c>
      <c r="K134" t="s">
        <v>601</v>
      </c>
      <c r="L134">
        <f>_xlfn.XLOOKUP($A134,'Order Details'!$A$1:$A$1501,'Order Details'!B$1:B$1501,,0)</f>
        <v>40</v>
      </c>
      <c r="M134">
        <f>_xlfn.XLOOKUP($A134,'Order Details'!$A$1:$A$1501,'Order Details'!C$1:C$1501,,0)</f>
        <v>-37</v>
      </c>
      <c r="N134">
        <f>_xlfn.XLOOKUP($A134,'Order Details'!$A$1:$A$1501,'Order Details'!D$1:D$1501,,0)</f>
        <v>3</v>
      </c>
      <c r="O134" t="str">
        <f>_xlfn.XLOOKUP($A134,'Order Details'!$A$1:$A$1501,'Order Details'!E$1:E$1501,,0)</f>
        <v>Clothing</v>
      </c>
      <c r="P134" t="str">
        <f>_xlfn.XLOOKUP($A134,'Order Details'!$A$1:$A$1501,'Order Details'!F$1:F$1501,,0)</f>
        <v>Stole</v>
      </c>
    </row>
    <row r="135" spans="1:16" x14ac:dyDescent="0.3">
      <c r="A135" t="s">
        <v>166</v>
      </c>
      <c r="B135" s="16" t="s">
        <v>789</v>
      </c>
      <c r="C135" s="16">
        <f t="shared" si="4"/>
        <v>43315</v>
      </c>
      <c r="D135" s="17">
        <f>MONTH(Таблиця9[[#This Row],[Стовпець1]])</f>
        <v>8</v>
      </c>
      <c r="E135" s="17" t="str">
        <f>TEXT(DATE(2000,Таблиця9[[#This Row],[Month]],1),"MMMM")</f>
        <v>August</v>
      </c>
      <c r="F135" s="17">
        <f>YEAR(Таблиця9[[#This Row],[Стовпець1]])</f>
        <v>2018</v>
      </c>
      <c r="G135" s="17">
        <f>ROUNDUP(Таблиця9[[#This Row],[Month]]/3,0)</f>
        <v>3</v>
      </c>
      <c r="H135" s="17">
        <f t="shared" si="5"/>
        <v>3</v>
      </c>
      <c r="I135" t="s">
        <v>792</v>
      </c>
      <c r="J135" t="s">
        <v>537</v>
      </c>
      <c r="K135" t="s">
        <v>603</v>
      </c>
      <c r="L135">
        <f>_xlfn.XLOOKUP($A135,'Order Details'!$A$1:$A$1501,'Order Details'!B$1:B$1501,,0)</f>
        <v>482</v>
      </c>
      <c r="M135">
        <f>_xlfn.XLOOKUP($A135,'Order Details'!$A$1:$A$1501,'Order Details'!C$1:C$1501,,0)</f>
        <v>-6</v>
      </c>
      <c r="N135">
        <f>_xlfn.XLOOKUP($A135,'Order Details'!$A$1:$A$1501,'Order Details'!D$1:D$1501,,0)</f>
        <v>7</v>
      </c>
      <c r="O135" t="str">
        <f>_xlfn.XLOOKUP($A135,'Order Details'!$A$1:$A$1501,'Order Details'!E$1:E$1501,,0)</f>
        <v>Electronics</v>
      </c>
      <c r="P135" t="str">
        <f>_xlfn.XLOOKUP($A135,'Order Details'!$A$1:$A$1501,'Order Details'!F$1:F$1501,,0)</f>
        <v>Electronic Games</v>
      </c>
    </row>
    <row r="136" spans="1:16" x14ac:dyDescent="0.3">
      <c r="A136" t="s">
        <v>167</v>
      </c>
      <c r="B136" s="16" t="s">
        <v>789</v>
      </c>
      <c r="C136" s="16">
        <f t="shared" si="4"/>
        <v>43315</v>
      </c>
      <c r="D136" s="17">
        <f>MONTH(Таблиця9[[#This Row],[Стовпець1]])</f>
        <v>8</v>
      </c>
      <c r="E136" s="17" t="str">
        <f>TEXT(DATE(2000,Таблиця9[[#This Row],[Month]],1),"MMMM")</f>
        <v>August</v>
      </c>
      <c r="F136" s="17">
        <f>YEAR(Таблиця9[[#This Row],[Стовпець1]])</f>
        <v>2018</v>
      </c>
      <c r="G136" s="17">
        <f>ROUNDUP(Таблиця9[[#This Row],[Month]]/3,0)</f>
        <v>3</v>
      </c>
      <c r="H136" s="17">
        <f t="shared" si="5"/>
        <v>3</v>
      </c>
      <c r="I136" t="s">
        <v>793</v>
      </c>
      <c r="J136" t="s">
        <v>581</v>
      </c>
      <c r="K136" t="s">
        <v>581</v>
      </c>
      <c r="L136">
        <f>_xlfn.XLOOKUP($A136,'Order Details'!$A$1:$A$1501,'Order Details'!B$1:B$1501,,0)</f>
        <v>11</v>
      </c>
      <c r="M136">
        <f>_xlfn.XLOOKUP($A136,'Order Details'!$A$1:$A$1501,'Order Details'!C$1:C$1501,,0)</f>
        <v>-8</v>
      </c>
      <c r="N136">
        <f>_xlfn.XLOOKUP($A136,'Order Details'!$A$1:$A$1501,'Order Details'!D$1:D$1501,,0)</f>
        <v>2</v>
      </c>
      <c r="O136" t="str">
        <f>_xlfn.XLOOKUP($A136,'Order Details'!$A$1:$A$1501,'Order Details'!E$1:E$1501,,0)</f>
        <v>Clothing</v>
      </c>
      <c r="P136" t="str">
        <f>_xlfn.XLOOKUP($A136,'Order Details'!$A$1:$A$1501,'Order Details'!F$1:F$1501,,0)</f>
        <v>Skirt</v>
      </c>
    </row>
    <row r="137" spans="1:16" x14ac:dyDescent="0.3">
      <c r="A137" t="s">
        <v>168</v>
      </c>
      <c r="B137" s="16" t="s">
        <v>794</v>
      </c>
      <c r="C137" s="16">
        <f t="shared" si="4"/>
        <v>43319</v>
      </c>
      <c r="D137" s="17">
        <f>MONTH(Таблиця9[[#This Row],[Стовпець1]])</f>
        <v>8</v>
      </c>
      <c r="E137" s="17" t="str">
        <f>TEXT(DATE(2000,Таблиця9[[#This Row],[Month]],1),"MMMM")</f>
        <v>August</v>
      </c>
      <c r="F137" s="17">
        <f>YEAR(Таблиця9[[#This Row],[Стовпець1]])</f>
        <v>2018</v>
      </c>
      <c r="G137" s="17">
        <f>ROUNDUP(Таблиця9[[#This Row],[Month]]/3,0)</f>
        <v>3</v>
      </c>
      <c r="H137" s="17">
        <f t="shared" si="5"/>
        <v>7</v>
      </c>
      <c r="I137" t="s">
        <v>795</v>
      </c>
      <c r="J137" t="s">
        <v>584</v>
      </c>
      <c r="K137" t="s">
        <v>585</v>
      </c>
      <c r="L137">
        <f>_xlfn.XLOOKUP($A137,'Order Details'!$A$1:$A$1501,'Order Details'!B$1:B$1501,,0)</f>
        <v>143</v>
      </c>
      <c r="M137">
        <f>_xlfn.XLOOKUP($A137,'Order Details'!$A$1:$A$1501,'Order Details'!C$1:C$1501,,0)</f>
        <v>-124</v>
      </c>
      <c r="N137">
        <f>_xlfn.XLOOKUP($A137,'Order Details'!$A$1:$A$1501,'Order Details'!D$1:D$1501,,0)</f>
        <v>5</v>
      </c>
      <c r="O137" t="str">
        <f>_xlfn.XLOOKUP($A137,'Order Details'!$A$1:$A$1501,'Order Details'!E$1:E$1501,,0)</f>
        <v>Clothing</v>
      </c>
      <c r="P137" t="str">
        <f>_xlfn.XLOOKUP($A137,'Order Details'!$A$1:$A$1501,'Order Details'!F$1:F$1501,,0)</f>
        <v>Saree</v>
      </c>
    </row>
    <row r="138" spans="1:16" x14ac:dyDescent="0.3">
      <c r="A138" t="s">
        <v>169</v>
      </c>
      <c r="B138" s="16" t="s">
        <v>796</v>
      </c>
      <c r="C138" s="16">
        <f t="shared" si="4"/>
        <v>43320</v>
      </c>
      <c r="D138" s="17">
        <f>MONTH(Таблиця9[[#This Row],[Стовпець1]])</f>
        <v>8</v>
      </c>
      <c r="E138" s="17" t="str">
        <f>TEXT(DATE(2000,Таблиця9[[#This Row],[Month]],1),"MMMM")</f>
        <v>August</v>
      </c>
      <c r="F138" s="17">
        <f>YEAR(Таблиця9[[#This Row],[Стовпець1]])</f>
        <v>2018</v>
      </c>
      <c r="G138" s="17">
        <f>ROUNDUP(Таблиця9[[#This Row],[Month]]/3,0)</f>
        <v>3</v>
      </c>
      <c r="H138" s="17">
        <f t="shared" si="5"/>
        <v>8</v>
      </c>
      <c r="I138" t="s">
        <v>797</v>
      </c>
      <c r="J138" t="s">
        <v>588</v>
      </c>
      <c r="K138" t="s">
        <v>589</v>
      </c>
      <c r="L138">
        <f>_xlfn.XLOOKUP($A138,'Order Details'!$A$1:$A$1501,'Order Details'!B$1:B$1501,,0)</f>
        <v>373</v>
      </c>
      <c r="M138">
        <f>_xlfn.XLOOKUP($A138,'Order Details'!$A$1:$A$1501,'Order Details'!C$1:C$1501,,0)</f>
        <v>-254</v>
      </c>
      <c r="N138">
        <f>_xlfn.XLOOKUP($A138,'Order Details'!$A$1:$A$1501,'Order Details'!D$1:D$1501,,0)</f>
        <v>6</v>
      </c>
      <c r="O138" t="str">
        <f>_xlfn.XLOOKUP($A138,'Order Details'!$A$1:$A$1501,'Order Details'!E$1:E$1501,,0)</f>
        <v>Electronics</v>
      </c>
      <c r="P138" t="str">
        <f>_xlfn.XLOOKUP($A138,'Order Details'!$A$1:$A$1501,'Order Details'!F$1:F$1501,,0)</f>
        <v>Printers</v>
      </c>
    </row>
    <row r="139" spans="1:16" x14ac:dyDescent="0.3">
      <c r="A139" t="s">
        <v>170</v>
      </c>
      <c r="B139" s="16" t="s">
        <v>798</v>
      </c>
      <c r="C139" s="16">
        <f t="shared" si="4"/>
        <v>43321</v>
      </c>
      <c r="D139" s="17">
        <f>MONTH(Таблиця9[[#This Row],[Стовпець1]])</f>
        <v>8</v>
      </c>
      <c r="E139" s="17" t="str">
        <f>TEXT(DATE(2000,Таблиця9[[#This Row],[Month]],1),"MMMM")</f>
        <v>August</v>
      </c>
      <c r="F139" s="17">
        <f>YEAR(Таблиця9[[#This Row],[Стовпець1]])</f>
        <v>2018</v>
      </c>
      <c r="G139" s="17">
        <f>ROUNDUP(Таблиця9[[#This Row],[Month]]/3,0)</f>
        <v>3</v>
      </c>
      <c r="H139" s="17">
        <f t="shared" si="5"/>
        <v>9</v>
      </c>
      <c r="I139" t="s">
        <v>799</v>
      </c>
      <c r="J139" t="s">
        <v>531</v>
      </c>
      <c r="K139" t="s">
        <v>532</v>
      </c>
      <c r="L139">
        <f>_xlfn.XLOOKUP($A139,'Order Details'!$A$1:$A$1501,'Order Details'!B$1:B$1501,,0)</f>
        <v>44</v>
      </c>
      <c r="M139">
        <f>_xlfn.XLOOKUP($A139,'Order Details'!$A$1:$A$1501,'Order Details'!C$1:C$1501,,0)</f>
        <v>-8</v>
      </c>
      <c r="N139">
        <f>_xlfn.XLOOKUP($A139,'Order Details'!$A$1:$A$1501,'Order Details'!D$1:D$1501,,0)</f>
        <v>3</v>
      </c>
      <c r="O139" t="str">
        <f>_xlfn.XLOOKUP($A139,'Order Details'!$A$1:$A$1501,'Order Details'!E$1:E$1501,,0)</f>
        <v>Clothing</v>
      </c>
      <c r="P139" t="str">
        <f>_xlfn.XLOOKUP($A139,'Order Details'!$A$1:$A$1501,'Order Details'!F$1:F$1501,,0)</f>
        <v>Stole</v>
      </c>
    </row>
    <row r="140" spans="1:16" x14ac:dyDescent="0.3">
      <c r="A140" t="s">
        <v>171</v>
      </c>
      <c r="B140" s="16" t="s">
        <v>800</v>
      </c>
      <c r="C140" s="16">
        <f t="shared" si="4"/>
        <v>43322</v>
      </c>
      <c r="D140" s="17">
        <f>MONTH(Таблиця9[[#This Row],[Стовпець1]])</f>
        <v>8</v>
      </c>
      <c r="E140" s="17" t="str">
        <f>TEXT(DATE(2000,Таблиця9[[#This Row],[Month]],1),"MMMM")</f>
        <v>August</v>
      </c>
      <c r="F140" s="17">
        <f>YEAR(Таблиця9[[#This Row],[Стовпець1]])</f>
        <v>2018</v>
      </c>
      <c r="G140" s="17">
        <f>ROUNDUP(Таблиця9[[#This Row],[Month]]/3,0)</f>
        <v>3</v>
      </c>
      <c r="H140" s="17">
        <f t="shared" si="5"/>
        <v>10</v>
      </c>
      <c r="I140" t="s">
        <v>801</v>
      </c>
      <c r="J140" t="s">
        <v>534</v>
      </c>
      <c r="K140" t="s">
        <v>535</v>
      </c>
      <c r="L140">
        <f>_xlfn.XLOOKUP($A140,'Order Details'!$A$1:$A$1501,'Order Details'!B$1:B$1501,,0)</f>
        <v>87</v>
      </c>
      <c r="M140">
        <f>_xlfn.XLOOKUP($A140,'Order Details'!$A$1:$A$1501,'Order Details'!C$1:C$1501,,0)</f>
        <v>16</v>
      </c>
      <c r="N140">
        <f>_xlfn.XLOOKUP($A140,'Order Details'!$A$1:$A$1501,'Order Details'!D$1:D$1501,,0)</f>
        <v>2</v>
      </c>
      <c r="O140" t="str">
        <f>_xlfn.XLOOKUP($A140,'Order Details'!$A$1:$A$1501,'Order Details'!E$1:E$1501,,0)</f>
        <v>Clothing</v>
      </c>
      <c r="P140" t="str">
        <f>_xlfn.XLOOKUP($A140,'Order Details'!$A$1:$A$1501,'Order Details'!F$1:F$1501,,0)</f>
        <v>Saree</v>
      </c>
    </row>
    <row r="141" spans="1:16" x14ac:dyDescent="0.3">
      <c r="A141" t="s">
        <v>172</v>
      </c>
      <c r="B141" s="16" t="s">
        <v>802</v>
      </c>
      <c r="C141" s="16">
        <f t="shared" si="4"/>
        <v>43323</v>
      </c>
      <c r="D141" s="17">
        <f>MONTH(Таблиця9[[#This Row],[Стовпець1]])</f>
        <v>8</v>
      </c>
      <c r="E141" s="17" t="str">
        <f>TEXT(DATE(2000,Таблиця9[[#This Row],[Month]],1),"MMMM")</f>
        <v>August</v>
      </c>
      <c r="F141" s="17">
        <f>YEAR(Таблиця9[[#This Row],[Стовпець1]])</f>
        <v>2018</v>
      </c>
      <c r="G141" s="17">
        <f>ROUNDUP(Таблиця9[[#This Row],[Month]]/3,0)</f>
        <v>3</v>
      </c>
      <c r="H141" s="17">
        <f t="shared" si="5"/>
        <v>11</v>
      </c>
      <c r="I141" t="s">
        <v>803</v>
      </c>
      <c r="J141" t="s">
        <v>537</v>
      </c>
      <c r="K141" t="s">
        <v>538</v>
      </c>
      <c r="L141">
        <f>_xlfn.XLOOKUP($A141,'Order Details'!$A$1:$A$1501,'Order Details'!B$1:B$1501,,0)</f>
        <v>877</v>
      </c>
      <c r="M141">
        <f>_xlfn.XLOOKUP($A141,'Order Details'!$A$1:$A$1501,'Order Details'!C$1:C$1501,,0)</f>
        <v>395</v>
      </c>
      <c r="N141">
        <f>_xlfn.XLOOKUP($A141,'Order Details'!$A$1:$A$1501,'Order Details'!D$1:D$1501,,0)</f>
        <v>2</v>
      </c>
      <c r="O141" t="str">
        <f>_xlfn.XLOOKUP($A141,'Order Details'!$A$1:$A$1501,'Order Details'!E$1:E$1501,,0)</f>
        <v>Furniture</v>
      </c>
      <c r="P141" t="str">
        <f>_xlfn.XLOOKUP($A141,'Order Details'!$A$1:$A$1501,'Order Details'!F$1:F$1501,,0)</f>
        <v>Bookcases</v>
      </c>
    </row>
    <row r="142" spans="1:16" x14ac:dyDescent="0.3">
      <c r="A142" t="s">
        <v>173</v>
      </c>
      <c r="B142" s="16" t="s">
        <v>804</v>
      </c>
      <c r="C142" s="16">
        <f t="shared" si="4"/>
        <v>43324</v>
      </c>
      <c r="D142" s="17">
        <f>MONTH(Таблиця9[[#This Row],[Стовпець1]])</f>
        <v>8</v>
      </c>
      <c r="E142" s="17" t="str">
        <f>TEXT(DATE(2000,Таблиця9[[#This Row],[Month]],1),"MMMM")</f>
        <v>August</v>
      </c>
      <c r="F142" s="17">
        <f>YEAR(Таблиця9[[#This Row],[Стовпець1]])</f>
        <v>2018</v>
      </c>
      <c r="G142" s="17">
        <f>ROUNDUP(Таблиця9[[#This Row],[Month]]/3,0)</f>
        <v>3</v>
      </c>
      <c r="H142" s="17">
        <f t="shared" si="5"/>
        <v>12</v>
      </c>
      <c r="I142" t="s">
        <v>805</v>
      </c>
      <c r="J142" t="s">
        <v>540</v>
      </c>
      <c r="K142" t="s">
        <v>541</v>
      </c>
      <c r="L142">
        <f>_xlfn.XLOOKUP($A142,'Order Details'!$A$1:$A$1501,'Order Details'!B$1:B$1501,,0)</f>
        <v>141</v>
      </c>
      <c r="M142">
        <f>_xlfn.XLOOKUP($A142,'Order Details'!$A$1:$A$1501,'Order Details'!C$1:C$1501,,0)</f>
        <v>10</v>
      </c>
      <c r="N142">
        <f>_xlfn.XLOOKUP($A142,'Order Details'!$A$1:$A$1501,'Order Details'!D$1:D$1501,,0)</f>
        <v>4</v>
      </c>
      <c r="O142" t="str">
        <f>_xlfn.XLOOKUP($A142,'Order Details'!$A$1:$A$1501,'Order Details'!E$1:E$1501,,0)</f>
        <v>Clothing</v>
      </c>
      <c r="P142" t="str">
        <f>_xlfn.XLOOKUP($A142,'Order Details'!$A$1:$A$1501,'Order Details'!F$1:F$1501,,0)</f>
        <v>Shirt</v>
      </c>
    </row>
    <row r="143" spans="1:16" x14ac:dyDescent="0.3">
      <c r="A143" t="s">
        <v>174</v>
      </c>
      <c r="B143" s="16" t="s">
        <v>806</v>
      </c>
      <c r="C143" s="16">
        <f t="shared" si="4"/>
        <v>43325</v>
      </c>
      <c r="D143" s="17">
        <f>MONTH(Таблиця9[[#This Row],[Стовпець1]])</f>
        <v>8</v>
      </c>
      <c r="E143" s="17" t="str">
        <f>TEXT(DATE(2000,Таблиця9[[#This Row],[Month]],1),"MMMM")</f>
        <v>August</v>
      </c>
      <c r="F143" s="17">
        <f>YEAR(Таблиця9[[#This Row],[Стовпець1]])</f>
        <v>2018</v>
      </c>
      <c r="G143" s="17">
        <f>ROUNDUP(Таблиця9[[#This Row],[Month]]/3,0)</f>
        <v>3</v>
      </c>
      <c r="H143" s="17">
        <f t="shared" si="5"/>
        <v>13</v>
      </c>
      <c r="I143" t="s">
        <v>788</v>
      </c>
      <c r="J143" t="s">
        <v>534</v>
      </c>
      <c r="K143" t="s">
        <v>601</v>
      </c>
      <c r="L143">
        <f>_xlfn.XLOOKUP($A143,'Order Details'!$A$1:$A$1501,'Order Details'!B$1:B$1501,,0)</f>
        <v>1052</v>
      </c>
      <c r="M143">
        <f>_xlfn.XLOOKUP($A143,'Order Details'!$A$1:$A$1501,'Order Details'!C$1:C$1501,,0)</f>
        <v>-82</v>
      </c>
      <c r="N143">
        <f>_xlfn.XLOOKUP($A143,'Order Details'!$A$1:$A$1501,'Order Details'!D$1:D$1501,,0)</f>
        <v>3</v>
      </c>
      <c r="O143" t="str">
        <f>_xlfn.XLOOKUP($A143,'Order Details'!$A$1:$A$1501,'Order Details'!E$1:E$1501,,0)</f>
        <v>Furniture</v>
      </c>
      <c r="P143" t="str">
        <f>_xlfn.XLOOKUP($A143,'Order Details'!$A$1:$A$1501,'Order Details'!F$1:F$1501,,0)</f>
        <v>Bookcases</v>
      </c>
    </row>
    <row r="144" spans="1:16" x14ac:dyDescent="0.3">
      <c r="A144" t="s">
        <v>175</v>
      </c>
      <c r="B144" s="16" t="s">
        <v>807</v>
      </c>
      <c r="C144" s="16">
        <f t="shared" si="4"/>
        <v>43326</v>
      </c>
      <c r="D144" s="17">
        <f>MONTH(Таблиця9[[#This Row],[Стовпець1]])</f>
        <v>8</v>
      </c>
      <c r="E144" s="17" t="str">
        <f>TEXT(DATE(2000,Таблиця9[[#This Row],[Month]],1),"MMMM")</f>
        <v>August</v>
      </c>
      <c r="F144" s="17">
        <f>YEAR(Таблиця9[[#This Row],[Стовпець1]])</f>
        <v>2018</v>
      </c>
      <c r="G144" s="17">
        <f>ROUNDUP(Таблиця9[[#This Row],[Month]]/3,0)</f>
        <v>3</v>
      </c>
      <c r="H144" s="17">
        <f t="shared" si="5"/>
        <v>14</v>
      </c>
      <c r="I144" t="s">
        <v>808</v>
      </c>
      <c r="J144" t="s">
        <v>537</v>
      </c>
      <c r="K144" t="s">
        <v>603</v>
      </c>
      <c r="L144">
        <f>_xlfn.XLOOKUP($A144,'Order Details'!$A$1:$A$1501,'Order Details'!B$1:B$1501,,0)</f>
        <v>212</v>
      </c>
      <c r="M144">
        <f>_xlfn.XLOOKUP($A144,'Order Details'!$A$1:$A$1501,'Order Details'!C$1:C$1501,,0)</f>
        <v>-24</v>
      </c>
      <c r="N144">
        <f>_xlfn.XLOOKUP($A144,'Order Details'!$A$1:$A$1501,'Order Details'!D$1:D$1501,,0)</f>
        <v>2</v>
      </c>
      <c r="O144" t="str">
        <f>_xlfn.XLOOKUP($A144,'Order Details'!$A$1:$A$1501,'Order Details'!E$1:E$1501,,0)</f>
        <v>Furniture</v>
      </c>
      <c r="P144" t="str">
        <f>_xlfn.XLOOKUP($A144,'Order Details'!$A$1:$A$1501,'Order Details'!F$1:F$1501,,0)</f>
        <v>Chairs</v>
      </c>
    </row>
    <row r="145" spans="1:16" x14ac:dyDescent="0.3">
      <c r="A145" t="s">
        <v>176</v>
      </c>
      <c r="B145" s="16" t="s">
        <v>807</v>
      </c>
      <c r="C145" s="16">
        <f t="shared" si="4"/>
        <v>43326</v>
      </c>
      <c r="D145" s="17">
        <f>MONTH(Таблиця9[[#This Row],[Стовпець1]])</f>
        <v>8</v>
      </c>
      <c r="E145" s="17" t="str">
        <f>TEXT(DATE(2000,Таблиця9[[#This Row],[Month]],1),"MMMM")</f>
        <v>August</v>
      </c>
      <c r="F145" s="17">
        <f>YEAR(Таблиця9[[#This Row],[Стовпець1]])</f>
        <v>2018</v>
      </c>
      <c r="G145" s="17">
        <f>ROUNDUP(Таблиця9[[#This Row],[Month]]/3,0)</f>
        <v>3</v>
      </c>
      <c r="H145" s="17">
        <f t="shared" si="5"/>
        <v>14</v>
      </c>
      <c r="I145" t="s">
        <v>809</v>
      </c>
      <c r="J145" t="s">
        <v>534</v>
      </c>
      <c r="K145" t="s">
        <v>601</v>
      </c>
      <c r="L145">
        <f>_xlfn.XLOOKUP($A145,'Order Details'!$A$1:$A$1501,'Order Details'!B$1:B$1501,,0)</f>
        <v>10</v>
      </c>
      <c r="M145">
        <f>_xlfn.XLOOKUP($A145,'Order Details'!$A$1:$A$1501,'Order Details'!C$1:C$1501,,0)</f>
        <v>-8</v>
      </c>
      <c r="N145">
        <f>_xlfn.XLOOKUP($A145,'Order Details'!$A$1:$A$1501,'Order Details'!D$1:D$1501,,0)</f>
        <v>1</v>
      </c>
      <c r="O145" t="str">
        <f>_xlfn.XLOOKUP($A145,'Order Details'!$A$1:$A$1501,'Order Details'!E$1:E$1501,,0)</f>
        <v>Clothing</v>
      </c>
      <c r="P145" t="str">
        <f>_xlfn.XLOOKUP($A145,'Order Details'!$A$1:$A$1501,'Order Details'!F$1:F$1501,,0)</f>
        <v>Kurti</v>
      </c>
    </row>
    <row r="146" spans="1:16" x14ac:dyDescent="0.3">
      <c r="A146" t="s">
        <v>177</v>
      </c>
      <c r="B146" s="16" t="s">
        <v>807</v>
      </c>
      <c r="C146" s="16">
        <f t="shared" si="4"/>
        <v>43326</v>
      </c>
      <c r="D146" s="17">
        <f>MONTH(Таблиця9[[#This Row],[Стовпець1]])</f>
        <v>8</v>
      </c>
      <c r="E146" s="17" t="str">
        <f>TEXT(DATE(2000,Таблиця9[[#This Row],[Month]],1),"MMMM")</f>
        <v>August</v>
      </c>
      <c r="F146" s="17">
        <f>YEAR(Таблиця9[[#This Row],[Стовпець1]])</f>
        <v>2018</v>
      </c>
      <c r="G146" s="17">
        <f>ROUNDUP(Таблиця9[[#This Row],[Month]]/3,0)</f>
        <v>3</v>
      </c>
      <c r="H146" s="17">
        <f t="shared" si="5"/>
        <v>14</v>
      </c>
      <c r="I146" t="s">
        <v>810</v>
      </c>
      <c r="J146" t="s">
        <v>537</v>
      </c>
      <c r="K146" t="s">
        <v>603</v>
      </c>
      <c r="L146">
        <f>_xlfn.XLOOKUP($A146,'Order Details'!$A$1:$A$1501,'Order Details'!B$1:B$1501,,0)</f>
        <v>1361</v>
      </c>
      <c r="M146">
        <f>_xlfn.XLOOKUP($A146,'Order Details'!$A$1:$A$1501,'Order Details'!C$1:C$1501,,0)</f>
        <v>197</v>
      </c>
      <c r="N146">
        <f>_xlfn.XLOOKUP($A146,'Order Details'!$A$1:$A$1501,'Order Details'!D$1:D$1501,,0)</f>
        <v>9</v>
      </c>
      <c r="O146" t="str">
        <f>_xlfn.XLOOKUP($A146,'Order Details'!$A$1:$A$1501,'Order Details'!E$1:E$1501,,0)</f>
        <v>Furniture</v>
      </c>
      <c r="P146" t="str">
        <f>_xlfn.XLOOKUP($A146,'Order Details'!$A$1:$A$1501,'Order Details'!F$1:F$1501,,0)</f>
        <v>Bookcases</v>
      </c>
    </row>
    <row r="147" spans="1:16" x14ac:dyDescent="0.3">
      <c r="A147" t="s">
        <v>178</v>
      </c>
      <c r="B147" s="16" t="s">
        <v>811</v>
      </c>
      <c r="C147" s="16">
        <f t="shared" si="4"/>
        <v>43329</v>
      </c>
      <c r="D147" s="17">
        <f>MONTH(Таблиця9[[#This Row],[Стовпець1]])</f>
        <v>8</v>
      </c>
      <c r="E147" s="17" t="str">
        <f>TEXT(DATE(2000,Таблиця9[[#This Row],[Month]],1),"MMMM")</f>
        <v>August</v>
      </c>
      <c r="F147" s="17">
        <f>YEAR(Таблиця9[[#This Row],[Стовпець1]])</f>
        <v>2018</v>
      </c>
      <c r="G147" s="17">
        <f>ROUNDUP(Таблиця9[[#This Row],[Month]]/3,0)</f>
        <v>3</v>
      </c>
      <c r="H147" s="17">
        <f t="shared" si="5"/>
        <v>17</v>
      </c>
      <c r="I147" t="s">
        <v>801</v>
      </c>
      <c r="J147" t="s">
        <v>557</v>
      </c>
      <c r="K147" t="s">
        <v>558</v>
      </c>
      <c r="L147">
        <f>_xlfn.XLOOKUP($A147,'Order Details'!$A$1:$A$1501,'Order Details'!B$1:B$1501,,0)</f>
        <v>62</v>
      </c>
      <c r="M147">
        <f>_xlfn.XLOOKUP($A147,'Order Details'!$A$1:$A$1501,'Order Details'!C$1:C$1501,,0)</f>
        <v>-56</v>
      </c>
      <c r="N147">
        <f>_xlfn.XLOOKUP($A147,'Order Details'!$A$1:$A$1501,'Order Details'!D$1:D$1501,,0)</f>
        <v>5</v>
      </c>
      <c r="O147" t="str">
        <f>_xlfn.XLOOKUP($A147,'Order Details'!$A$1:$A$1501,'Order Details'!E$1:E$1501,,0)</f>
        <v>Clothing</v>
      </c>
      <c r="P147" t="str">
        <f>_xlfn.XLOOKUP($A147,'Order Details'!$A$1:$A$1501,'Order Details'!F$1:F$1501,,0)</f>
        <v>Kurti</v>
      </c>
    </row>
    <row r="148" spans="1:16" x14ac:dyDescent="0.3">
      <c r="A148" t="s">
        <v>179</v>
      </c>
      <c r="B148" s="16" t="s">
        <v>812</v>
      </c>
      <c r="C148" s="16">
        <f t="shared" si="4"/>
        <v>43330</v>
      </c>
      <c r="D148" s="17">
        <f>MONTH(Таблиця9[[#This Row],[Стовпець1]])</f>
        <v>8</v>
      </c>
      <c r="E148" s="17" t="str">
        <f>TEXT(DATE(2000,Таблиця9[[#This Row],[Month]],1),"MMMM")</f>
        <v>August</v>
      </c>
      <c r="F148" s="17">
        <f>YEAR(Таблиця9[[#This Row],[Стовпець1]])</f>
        <v>2018</v>
      </c>
      <c r="G148" s="17">
        <f>ROUNDUP(Таблиця9[[#This Row],[Month]]/3,0)</f>
        <v>3</v>
      </c>
      <c r="H148" s="17">
        <f t="shared" si="5"/>
        <v>18</v>
      </c>
      <c r="I148" t="s">
        <v>813</v>
      </c>
      <c r="J148" t="s">
        <v>560</v>
      </c>
      <c r="K148" t="s">
        <v>561</v>
      </c>
      <c r="L148">
        <f>_xlfn.XLOOKUP($A148,'Order Details'!$A$1:$A$1501,'Order Details'!B$1:B$1501,,0)</f>
        <v>72</v>
      </c>
      <c r="M148">
        <f>_xlfn.XLOOKUP($A148,'Order Details'!$A$1:$A$1501,'Order Details'!C$1:C$1501,,0)</f>
        <v>-46</v>
      </c>
      <c r="N148">
        <f>_xlfn.XLOOKUP($A148,'Order Details'!$A$1:$A$1501,'Order Details'!D$1:D$1501,,0)</f>
        <v>7</v>
      </c>
      <c r="O148" t="str">
        <f>_xlfn.XLOOKUP($A148,'Order Details'!$A$1:$A$1501,'Order Details'!E$1:E$1501,,0)</f>
        <v>Clothing</v>
      </c>
      <c r="P148" t="str">
        <f>_xlfn.XLOOKUP($A148,'Order Details'!$A$1:$A$1501,'Order Details'!F$1:F$1501,,0)</f>
        <v>Kurti</v>
      </c>
    </row>
    <row r="149" spans="1:16" x14ac:dyDescent="0.3">
      <c r="A149" t="s">
        <v>180</v>
      </c>
      <c r="B149" s="16" t="s">
        <v>814</v>
      </c>
      <c r="C149" s="16">
        <f t="shared" si="4"/>
        <v>43331</v>
      </c>
      <c r="D149" s="17">
        <f>MONTH(Таблиця9[[#This Row],[Стовпець1]])</f>
        <v>8</v>
      </c>
      <c r="E149" s="17" t="str">
        <f>TEXT(DATE(2000,Таблиця9[[#This Row],[Month]],1),"MMMM")</f>
        <v>August</v>
      </c>
      <c r="F149" s="17">
        <f>YEAR(Таблиця9[[#This Row],[Стовпець1]])</f>
        <v>2018</v>
      </c>
      <c r="G149" s="17">
        <f>ROUNDUP(Таблиця9[[#This Row],[Month]]/3,0)</f>
        <v>3</v>
      </c>
      <c r="H149" s="17">
        <f t="shared" si="5"/>
        <v>19</v>
      </c>
      <c r="I149" t="s">
        <v>815</v>
      </c>
      <c r="J149" t="s">
        <v>564</v>
      </c>
      <c r="K149" t="s">
        <v>565</v>
      </c>
      <c r="L149">
        <f>_xlfn.XLOOKUP($A149,'Order Details'!$A$1:$A$1501,'Order Details'!B$1:B$1501,,0)</f>
        <v>37</v>
      </c>
      <c r="M149">
        <f>_xlfn.XLOOKUP($A149,'Order Details'!$A$1:$A$1501,'Order Details'!C$1:C$1501,,0)</f>
        <v>-53</v>
      </c>
      <c r="N149">
        <f>_xlfn.XLOOKUP($A149,'Order Details'!$A$1:$A$1501,'Order Details'!D$1:D$1501,,0)</f>
        <v>3</v>
      </c>
      <c r="O149" t="str">
        <f>_xlfn.XLOOKUP($A149,'Order Details'!$A$1:$A$1501,'Order Details'!E$1:E$1501,,0)</f>
        <v>Clothing</v>
      </c>
      <c r="P149" t="str">
        <f>_xlfn.XLOOKUP($A149,'Order Details'!$A$1:$A$1501,'Order Details'!F$1:F$1501,,0)</f>
        <v>Saree</v>
      </c>
    </row>
    <row r="150" spans="1:16" x14ac:dyDescent="0.3">
      <c r="A150" t="s">
        <v>181</v>
      </c>
      <c r="B150" s="16" t="s">
        <v>816</v>
      </c>
      <c r="C150" s="16">
        <f t="shared" si="4"/>
        <v>43332</v>
      </c>
      <c r="D150" s="17">
        <f>MONTH(Таблиця9[[#This Row],[Стовпець1]])</f>
        <v>8</v>
      </c>
      <c r="E150" s="17" t="str">
        <f>TEXT(DATE(2000,Таблиця9[[#This Row],[Month]],1),"MMMM")</f>
        <v>August</v>
      </c>
      <c r="F150" s="17">
        <f>YEAR(Таблиця9[[#This Row],[Стовпець1]])</f>
        <v>2018</v>
      </c>
      <c r="G150" s="17">
        <f>ROUNDUP(Таблиця9[[#This Row],[Month]]/3,0)</f>
        <v>3</v>
      </c>
      <c r="H150" s="17">
        <f t="shared" si="5"/>
        <v>20</v>
      </c>
      <c r="I150" t="s">
        <v>817</v>
      </c>
      <c r="J150" t="s">
        <v>534</v>
      </c>
      <c r="K150" t="s">
        <v>601</v>
      </c>
      <c r="L150">
        <f>_xlfn.XLOOKUP($A150,'Order Details'!$A$1:$A$1501,'Order Details'!B$1:B$1501,,0)</f>
        <v>465</v>
      </c>
      <c r="M150">
        <f>_xlfn.XLOOKUP($A150,'Order Details'!$A$1:$A$1501,'Order Details'!C$1:C$1501,,0)</f>
        <v>-33</v>
      </c>
      <c r="N150">
        <f>_xlfn.XLOOKUP($A150,'Order Details'!$A$1:$A$1501,'Order Details'!D$1:D$1501,,0)</f>
        <v>4</v>
      </c>
      <c r="O150" t="str">
        <f>_xlfn.XLOOKUP($A150,'Order Details'!$A$1:$A$1501,'Order Details'!E$1:E$1501,,0)</f>
        <v>Electronics</v>
      </c>
      <c r="P150" t="str">
        <f>_xlfn.XLOOKUP($A150,'Order Details'!$A$1:$A$1501,'Order Details'!F$1:F$1501,,0)</f>
        <v>Phones</v>
      </c>
    </row>
    <row r="151" spans="1:16" x14ac:dyDescent="0.3">
      <c r="A151" t="s">
        <v>182</v>
      </c>
      <c r="B151" s="16" t="s">
        <v>818</v>
      </c>
      <c r="C151" s="16">
        <f t="shared" si="4"/>
        <v>43333</v>
      </c>
      <c r="D151" s="17">
        <f>MONTH(Таблиця9[[#This Row],[Стовпець1]])</f>
        <v>8</v>
      </c>
      <c r="E151" s="17" t="str">
        <f>TEXT(DATE(2000,Таблиця9[[#This Row],[Month]],1),"MMMM")</f>
        <v>August</v>
      </c>
      <c r="F151" s="17">
        <f>YEAR(Таблиця9[[#This Row],[Стовпець1]])</f>
        <v>2018</v>
      </c>
      <c r="G151" s="17">
        <f>ROUNDUP(Таблиця9[[#This Row],[Month]]/3,0)</f>
        <v>3</v>
      </c>
      <c r="H151" s="17">
        <f t="shared" si="5"/>
        <v>21</v>
      </c>
      <c r="I151" t="s">
        <v>819</v>
      </c>
      <c r="J151" t="s">
        <v>537</v>
      </c>
      <c r="K151" t="s">
        <v>603</v>
      </c>
      <c r="L151">
        <f>_xlfn.XLOOKUP($A151,'Order Details'!$A$1:$A$1501,'Order Details'!B$1:B$1501,,0)</f>
        <v>17</v>
      </c>
      <c r="M151">
        <f>_xlfn.XLOOKUP($A151,'Order Details'!$A$1:$A$1501,'Order Details'!C$1:C$1501,,0)</f>
        <v>-13</v>
      </c>
      <c r="N151">
        <f>_xlfn.XLOOKUP($A151,'Order Details'!$A$1:$A$1501,'Order Details'!D$1:D$1501,,0)</f>
        <v>4</v>
      </c>
      <c r="O151" t="str">
        <f>_xlfn.XLOOKUP($A151,'Order Details'!$A$1:$A$1501,'Order Details'!E$1:E$1501,,0)</f>
        <v>Clothing</v>
      </c>
      <c r="P151" t="str">
        <f>_xlfn.XLOOKUP($A151,'Order Details'!$A$1:$A$1501,'Order Details'!F$1:F$1501,,0)</f>
        <v>Skirt</v>
      </c>
    </row>
    <row r="152" spans="1:16" x14ac:dyDescent="0.3">
      <c r="A152" t="s">
        <v>183</v>
      </c>
      <c r="B152" s="16" t="s">
        <v>820</v>
      </c>
      <c r="C152" s="16">
        <f t="shared" si="4"/>
        <v>43334</v>
      </c>
      <c r="D152" s="17">
        <f>MONTH(Таблиця9[[#This Row],[Стовпець1]])</f>
        <v>8</v>
      </c>
      <c r="E152" s="17" t="str">
        <f>TEXT(DATE(2000,Таблиця9[[#This Row],[Month]],1),"MMMM")</f>
        <v>August</v>
      </c>
      <c r="F152" s="17">
        <f>YEAR(Таблиця9[[#This Row],[Стовпець1]])</f>
        <v>2018</v>
      </c>
      <c r="G152" s="17">
        <f>ROUNDUP(Таблиця9[[#This Row],[Month]]/3,0)</f>
        <v>3</v>
      </c>
      <c r="H152" s="17">
        <f t="shared" si="5"/>
        <v>22</v>
      </c>
      <c r="I152" t="s">
        <v>786</v>
      </c>
      <c r="J152" t="s">
        <v>574</v>
      </c>
      <c r="K152" t="s">
        <v>575</v>
      </c>
      <c r="L152">
        <f>_xlfn.XLOOKUP($A152,'Order Details'!$A$1:$A$1501,'Order Details'!B$1:B$1501,,0)</f>
        <v>8</v>
      </c>
      <c r="M152">
        <f>_xlfn.XLOOKUP($A152,'Order Details'!$A$1:$A$1501,'Order Details'!C$1:C$1501,,0)</f>
        <v>-2</v>
      </c>
      <c r="N152">
        <f>_xlfn.XLOOKUP($A152,'Order Details'!$A$1:$A$1501,'Order Details'!D$1:D$1501,,0)</f>
        <v>1</v>
      </c>
      <c r="O152" t="str">
        <f>_xlfn.XLOOKUP($A152,'Order Details'!$A$1:$A$1501,'Order Details'!E$1:E$1501,,0)</f>
        <v>Clothing</v>
      </c>
      <c r="P152" t="str">
        <f>_xlfn.XLOOKUP($A152,'Order Details'!$A$1:$A$1501,'Order Details'!F$1:F$1501,,0)</f>
        <v>Stole</v>
      </c>
    </row>
    <row r="153" spans="1:16" x14ac:dyDescent="0.3">
      <c r="A153" t="s">
        <v>184</v>
      </c>
      <c r="B153" s="16" t="s">
        <v>821</v>
      </c>
      <c r="C153" s="16">
        <f t="shared" si="4"/>
        <v>43335</v>
      </c>
      <c r="D153" s="17">
        <f>MONTH(Таблиця9[[#This Row],[Стовпець1]])</f>
        <v>8</v>
      </c>
      <c r="E153" s="17" t="str">
        <f>TEXT(DATE(2000,Таблиця9[[#This Row],[Month]],1),"MMMM")</f>
        <v>August</v>
      </c>
      <c r="F153" s="17">
        <f>YEAR(Таблиця9[[#This Row],[Стовпець1]])</f>
        <v>2018</v>
      </c>
      <c r="G153" s="17">
        <f>ROUNDUP(Таблиця9[[#This Row],[Month]]/3,0)</f>
        <v>3</v>
      </c>
      <c r="H153" s="17">
        <f t="shared" si="5"/>
        <v>23</v>
      </c>
      <c r="I153" t="s">
        <v>822</v>
      </c>
      <c r="J153" t="s">
        <v>578</v>
      </c>
      <c r="K153" t="s">
        <v>579</v>
      </c>
      <c r="L153">
        <f>_xlfn.XLOOKUP($A153,'Order Details'!$A$1:$A$1501,'Order Details'!B$1:B$1501,,0)</f>
        <v>20</v>
      </c>
      <c r="M153">
        <f>_xlfn.XLOOKUP($A153,'Order Details'!$A$1:$A$1501,'Order Details'!C$1:C$1501,,0)</f>
        <v>-9</v>
      </c>
      <c r="N153">
        <f>_xlfn.XLOOKUP($A153,'Order Details'!$A$1:$A$1501,'Order Details'!D$1:D$1501,,0)</f>
        <v>6</v>
      </c>
      <c r="O153" t="str">
        <f>_xlfn.XLOOKUP($A153,'Order Details'!$A$1:$A$1501,'Order Details'!E$1:E$1501,,0)</f>
        <v>Clothing</v>
      </c>
      <c r="P153" t="str">
        <f>_xlfn.XLOOKUP($A153,'Order Details'!$A$1:$A$1501,'Order Details'!F$1:F$1501,,0)</f>
        <v>Hankerchief</v>
      </c>
    </row>
    <row r="154" spans="1:16" x14ac:dyDescent="0.3">
      <c r="A154" t="s">
        <v>185</v>
      </c>
      <c r="B154" s="16" t="s">
        <v>823</v>
      </c>
      <c r="C154" s="16">
        <f t="shared" si="4"/>
        <v>43336</v>
      </c>
      <c r="D154" s="17">
        <f>MONTH(Таблиця9[[#This Row],[Стовпець1]])</f>
        <v>8</v>
      </c>
      <c r="E154" s="17" t="str">
        <f>TEXT(DATE(2000,Таблиця9[[#This Row],[Month]],1),"MMMM")</f>
        <v>August</v>
      </c>
      <c r="F154" s="17">
        <f>YEAR(Таблиця9[[#This Row],[Стовпець1]])</f>
        <v>2018</v>
      </c>
      <c r="G154" s="17">
        <f>ROUNDUP(Таблиця9[[#This Row],[Month]]/3,0)</f>
        <v>3</v>
      </c>
      <c r="H154" s="17">
        <f t="shared" si="5"/>
        <v>24</v>
      </c>
      <c r="I154" t="s">
        <v>605</v>
      </c>
      <c r="J154" t="s">
        <v>581</v>
      </c>
      <c r="K154" t="s">
        <v>581</v>
      </c>
      <c r="L154">
        <f>_xlfn.XLOOKUP($A154,'Order Details'!$A$1:$A$1501,'Order Details'!B$1:B$1501,,0)</f>
        <v>322</v>
      </c>
      <c r="M154">
        <f>_xlfn.XLOOKUP($A154,'Order Details'!$A$1:$A$1501,'Order Details'!C$1:C$1501,,0)</f>
        <v>-193</v>
      </c>
      <c r="N154">
        <f>_xlfn.XLOOKUP($A154,'Order Details'!$A$1:$A$1501,'Order Details'!D$1:D$1501,,0)</f>
        <v>5</v>
      </c>
      <c r="O154" t="str">
        <f>_xlfn.XLOOKUP($A154,'Order Details'!$A$1:$A$1501,'Order Details'!E$1:E$1501,,0)</f>
        <v>Electronics</v>
      </c>
      <c r="P154" t="str">
        <f>_xlfn.XLOOKUP($A154,'Order Details'!$A$1:$A$1501,'Order Details'!F$1:F$1501,,0)</f>
        <v>Printers</v>
      </c>
    </row>
    <row r="155" spans="1:16" x14ac:dyDescent="0.3">
      <c r="A155" t="s">
        <v>186</v>
      </c>
      <c r="B155" s="16" t="s">
        <v>824</v>
      </c>
      <c r="C155" s="16">
        <f t="shared" si="4"/>
        <v>43337</v>
      </c>
      <c r="D155" s="17">
        <f>MONTH(Таблиця9[[#This Row],[Стовпець1]])</f>
        <v>8</v>
      </c>
      <c r="E155" s="17" t="str">
        <f>TEXT(DATE(2000,Таблиця9[[#This Row],[Month]],1),"MMMM")</f>
        <v>August</v>
      </c>
      <c r="F155" s="17">
        <f>YEAR(Таблиця9[[#This Row],[Стовпець1]])</f>
        <v>2018</v>
      </c>
      <c r="G155" s="17">
        <f>ROUNDUP(Таблиця9[[#This Row],[Month]]/3,0)</f>
        <v>3</v>
      </c>
      <c r="H155" s="17">
        <f t="shared" si="5"/>
        <v>25</v>
      </c>
      <c r="I155" t="s">
        <v>752</v>
      </c>
      <c r="J155" t="s">
        <v>534</v>
      </c>
      <c r="K155" t="s">
        <v>601</v>
      </c>
      <c r="L155">
        <f>_xlfn.XLOOKUP($A155,'Order Details'!$A$1:$A$1501,'Order Details'!B$1:B$1501,,0)</f>
        <v>2188</v>
      </c>
      <c r="M155">
        <f>_xlfn.XLOOKUP($A155,'Order Details'!$A$1:$A$1501,'Order Details'!C$1:C$1501,,0)</f>
        <v>1050</v>
      </c>
      <c r="N155">
        <f>_xlfn.XLOOKUP($A155,'Order Details'!$A$1:$A$1501,'Order Details'!D$1:D$1501,,0)</f>
        <v>5</v>
      </c>
      <c r="O155" t="str">
        <f>_xlfn.XLOOKUP($A155,'Order Details'!$A$1:$A$1501,'Order Details'!E$1:E$1501,,0)</f>
        <v>Furniture</v>
      </c>
      <c r="P155" t="str">
        <f>_xlfn.XLOOKUP($A155,'Order Details'!$A$1:$A$1501,'Order Details'!F$1:F$1501,,0)</f>
        <v>Bookcases</v>
      </c>
    </row>
    <row r="156" spans="1:16" x14ac:dyDescent="0.3">
      <c r="A156" t="s">
        <v>187</v>
      </c>
      <c r="B156" s="16" t="s">
        <v>825</v>
      </c>
      <c r="C156" s="16">
        <f t="shared" si="4"/>
        <v>43338</v>
      </c>
      <c r="D156" s="17">
        <f>MONTH(Таблиця9[[#This Row],[Стовпець1]])</f>
        <v>8</v>
      </c>
      <c r="E156" s="17" t="str">
        <f>TEXT(DATE(2000,Таблиця9[[#This Row],[Month]],1),"MMMM")</f>
        <v>August</v>
      </c>
      <c r="F156" s="17">
        <f>YEAR(Таблиця9[[#This Row],[Стовпець1]])</f>
        <v>2018</v>
      </c>
      <c r="G156" s="17">
        <f>ROUNDUP(Таблиця9[[#This Row],[Month]]/3,0)</f>
        <v>3</v>
      </c>
      <c r="H156" s="17">
        <f t="shared" si="5"/>
        <v>26</v>
      </c>
      <c r="I156" t="s">
        <v>826</v>
      </c>
      <c r="J156" t="s">
        <v>537</v>
      </c>
      <c r="K156" t="s">
        <v>603</v>
      </c>
      <c r="L156">
        <f>_xlfn.XLOOKUP($A156,'Order Details'!$A$1:$A$1501,'Order Details'!B$1:B$1501,,0)</f>
        <v>1316</v>
      </c>
      <c r="M156">
        <f>_xlfn.XLOOKUP($A156,'Order Details'!$A$1:$A$1501,'Order Details'!C$1:C$1501,,0)</f>
        <v>-527</v>
      </c>
      <c r="N156">
        <f>_xlfn.XLOOKUP($A156,'Order Details'!$A$1:$A$1501,'Order Details'!D$1:D$1501,,0)</f>
        <v>7</v>
      </c>
      <c r="O156" t="str">
        <f>_xlfn.XLOOKUP($A156,'Order Details'!$A$1:$A$1501,'Order Details'!E$1:E$1501,,0)</f>
        <v>Electronics</v>
      </c>
      <c r="P156" t="str">
        <f>_xlfn.XLOOKUP($A156,'Order Details'!$A$1:$A$1501,'Order Details'!F$1:F$1501,,0)</f>
        <v>Electronic Games</v>
      </c>
    </row>
    <row r="157" spans="1:16" x14ac:dyDescent="0.3">
      <c r="A157" t="s">
        <v>188</v>
      </c>
      <c r="B157" s="16" t="s">
        <v>827</v>
      </c>
      <c r="C157" s="16">
        <f t="shared" si="4"/>
        <v>43339</v>
      </c>
      <c r="D157" s="17">
        <f>MONTH(Таблиця9[[#This Row],[Стовпець1]])</f>
        <v>8</v>
      </c>
      <c r="E157" s="17" t="str">
        <f>TEXT(DATE(2000,Таблиця9[[#This Row],[Month]],1),"MMMM")</f>
        <v>August</v>
      </c>
      <c r="F157" s="17">
        <f>YEAR(Таблиця9[[#This Row],[Стовпець1]])</f>
        <v>2018</v>
      </c>
      <c r="G157" s="17">
        <f>ROUNDUP(Таблиця9[[#This Row],[Month]]/3,0)</f>
        <v>3</v>
      </c>
      <c r="H157" s="17">
        <f t="shared" si="5"/>
        <v>27</v>
      </c>
      <c r="I157" t="s">
        <v>828</v>
      </c>
      <c r="J157" t="s">
        <v>531</v>
      </c>
      <c r="K157" t="s">
        <v>532</v>
      </c>
      <c r="L157">
        <f>_xlfn.XLOOKUP($A157,'Order Details'!$A$1:$A$1501,'Order Details'!B$1:B$1501,,0)</f>
        <v>58</v>
      </c>
      <c r="M157">
        <f>_xlfn.XLOOKUP($A157,'Order Details'!$A$1:$A$1501,'Order Details'!C$1:C$1501,,0)</f>
        <v>-52</v>
      </c>
      <c r="N157">
        <f>_xlfn.XLOOKUP($A157,'Order Details'!$A$1:$A$1501,'Order Details'!D$1:D$1501,,0)</f>
        <v>3</v>
      </c>
      <c r="O157" t="str">
        <f>_xlfn.XLOOKUP($A157,'Order Details'!$A$1:$A$1501,'Order Details'!E$1:E$1501,,0)</f>
        <v>Furniture</v>
      </c>
      <c r="P157" t="str">
        <f>_xlfn.XLOOKUP($A157,'Order Details'!$A$1:$A$1501,'Order Details'!F$1:F$1501,,0)</f>
        <v>Chairs</v>
      </c>
    </row>
    <row r="158" spans="1:16" x14ac:dyDescent="0.3">
      <c r="A158" t="s">
        <v>189</v>
      </c>
      <c r="B158" s="16" t="s">
        <v>829</v>
      </c>
      <c r="C158" s="16">
        <f t="shared" si="4"/>
        <v>43340</v>
      </c>
      <c r="D158" s="17">
        <f>MONTH(Таблиця9[[#This Row],[Стовпець1]])</f>
        <v>8</v>
      </c>
      <c r="E158" s="17" t="str">
        <f>TEXT(DATE(2000,Таблиця9[[#This Row],[Month]],1),"MMMM")</f>
        <v>August</v>
      </c>
      <c r="F158" s="17">
        <f>YEAR(Таблиця9[[#This Row],[Стовпець1]])</f>
        <v>2018</v>
      </c>
      <c r="G158" s="17">
        <f>ROUNDUP(Таблиця9[[#This Row],[Month]]/3,0)</f>
        <v>3</v>
      </c>
      <c r="H158" s="17">
        <f t="shared" si="5"/>
        <v>28</v>
      </c>
      <c r="I158" t="s">
        <v>830</v>
      </c>
      <c r="J158" t="s">
        <v>534</v>
      </c>
      <c r="K158" t="s">
        <v>535</v>
      </c>
      <c r="L158">
        <f>_xlfn.XLOOKUP($A158,'Order Details'!$A$1:$A$1501,'Order Details'!B$1:B$1501,,0)</f>
        <v>119</v>
      </c>
      <c r="M158">
        <f>_xlfn.XLOOKUP($A158,'Order Details'!$A$1:$A$1501,'Order Details'!C$1:C$1501,,0)</f>
        <v>43</v>
      </c>
      <c r="N158">
        <f>_xlfn.XLOOKUP($A158,'Order Details'!$A$1:$A$1501,'Order Details'!D$1:D$1501,,0)</f>
        <v>5</v>
      </c>
      <c r="O158" t="str">
        <f>_xlfn.XLOOKUP($A158,'Order Details'!$A$1:$A$1501,'Order Details'!E$1:E$1501,,0)</f>
        <v>Clothing</v>
      </c>
      <c r="P158" t="str">
        <f>_xlfn.XLOOKUP($A158,'Order Details'!$A$1:$A$1501,'Order Details'!F$1:F$1501,,0)</f>
        <v>T-shirt</v>
      </c>
    </row>
    <row r="159" spans="1:16" x14ac:dyDescent="0.3">
      <c r="A159" t="s">
        <v>190</v>
      </c>
      <c r="B159" s="16" t="s">
        <v>831</v>
      </c>
      <c r="C159" s="16">
        <f t="shared" si="4"/>
        <v>43341</v>
      </c>
      <c r="D159" s="17">
        <f>MONTH(Таблиця9[[#This Row],[Стовпець1]])</f>
        <v>8</v>
      </c>
      <c r="E159" s="17" t="str">
        <f>TEXT(DATE(2000,Таблиця9[[#This Row],[Month]],1),"MMMM")</f>
        <v>August</v>
      </c>
      <c r="F159" s="17">
        <f>YEAR(Таблиця9[[#This Row],[Стовпець1]])</f>
        <v>2018</v>
      </c>
      <c r="G159" s="17">
        <f>ROUNDUP(Таблиця9[[#This Row],[Month]]/3,0)</f>
        <v>3</v>
      </c>
      <c r="H159" s="17">
        <f t="shared" si="5"/>
        <v>29</v>
      </c>
      <c r="I159" t="s">
        <v>832</v>
      </c>
      <c r="J159" t="s">
        <v>537</v>
      </c>
      <c r="K159" t="s">
        <v>538</v>
      </c>
      <c r="L159">
        <f>_xlfn.XLOOKUP($A159,'Order Details'!$A$1:$A$1501,'Order Details'!B$1:B$1501,,0)</f>
        <v>139</v>
      </c>
      <c r="M159">
        <f>_xlfn.XLOOKUP($A159,'Order Details'!$A$1:$A$1501,'Order Details'!C$1:C$1501,,0)</f>
        <v>14</v>
      </c>
      <c r="N159">
        <f>_xlfn.XLOOKUP($A159,'Order Details'!$A$1:$A$1501,'Order Details'!D$1:D$1501,,0)</f>
        <v>3</v>
      </c>
      <c r="O159" t="str">
        <f>_xlfn.XLOOKUP($A159,'Order Details'!$A$1:$A$1501,'Order Details'!E$1:E$1501,,0)</f>
        <v>Clothing</v>
      </c>
      <c r="P159" t="str">
        <f>_xlfn.XLOOKUP($A159,'Order Details'!$A$1:$A$1501,'Order Details'!F$1:F$1501,,0)</f>
        <v>Stole</v>
      </c>
    </row>
    <row r="160" spans="1:16" x14ac:dyDescent="0.3">
      <c r="A160" t="s">
        <v>191</v>
      </c>
      <c r="B160" s="16" t="s">
        <v>833</v>
      </c>
      <c r="C160" s="16">
        <f t="shared" si="4"/>
        <v>43342</v>
      </c>
      <c r="D160" s="17">
        <f>MONTH(Таблиця9[[#This Row],[Стовпець1]])</f>
        <v>8</v>
      </c>
      <c r="E160" s="17" t="str">
        <f>TEXT(DATE(2000,Таблиця9[[#This Row],[Month]],1),"MMMM")</f>
        <v>August</v>
      </c>
      <c r="F160" s="17">
        <f>YEAR(Таблиця9[[#This Row],[Стовпець1]])</f>
        <v>2018</v>
      </c>
      <c r="G160" s="17">
        <f>ROUNDUP(Таблиця9[[#This Row],[Month]]/3,0)</f>
        <v>3</v>
      </c>
      <c r="H160" s="17">
        <f t="shared" si="5"/>
        <v>30</v>
      </c>
      <c r="I160" t="s">
        <v>752</v>
      </c>
      <c r="J160" t="s">
        <v>540</v>
      </c>
      <c r="K160" t="s">
        <v>541</v>
      </c>
      <c r="L160">
        <f>_xlfn.XLOOKUP($A160,'Order Details'!$A$1:$A$1501,'Order Details'!B$1:B$1501,,0)</f>
        <v>220</v>
      </c>
      <c r="M160">
        <f>_xlfn.XLOOKUP($A160,'Order Details'!$A$1:$A$1501,'Order Details'!C$1:C$1501,,0)</f>
        <v>-19</v>
      </c>
      <c r="N160">
        <f>_xlfn.XLOOKUP($A160,'Order Details'!$A$1:$A$1501,'Order Details'!D$1:D$1501,,0)</f>
        <v>2</v>
      </c>
      <c r="O160" t="str">
        <f>_xlfn.XLOOKUP($A160,'Order Details'!$A$1:$A$1501,'Order Details'!E$1:E$1501,,0)</f>
        <v>Clothing</v>
      </c>
      <c r="P160" t="str">
        <f>_xlfn.XLOOKUP($A160,'Order Details'!$A$1:$A$1501,'Order Details'!F$1:F$1501,,0)</f>
        <v>Saree</v>
      </c>
    </row>
    <row r="161" spans="1:16" x14ac:dyDescent="0.3">
      <c r="A161" t="s">
        <v>192</v>
      </c>
      <c r="B161" s="16" t="s">
        <v>834</v>
      </c>
      <c r="C161" s="16">
        <f t="shared" si="4"/>
        <v>43343</v>
      </c>
      <c r="D161" s="17">
        <f>MONTH(Таблиця9[[#This Row],[Стовпець1]])</f>
        <v>8</v>
      </c>
      <c r="E161" s="17" t="str">
        <f>TEXT(DATE(2000,Таблиця9[[#This Row],[Month]],1),"MMMM")</f>
        <v>August</v>
      </c>
      <c r="F161" s="17">
        <f>YEAR(Таблиця9[[#This Row],[Стовпець1]])</f>
        <v>2018</v>
      </c>
      <c r="G161" s="17">
        <f>ROUNDUP(Таблиця9[[#This Row],[Month]]/3,0)</f>
        <v>3</v>
      </c>
      <c r="H161" s="17">
        <f t="shared" si="5"/>
        <v>31</v>
      </c>
      <c r="I161" t="s">
        <v>835</v>
      </c>
      <c r="J161" t="s">
        <v>543</v>
      </c>
      <c r="K161" t="s">
        <v>544</v>
      </c>
      <c r="L161">
        <f>_xlfn.XLOOKUP($A161,'Order Details'!$A$1:$A$1501,'Order Details'!B$1:B$1501,,0)</f>
        <v>299</v>
      </c>
      <c r="M161">
        <f>_xlfn.XLOOKUP($A161,'Order Details'!$A$1:$A$1501,'Order Details'!C$1:C$1501,,0)</f>
        <v>-28</v>
      </c>
      <c r="N161">
        <f>_xlfn.XLOOKUP($A161,'Order Details'!$A$1:$A$1501,'Order Details'!D$1:D$1501,,0)</f>
        <v>3</v>
      </c>
      <c r="O161" t="str">
        <f>_xlfn.XLOOKUP($A161,'Order Details'!$A$1:$A$1501,'Order Details'!E$1:E$1501,,0)</f>
        <v>Electronics</v>
      </c>
      <c r="P161" t="str">
        <f>_xlfn.XLOOKUP($A161,'Order Details'!$A$1:$A$1501,'Order Details'!F$1:F$1501,,0)</f>
        <v>Electronic Games</v>
      </c>
    </row>
    <row r="162" spans="1:16" x14ac:dyDescent="0.3">
      <c r="A162" t="s">
        <v>193</v>
      </c>
      <c r="B162" s="16" t="s">
        <v>836</v>
      </c>
      <c r="C162" s="16">
        <f t="shared" si="4"/>
        <v>43344</v>
      </c>
      <c r="D162" s="17">
        <f>MONTH(Таблиця9[[#This Row],[Стовпець1]])</f>
        <v>9</v>
      </c>
      <c r="E162" s="17" t="str">
        <f>TEXT(DATE(2000,Таблиця9[[#This Row],[Month]],1),"MMMM")</f>
        <v>September</v>
      </c>
      <c r="F162" s="17">
        <f>YEAR(Таблиця9[[#This Row],[Стовпець1]])</f>
        <v>2018</v>
      </c>
      <c r="G162" s="17">
        <f>ROUNDUP(Таблиця9[[#This Row],[Month]]/3,0)</f>
        <v>3</v>
      </c>
      <c r="H162" s="17">
        <f t="shared" si="5"/>
        <v>1</v>
      </c>
      <c r="I162" t="s">
        <v>837</v>
      </c>
      <c r="J162" t="s">
        <v>546</v>
      </c>
      <c r="K162" t="s">
        <v>547</v>
      </c>
      <c r="L162">
        <f>_xlfn.XLOOKUP($A162,'Order Details'!$A$1:$A$1501,'Order Details'!B$1:B$1501,,0)</f>
        <v>1582</v>
      </c>
      <c r="M162">
        <f>_xlfn.XLOOKUP($A162,'Order Details'!$A$1:$A$1501,'Order Details'!C$1:C$1501,,0)</f>
        <v>-443</v>
      </c>
      <c r="N162">
        <f>_xlfn.XLOOKUP($A162,'Order Details'!$A$1:$A$1501,'Order Details'!D$1:D$1501,,0)</f>
        <v>6</v>
      </c>
      <c r="O162" t="str">
        <f>_xlfn.XLOOKUP($A162,'Order Details'!$A$1:$A$1501,'Order Details'!E$1:E$1501,,0)</f>
        <v>Clothing</v>
      </c>
      <c r="P162" t="str">
        <f>_xlfn.XLOOKUP($A162,'Order Details'!$A$1:$A$1501,'Order Details'!F$1:F$1501,,0)</f>
        <v>Trousers</v>
      </c>
    </row>
    <row r="163" spans="1:16" x14ac:dyDescent="0.3">
      <c r="A163" t="s">
        <v>194</v>
      </c>
      <c r="B163" s="16" t="s">
        <v>838</v>
      </c>
      <c r="C163" s="16">
        <f t="shared" si="4"/>
        <v>43345</v>
      </c>
      <c r="D163" s="17">
        <f>MONTH(Таблиця9[[#This Row],[Стовпець1]])</f>
        <v>9</v>
      </c>
      <c r="E163" s="17" t="str">
        <f>TEXT(DATE(2000,Таблиця9[[#This Row],[Month]],1),"MMMM")</f>
        <v>September</v>
      </c>
      <c r="F163" s="17">
        <f>YEAR(Таблиця9[[#This Row],[Стовпець1]])</f>
        <v>2018</v>
      </c>
      <c r="G163" s="17">
        <f>ROUNDUP(Таблиця9[[#This Row],[Month]]/3,0)</f>
        <v>3</v>
      </c>
      <c r="H163" s="17">
        <f t="shared" si="5"/>
        <v>2</v>
      </c>
      <c r="I163" t="s">
        <v>839</v>
      </c>
      <c r="J163" t="s">
        <v>534</v>
      </c>
      <c r="K163" t="s">
        <v>601</v>
      </c>
      <c r="L163">
        <f>_xlfn.XLOOKUP($A163,'Order Details'!$A$1:$A$1501,'Order Details'!B$1:B$1501,,0)</f>
        <v>355</v>
      </c>
      <c r="M163">
        <f>_xlfn.XLOOKUP($A163,'Order Details'!$A$1:$A$1501,'Order Details'!C$1:C$1501,,0)</f>
        <v>-4</v>
      </c>
      <c r="N163">
        <f>_xlfn.XLOOKUP($A163,'Order Details'!$A$1:$A$1501,'Order Details'!D$1:D$1501,,0)</f>
        <v>2</v>
      </c>
      <c r="O163" t="str">
        <f>_xlfn.XLOOKUP($A163,'Order Details'!$A$1:$A$1501,'Order Details'!E$1:E$1501,,0)</f>
        <v>Clothing</v>
      </c>
      <c r="P163" t="str">
        <f>_xlfn.XLOOKUP($A163,'Order Details'!$A$1:$A$1501,'Order Details'!F$1:F$1501,,0)</f>
        <v>Saree</v>
      </c>
    </row>
    <row r="164" spans="1:16" x14ac:dyDescent="0.3">
      <c r="A164" t="s">
        <v>195</v>
      </c>
      <c r="B164" s="16" t="s">
        <v>838</v>
      </c>
      <c r="C164" s="16">
        <f t="shared" si="4"/>
        <v>43345</v>
      </c>
      <c r="D164" s="17">
        <f>MONTH(Таблиця9[[#This Row],[Стовпець1]])</f>
        <v>9</v>
      </c>
      <c r="E164" s="17" t="str">
        <f>TEXT(DATE(2000,Таблиця9[[#This Row],[Month]],1),"MMMM")</f>
        <v>September</v>
      </c>
      <c r="F164" s="17">
        <f>YEAR(Таблиця9[[#This Row],[Стовпець1]])</f>
        <v>2018</v>
      </c>
      <c r="G164" s="17">
        <f>ROUNDUP(Таблиця9[[#This Row],[Month]]/3,0)</f>
        <v>3</v>
      </c>
      <c r="H164" s="17">
        <f t="shared" si="5"/>
        <v>2</v>
      </c>
      <c r="I164" t="s">
        <v>742</v>
      </c>
      <c r="J164" t="s">
        <v>537</v>
      </c>
      <c r="K164" t="s">
        <v>603</v>
      </c>
      <c r="L164">
        <f>_xlfn.XLOOKUP($A164,'Order Details'!$A$1:$A$1501,'Order Details'!B$1:B$1501,,0)</f>
        <v>375</v>
      </c>
      <c r="M164">
        <f>_xlfn.XLOOKUP($A164,'Order Details'!$A$1:$A$1501,'Order Details'!C$1:C$1501,,0)</f>
        <v>180</v>
      </c>
      <c r="N164">
        <f>_xlfn.XLOOKUP($A164,'Order Details'!$A$1:$A$1501,'Order Details'!D$1:D$1501,,0)</f>
        <v>3</v>
      </c>
      <c r="O164" t="str">
        <f>_xlfn.XLOOKUP($A164,'Order Details'!$A$1:$A$1501,'Order Details'!E$1:E$1501,,0)</f>
        <v>Furniture</v>
      </c>
      <c r="P164" t="str">
        <f>_xlfn.XLOOKUP($A164,'Order Details'!$A$1:$A$1501,'Order Details'!F$1:F$1501,,0)</f>
        <v>Bookcases</v>
      </c>
    </row>
    <row r="165" spans="1:16" x14ac:dyDescent="0.3">
      <c r="A165" t="s">
        <v>196</v>
      </c>
      <c r="B165" s="16" t="s">
        <v>838</v>
      </c>
      <c r="C165" s="16">
        <f t="shared" si="4"/>
        <v>43345</v>
      </c>
      <c r="D165" s="17">
        <f>MONTH(Таблиця9[[#This Row],[Стовпець1]])</f>
        <v>9</v>
      </c>
      <c r="E165" s="17" t="str">
        <f>TEXT(DATE(2000,Таблиця9[[#This Row],[Month]],1),"MMMM")</f>
        <v>September</v>
      </c>
      <c r="F165" s="17">
        <f>YEAR(Таблиця9[[#This Row],[Стовпець1]])</f>
        <v>2018</v>
      </c>
      <c r="G165" s="17">
        <f>ROUNDUP(Таблиця9[[#This Row],[Month]]/3,0)</f>
        <v>3</v>
      </c>
      <c r="H165" s="17">
        <f t="shared" si="5"/>
        <v>2</v>
      </c>
      <c r="I165" t="s">
        <v>840</v>
      </c>
      <c r="J165" t="s">
        <v>557</v>
      </c>
      <c r="K165" t="s">
        <v>558</v>
      </c>
      <c r="L165">
        <f>_xlfn.XLOOKUP($A165,'Order Details'!$A$1:$A$1501,'Order Details'!B$1:B$1501,,0)</f>
        <v>148</v>
      </c>
      <c r="M165">
        <f>_xlfn.XLOOKUP($A165,'Order Details'!$A$1:$A$1501,'Order Details'!C$1:C$1501,,0)</f>
        <v>59</v>
      </c>
      <c r="N165">
        <f>_xlfn.XLOOKUP($A165,'Order Details'!$A$1:$A$1501,'Order Details'!D$1:D$1501,,0)</f>
        <v>3</v>
      </c>
      <c r="O165" t="str">
        <f>_xlfn.XLOOKUP($A165,'Order Details'!$A$1:$A$1501,'Order Details'!E$1:E$1501,,0)</f>
        <v>Clothing</v>
      </c>
      <c r="P165" t="str">
        <f>_xlfn.XLOOKUP($A165,'Order Details'!$A$1:$A$1501,'Order Details'!F$1:F$1501,,0)</f>
        <v>Hankerchief</v>
      </c>
    </row>
    <row r="166" spans="1:16" x14ac:dyDescent="0.3">
      <c r="A166" t="s">
        <v>197</v>
      </c>
      <c r="B166" s="16" t="s">
        <v>838</v>
      </c>
      <c r="C166" s="16">
        <f t="shared" si="4"/>
        <v>43345</v>
      </c>
      <c r="D166" s="17">
        <f>MONTH(Таблиця9[[#This Row],[Стовпець1]])</f>
        <v>9</v>
      </c>
      <c r="E166" s="17" t="str">
        <f>TEXT(DATE(2000,Таблиця9[[#This Row],[Month]],1),"MMMM")</f>
        <v>September</v>
      </c>
      <c r="F166" s="17">
        <f>YEAR(Таблиця9[[#This Row],[Стовпець1]])</f>
        <v>2018</v>
      </c>
      <c r="G166" s="17">
        <f>ROUNDUP(Таблиця9[[#This Row],[Month]]/3,0)</f>
        <v>3</v>
      </c>
      <c r="H166" s="17">
        <f t="shared" si="5"/>
        <v>2</v>
      </c>
      <c r="I166" t="s">
        <v>841</v>
      </c>
      <c r="J166" t="s">
        <v>560</v>
      </c>
      <c r="K166" t="s">
        <v>561</v>
      </c>
      <c r="L166">
        <f>_xlfn.XLOOKUP($A166,'Order Details'!$A$1:$A$1501,'Order Details'!B$1:B$1501,,0)</f>
        <v>1183</v>
      </c>
      <c r="M166">
        <f>_xlfn.XLOOKUP($A166,'Order Details'!$A$1:$A$1501,'Order Details'!C$1:C$1501,,0)</f>
        <v>106</v>
      </c>
      <c r="N166">
        <f>_xlfn.XLOOKUP($A166,'Order Details'!$A$1:$A$1501,'Order Details'!D$1:D$1501,,0)</f>
        <v>4</v>
      </c>
      <c r="O166" t="str">
        <f>_xlfn.XLOOKUP($A166,'Order Details'!$A$1:$A$1501,'Order Details'!E$1:E$1501,,0)</f>
        <v>Electronics</v>
      </c>
      <c r="P166" t="str">
        <f>_xlfn.XLOOKUP($A166,'Order Details'!$A$1:$A$1501,'Order Details'!F$1:F$1501,,0)</f>
        <v>Printers</v>
      </c>
    </row>
    <row r="167" spans="1:16" x14ac:dyDescent="0.3">
      <c r="A167" t="s">
        <v>198</v>
      </c>
      <c r="B167" s="16" t="s">
        <v>842</v>
      </c>
      <c r="C167" s="16">
        <f t="shared" si="4"/>
        <v>43349</v>
      </c>
      <c r="D167" s="17">
        <f>MONTH(Таблиця9[[#This Row],[Стовпець1]])</f>
        <v>9</v>
      </c>
      <c r="E167" s="17" t="str">
        <f>TEXT(DATE(2000,Таблиця9[[#This Row],[Month]],1),"MMMM")</f>
        <v>September</v>
      </c>
      <c r="F167" s="17">
        <f>YEAR(Таблиця9[[#This Row],[Стовпець1]])</f>
        <v>2018</v>
      </c>
      <c r="G167" s="17">
        <f>ROUNDUP(Таблиця9[[#This Row],[Month]]/3,0)</f>
        <v>3</v>
      </c>
      <c r="H167" s="17">
        <f t="shared" si="5"/>
        <v>6</v>
      </c>
      <c r="I167" t="s">
        <v>682</v>
      </c>
      <c r="J167" t="s">
        <v>564</v>
      </c>
      <c r="K167" t="s">
        <v>565</v>
      </c>
      <c r="L167">
        <f>_xlfn.XLOOKUP($A167,'Order Details'!$A$1:$A$1501,'Order Details'!B$1:B$1501,,0)</f>
        <v>248</v>
      </c>
      <c r="M167">
        <f>_xlfn.XLOOKUP($A167,'Order Details'!$A$1:$A$1501,'Order Details'!C$1:C$1501,,0)</f>
        <v>-70</v>
      </c>
      <c r="N167">
        <f>_xlfn.XLOOKUP($A167,'Order Details'!$A$1:$A$1501,'Order Details'!D$1:D$1501,,0)</f>
        <v>3</v>
      </c>
      <c r="O167" t="str">
        <f>_xlfn.XLOOKUP($A167,'Order Details'!$A$1:$A$1501,'Order Details'!E$1:E$1501,,0)</f>
        <v>Furniture</v>
      </c>
      <c r="P167" t="str">
        <f>_xlfn.XLOOKUP($A167,'Order Details'!$A$1:$A$1501,'Order Details'!F$1:F$1501,,0)</f>
        <v>Chairs</v>
      </c>
    </row>
    <row r="168" spans="1:16" x14ac:dyDescent="0.3">
      <c r="A168" t="s">
        <v>199</v>
      </c>
      <c r="B168" s="16" t="s">
        <v>843</v>
      </c>
      <c r="C168" s="16">
        <f t="shared" si="4"/>
        <v>43350</v>
      </c>
      <c r="D168" s="17">
        <f>MONTH(Таблиця9[[#This Row],[Стовпець1]])</f>
        <v>9</v>
      </c>
      <c r="E168" s="17" t="str">
        <f>TEXT(DATE(2000,Таблиця9[[#This Row],[Month]],1),"MMMM")</f>
        <v>September</v>
      </c>
      <c r="F168" s="17">
        <f>YEAR(Таблиця9[[#This Row],[Стовпець1]])</f>
        <v>2018</v>
      </c>
      <c r="G168" s="17">
        <f>ROUNDUP(Таблиця9[[#This Row],[Month]]/3,0)</f>
        <v>3</v>
      </c>
      <c r="H168" s="17">
        <f t="shared" si="5"/>
        <v>7</v>
      </c>
      <c r="I168" t="s">
        <v>844</v>
      </c>
      <c r="J168" t="s">
        <v>568</v>
      </c>
      <c r="K168" t="s">
        <v>569</v>
      </c>
      <c r="L168">
        <f>_xlfn.XLOOKUP($A168,'Order Details'!$A$1:$A$1501,'Order Details'!B$1:B$1501,,0)</f>
        <v>38</v>
      </c>
      <c r="M168">
        <f>_xlfn.XLOOKUP($A168,'Order Details'!$A$1:$A$1501,'Order Details'!C$1:C$1501,,0)</f>
        <v>-6</v>
      </c>
      <c r="N168">
        <f>_xlfn.XLOOKUP($A168,'Order Details'!$A$1:$A$1501,'Order Details'!D$1:D$1501,,0)</f>
        <v>2</v>
      </c>
      <c r="O168" t="str">
        <f>_xlfn.XLOOKUP($A168,'Order Details'!$A$1:$A$1501,'Order Details'!E$1:E$1501,,0)</f>
        <v>Furniture</v>
      </c>
      <c r="P168" t="str">
        <f>_xlfn.XLOOKUP($A168,'Order Details'!$A$1:$A$1501,'Order Details'!F$1:F$1501,,0)</f>
        <v>Furnishings</v>
      </c>
    </row>
    <row r="169" spans="1:16" x14ac:dyDescent="0.3">
      <c r="A169" t="s">
        <v>200</v>
      </c>
      <c r="B169" s="16" t="s">
        <v>845</v>
      </c>
      <c r="C169" s="16">
        <f t="shared" si="4"/>
        <v>43351</v>
      </c>
      <c r="D169" s="17">
        <f>MONTH(Таблиця9[[#This Row],[Стовпець1]])</f>
        <v>9</v>
      </c>
      <c r="E169" s="17" t="str">
        <f>TEXT(DATE(2000,Таблиця9[[#This Row],[Month]],1),"MMMM")</f>
        <v>September</v>
      </c>
      <c r="F169" s="17">
        <f>YEAR(Таблиця9[[#This Row],[Стовпець1]])</f>
        <v>2018</v>
      </c>
      <c r="G169" s="17">
        <f>ROUNDUP(Таблиця9[[#This Row],[Month]]/3,0)</f>
        <v>3</v>
      </c>
      <c r="H169" s="17">
        <f t="shared" si="5"/>
        <v>8</v>
      </c>
      <c r="I169" t="s">
        <v>846</v>
      </c>
      <c r="J169" t="s">
        <v>571</v>
      </c>
      <c r="K169" t="s">
        <v>569</v>
      </c>
      <c r="L169">
        <f>_xlfn.XLOOKUP($A169,'Order Details'!$A$1:$A$1501,'Order Details'!B$1:B$1501,,0)</f>
        <v>50</v>
      </c>
      <c r="M169">
        <f>_xlfn.XLOOKUP($A169,'Order Details'!$A$1:$A$1501,'Order Details'!C$1:C$1501,,0)</f>
        <v>-17</v>
      </c>
      <c r="N169">
        <f>_xlfn.XLOOKUP($A169,'Order Details'!$A$1:$A$1501,'Order Details'!D$1:D$1501,,0)</f>
        <v>2</v>
      </c>
      <c r="O169" t="str">
        <f>_xlfn.XLOOKUP($A169,'Order Details'!$A$1:$A$1501,'Order Details'!E$1:E$1501,,0)</f>
        <v>Clothing</v>
      </c>
      <c r="P169" t="str">
        <f>_xlfn.XLOOKUP($A169,'Order Details'!$A$1:$A$1501,'Order Details'!F$1:F$1501,,0)</f>
        <v>Stole</v>
      </c>
    </row>
    <row r="170" spans="1:16" x14ac:dyDescent="0.3">
      <c r="A170" t="s">
        <v>201</v>
      </c>
      <c r="B170" s="16" t="s">
        <v>847</v>
      </c>
      <c r="C170" s="16">
        <f t="shared" si="4"/>
        <v>43352</v>
      </c>
      <c r="D170" s="17">
        <f>MONTH(Таблиця9[[#This Row],[Стовпець1]])</f>
        <v>9</v>
      </c>
      <c r="E170" s="17" t="str">
        <f>TEXT(DATE(2000,Таблиця9[[#This Row],[Month]],1),"MMMM")</f>
        <v>September</v>
      </c>
      <c r="F170" s="17">
        <f>YEAR(Таблиця9[[#This Row],[Стовпець1]])</f>
        <v>2018</v>
      </c>
      <c r="G170" s="17">
        <f>ROUNDUP(Таблиця9[[#This Row],[Month]]/3,0)</f>
        <v>3</v>
      </c>
      <c r="H170" s="17">
        <f t="shared" si="5"/>
        <v>9</v>
      </c>
      <c r="I170" t="s">
        <v>848</v>
      </c>
      <c r="J170" t="s">
        <v>534</v>
      </c>
      <c r="K170" t="s">
        <v>601</v>
      </c>
      <c r="L170">
        <f>_xlfn.XLOOKUP($A170,'Order Details'!$A$1:$A$1501,'Order Details'!B$1:B$1501,,0)</f>
        <v>47</v>
      </c>
      <c r="M170">
        <f>_xlfn.XLOOKUP($A170,'Order Details'!$A$1:$A$1501,'Order Details'!C$1:C$1501,,0)</f>
        <v>-20</v>
      </c>
      <c r="N170">
        <f>_xlfn.XLOOKUP($A170,'Order Details'!$A$1:$A$1501,'Order Details'!D$1:D$1501,,0)</f>
        <v>2</v>
      </c>
      <c r="O170" t="str">
        <f>_xlfn.XLOOKUP($A170,'Order Details'!$A$1:$A$1501,'Order Details'!E$1:E$1501,,0)</f>
        <v>Clothing</v>
      </c>
      <c r="P170" t="str">
        <f>_xlfn.XLOOKUP($A170,'Order Details'!$A$1:$A$1501,'Order Details'!F$1:F$1501,,0)</f>
        <v>Kurti</v>
      </c>
    </row>
    <row r="171" spans="1:16" x14ac:dyDescent="0.3">
      <c r="A171" t="s">
        <v>202</v>
      </c>
      <c r="B171" s="16" t="s">
        <v>849</v>
      </c>
      <c r="C171" s="16">
        <f t="shared" si="4"/>
        <v>43353</v>
      </c>
      <c r="D171" s="17">
        <f>MONTH(Таблиця9[[#This Row],[Стовпець1]])</f>
        <v>9</v>
      </c>
      <c r="E171" s="17" t="str">
        <f>TEXT(DATE(2000,Таблиця9[[#This Row],[Month]],1),"MMMM")</f>
        <v>September</v>
      </c>
      <c r="F171" s="17">
        <f>YEAR(Таблиця9[[#This Row],[Стовпець1]])</f>
        <v>2018</v>
      </c>
      <c r="G171" s="17">
        <f>ROUNDUP(Таблиця9[[#This Row],[Month]]/3,0)</f>
        <v>3</v>
      </c>
      <c r="H171" s="17">
        <f t="shared" si="5"/>
        <v>10</v>
      </c>
      <c r="I171" t="s">
        <v>850</v>
      </c>
      <c r="J171" t="s">
        <v>537</v>
      </c>
      <c r="K171" t="s">
        <v>603</v>
      </c>
      <c r="L171">
        <f>_xlfn.XLOOKUP($A171,'Order Details'!$A$1:$A$1501,'Order Details'!B$1:B$1501,,0)</f>
        <v>61</v>
      </c>
      <c r="M171">
        <f>_xlfn.XLOOKUP($A171,'Order Details'!$A$1:$A$1501,'Order Details'!C$1:C$1501,,0)</f>
        <v>-25</v>
      </c>
      <c r="N171">
        <f>_xlfn.XLOOKUP($A171,'Order Details'!$A$1:$A$1501,'Order Details'!D$1:D$1501,,0)</f>
        <v>4</v>
      </c>
      <c r="O171" t="str">
        <f>_xlfn.XLOOKUP($A171,'Order Details'!$A$1:$A$1501,'Order Details'!E$1:E$1501,,0)</f>
        <v>Electronics</v>
      </c>
      <c r="P171" t="str">
        <f>_xlfn.XLOOKUP($A171,'Order Details'!$A$1:$A$1501,'Order Details'!F$1:F$1501,,0)</f>
        <v>Accessories</v>
      </c>
    </row>
    <row r="172" spans="1:16" x14ac:dyDescent="0.3">
      <c r="A172" t="s">
        <v>203</v>
      </c>
      <c r="B172" s="16" t="s">
        <v>851</v>
      </c>
      <c r="C172" s="16">
        <f t="shared" si="4"/>
        <v>43354</v>
      </c>
      <c r="D172" s="17">
        <f>MONTH(Таблиця9[[#This Row],[Стовпець1]])</f>
        <v>9</v>
      </c>
      <c r="E172" s="17" t="str">
        <f>TEXT(DATE(2000,Таблиця9[[#This Row],[Month]],1),"MMMM")</f>
        <v>September</v>
      </c>
      <c r="F172" s="17">
        <f>YEAR(Таблиця9[[#This Row],[Стовпець1]])</f>
        <v>2018</v>
      </c>
      <c r="G172" s="17">
        <f>ROUNDUP(Таблиця9[[#This Row],[Month]]/3,0)</f>
        <v>3</v>
      </c>
      <c r="H172" s="17">
        <f t="shared" si="5"/>
        <v>11</v>
      </c>
      <c r="I172" t="s">
        <v>752</v>
      </c>
      <c r="J172" t="s">
        <v>534</v>
      </c>
      <c r="K172" t="s">
        <v>601</v>
      </c>
      <c r="L172">
        <f>_xlfn.XLOOKUP($A172,'Order Details'!$A$1:$A$1501,'Order Details'!B$1:B$1501,,0)</f>
        <v>1506</v>
      </c>
      <c r="M172">
        <f>_xlfn.XLOOKUP($A172,'Order Details'!$A$1:$A$1501,'Order Details'!C$1:C$1501,,0)</f>
        <v>-266</v>
      </c>
      <c r="N172">
        <f>_xlfn.XLOOKUP($A172,'Order Details'!$A$1:$A$1501,'Order Details'!D$1:D$1501,,0)</f>
        <v>6</v>
      </c>
      <c r="O172" t="str">
        <f>_xlfn.XLOOKUP($A172,'Order Details'!$A$1:$A$1501,'Order Details'!E$1:E$1501,,0)</f>
        <v>Electronics</v>
      </c>
      <c r="P172" t="str">
        <f>_xlfn.XLOOKUP($A172,'Order Details'!$A$1:$A$1501,'Order Details'!F$1:F$1501,,0)</f>
        <v>Printers</v>
      </c>
    </row>
    <row r="173" spans="1:16" x14ac:dyDescent="0.3">
      <c r="A173" t="s">
        <v>204</v>
      </c>
      <c r="B173" s="16" t="s">
        <v>852</v>
      </c>
      <c r="C173" s="16">
        <f t="shared" si="4"/>
        <v>43355</v>
      </c>
      <c r="D173" s="17">
        <f>MONTH(Таблиця9[[#This Row],[Стовпець1]])</f>
        <v>9</v>
      </c>
      <c r="E173" s="17" t="str">
        <f>TEXT(DATE(2000,Таблиця9[[#This Row],[Month]],1),"MMMM")</f>
        <v>September</v>
      </c>
      <c r="F173" s="17">
        <f>YEAR(Таблиця9[[#This Row],[Стовпець1]])</f>
        <v>2018</v>
      </c>
      <c r="G173" s="17">
        <f>ROUNDUP(Таблиця9[[#This Row],[Month]]/3,0)</f>
        <v>3</v>
      </c>
      <c r="H173" s="17">
        <f t="shared" si="5"/>
        <v>12</v>
      </c>
      <c r="I173" t="s">
        <v>853</v>
      </c>
      <c r="J173" t="s">
        <v>537</v>
      </c>
      <c r="K173" t="s">
        <v>603</v>
      </c>
      <c r="L173">
        <f>_xlfn.XLOOKUP($A173,'Order Details'!$A$1:$A$1501,'Order Details'!B$1:B$1501,,0)</f>
        <v>1361</v>
      </c>
      <c r="M173">
        <f>_xlfn.XLOOKUP($A173,'Order Details'!$A$1:$A$1501,'Order Details'!C$1:C$1501,,0)</f>
        <v>-980</v>
      </c>
      <c r="N173">
        <f>_xlfn.XLOOKUP($A173,'Order Details'!$A$1:$A$1501,'Order Details'!D$1:D$1501,,0)</f>
        <v>3</v>
      </c>
      <c r="O173" t="str">
        <f>_xlfn.XLOOKUP($A173,'Order Details'!$A$1:$A$1501,'Order Details'!E$1:E$1501,,0)</f>
        <v>Furniture</v>
      </c>
      <c r="P173" t="str">
        <f>_xlfn.XLOOKUP($A173,'Order Details'!$A$1:$A$1501,'Order Details'!F$1:F$1501,,0)</f>
        <v>Tables</v>
      </c>
    </row>
    <row r="174" spans="1:16" x14ac:dyDescent="0.3">
      <c r="A174" t="s">
        <v>205</v>
      </c>
      <c r="B174" s="16" t="s">
        <v>854</v>
      </c>
      <c r="C174" s="16">
        <f t="shared" si="4"/>
        <v>43356</v>
      </c>
      <c r="D174" s="17">
        <f>MONTH(Таблиця9[[#This Row],[Стовпець1]])</f>
        <v>9</v>
      </c>
      <c r="E174" s="17" t="str">
        <f>TEXT(DATE(2000,Таблиця9[[#This Row],[Month]],1),"MMMM")</f>
        <v>September</v>
      </c>
      <c r="F174" s="17">
        <f>YEAR(Таблиця9[[#This Row],[Стовпець1]])</f>
        <v>2018</v>
      </c>
      <c r="G174" s="17">
        <f>ROUNDUP(Таблиця9[[#This Row],[Month]]/3,0)</f>
        <v>3</v>
      </c>
      <c r="H174" s="17">
        <f t="shared" si="5"/>
        <v>13</v>
      </c>
      <c r="I174" t="s">
        <v>855</v>
      </c>
      <c r="J174" t="s">
        <v>588</v>
      </c>
      <c r="K174" t="s">
        <v>589</v>
      </c>
      <c r="L174">
        <f>_xlfn.XLOOKUP($A174,'Order Details'!$A$1:$A$1501,'Order Details'!B$1:B$1501,,0)</f>
        <v>137</v>
      </c>
      <c r="M174">
        <f>_xlfn.XLOOKUP($A174,'Order Details'!$A$1:$A$1501,'Order Details'!C$1:C$1501,,0)</f>
        <v>-41</v>
      </c>
      <c r="N174">
        <f>_xlfn.XLOOKUP($A174,'Order Details'!$A$1:$A$1501,'Order Details'!D$1:D$1501,,0)</f>
        <v>3</v>
      </c>
      <c r="O174" t="str">
        <f>_xlfn.XLOOKUP($A174,'Order Details'!$A$1:$A$1501,'Order Details'!E$1:E$1501,,0)</f>
        <v>Electronics</v>
      </c>
      <c r="P174" t="str">
        <f>_xlfn.XLOOKUP($A174,'Order Details'!$A$1:$A$1501,'Order Details'!F$1:F$1501,,0)</f>
        <v>Phones</v>
      </c>
    </row>
    <row r="175" spans="1:16" x14ac:dyDescent="0.3">
      <c r="A175" t="s">
        <v>206</v>
      </c>
      <c r="B175" s="16" t="s">
        <v>856</v>
      </c>
      <c r="C175" s="16">
        <f t="shared" si="4"/>
        <v>43357</v>
      </c>
      <c r="D175" s="17">
        <f>MONTH(Таблиця9[[#This Row],[Стовпець1]])</f>
        <v>9</v>
      </c>
      <c r="E175" s="17" t="str">
        <f>TEXT(DATE(2000,Таблиця9[[#This Row],[Month]],1),"MMMM")</f>
        <v>September</v>
      </c>
      <c r="F175" s="17">
        <f>YEAR(Таблиця9[[#This Row],[Стовпець1]])</f>
        <v>2018</v>
      </c>
      <c r="G175" s="17">
        <f>ROUNDUP(Таблиця9[[#This Row],[Month]]/3,0)</f>
        <v>3</v>
      </c>
      <c r="H175" s="17">
        <f t="shared" si="5"/>
        <v>14</v>
      </c>
      <c r="I175" t="s">
        <v>857</v>
      </c>
      <c r="J175" t="s">
        <v>531</v>
      </c>
      <c r="K175" t="s">
        <v>532</v>
      </c>
      <c r="L175">
        <f>_xlfn.XLOOKUP($A175,'Order Details'!$A$1:$A$1501,'Order Details'!B$1:B$1501,,0)</f>
        <v>60</v>
      </c>
      <c r="M175">
        <f>_xlfn.XLOOKUP($A175,'Order Details'!$A$1:$A$1501,'Order Details'!C$1:C$1501,,0)</f>
        <v>-49</v>
      </c>
      <c r="N175">
        <f>_xlfn.XLOOKUP($A175,'Order Details'!$A$1:$A$1501,'Order Details'!D$1:D$1501,,0)</f>
        <v>8</v>
      </c>
      <c r="O175" t="str">
        <f>_xlfn.XLOOKUP($A175,'Order Details'!$A$1:$A$1501,'Order Details'!E$1:E$1501,,0)</f>
        <v>Clothing</v>
      </c>
      <c r="P175" t="str">
        <f>_xlfn.XLOOKUP($A175,'Order Details'!$A$1:$A$1501,'Order Details'!F$1:F$1501,,0)</f>
        <v>Hankerchief</v>
      </c>
    </row>
    <row r="176" spans="1:16" x14ac:dyDescent="0.3">
      <c r="A176" t="s">
        <v>207</v>
      </c>
      <c r="B176" s="16" t="s">
        <v>858</v>
      </c>
      <c r="C176" s="16">
        <f t="shared" si="4"/>
        <v>43358</v>
      </c>
      <c r="D176" s="17">
        <f>MONTH(Таблиця9[[#This Row],[Стовпець1]])</f>
        <v>9</v>
      </c>
      <c r="E176" s="17" t="str">
        <f>TEXT(DATE(2000,Таблиця9[[#This Row],[Month]],1),"MMMM")</f>
        <v>September</v>
      </c>
      <c r="F176" s="17">
        <f>YEAR(Таблиця9[[#This Row],[Стовпець1]])</f>
        <v>2018</v>
      </c>
      <c r="G176" s="17">
        <f>ROUNDUP(Таблиця9[[#This Row],[Month]]/3,0)</f>
        <v>3</v>
      </c>
      <c r="H176" s="17">
        <f t="shared" si="5"/>
        <v>15</v>
      </c>
      <c r="I176" t="s">
        <v>691</v>
      </c>
      <c r="J176" t="s">
        <v>534</v>
      </c>
      <c r="K176" t="s">
        <v>601</v>
      </c>
      <c r="L176">
        <f>_xlfn.XLOOKUP($A176,'Order Details'!$A$1:$A$1501,'Order Details'!B$1:B$1501,,0)</f>
        <v>335</v>
      </c>
      <c r="M176">
        <f>_xlfn.XLOOKUP($A176,'Order Details'!$A$1:$A$1501,'Order Details'!C$1:C$1501,,0)</f>
        <v>-22</v>
      </c>
      <c r="N176">
        <f>_xlfn.XLOOKUP($A176,'Order Details'!$A$1:$A$1501,'Order Details'!D$1:D$1501,,0)</f>
        <v>7</v>
      </c>
      <c r="O176" t="str">
        <f>_xlfn.XLOOKUP($A176,'Order Details'!$A$1:$A$1501,'Order Details'!E$1:E$1501,,0)</f>
        <v>Furniture</v>
      </c>
      <c r="P176" t="str">
        <f>_xlfn.XLOOKUP($A176,'Order Details'!$A$1:$A$1501,'Order Details'!F$1:F$1501,,0)</f>
        <v>Chairs</v>
      </c>
    </row>
    <row r="177" spans="1:16" x14ac:dyDescent="0.3">
      <c r="A177" t="s">
        <v>208</v>
      </c>
      <c r="B177" s="16" t="s">
        <v>858</v>
      </c>
      <c r="C177" s="16">
        <f t="shared" si="4"/>
        <v>43358</v>
      </c>
      <c r="D177" s="17">
        <f>MONTH(Таблиця9[[#This Row],[Стовпець1]])</f>
        <v>9</v>
      </c>
      <c r="E177" s="17" t="str">
        <f>TEXT(DATE(2000,Таблиця9[[#This Row],[Month]],1),"MMMM")</f>
        <v>September</v>
      </c>
      <c r="F177" s="17">
        <f>YEAR(Таблиця9[[#This Row],[Стовпець1]])</f>
        <v>2018</v>
      </c>
      <c r="G177" s="17">
        <f>ROUNDUP(Таблиця9[[#This Row],[Month]]/3,0)</f>
        <v>3</v>
      </c>
      <c r="H177" s="17">
        <f t="shared" si="5"/>
        <v>15</v>
      </c>
      <c r="I177" t="s">
        <v>859</v>
      </c>
      <c r="J177" t="s">
        <v>537</v>
      </c>
      <c r="K177" t="s">
        <v>603</v>
      </c>
      <c r="L177">
        <f>_xlfn.XLOOKUP($A177,'Order Details'!$A$1:$A$1501,'Order Details'!B$1:B$1501,,0)</f>
        <v>25</v>
      </c>
      <c r="M177">
        <f>_xlfn.XLOOKUP($A177,'Order Details'!$A$1:$A$1501,'Order Details'!C$1:C$1501,,0)</f>
        <v>-11</v>
      </c>
      <c r="N177">
        <f>_xlfn.XLOOKUP($A177,'Order Details'!$A$1:$A$1501,'Order Details'!D$1:D$1501,,0)</f>
        <v>1</v>
      </c>
      <c r="O177" t="str">
        <f>_xlfn.XLOOKUP($A177,'Order Details'!$A$1:$A$1501,'Order Details'!E$1:E$1501,,0)</f>
        <v>Clothing</v>
      </c>
      <c r="P177" t="str">
        <f>_xlfn.XLOOKUP($A177,'Order Details'!$A$1:$A$1501,'Order Details'!F$1:F$1501,,0)</f>
        <v>Stole</v>
      </c>
    </row>
    <row r="178" spans="1:16" x14ac:dyDescent="0.3">
      <c r="A178" t="s">
        <v>209</v>
      </c>
      <c r="B178" s="16" t="s">
        <v>858</v>
      </c>
      <c r="C178" s="16">
        <f t="shared" si="4"/>
        <v>43358</v>
      </c>
      <c r="D178" s="17">
        <f>MONTH(Таблиця9[[#This Row],[Стовпець1]])</f>
        <v>9</v>
      </c>
      <c r="E178" s="17" t="str">
        <f>TEXT(DATE(2000,Таблиця9[[#This Row],[Month]],1),"MMMM")</f>
        <v>September</v>
      </c>
      <c r="F178" s="17">
        <f>YEAR(Таблиця9[[#This Row],[Стовпець1]])</f>
        <v>2018</v>
      </c>
      <c r="G178" s="17">
        <f>ROUNDUP(Таблиця9[[#This Row],[Month]]/3,0)</f>
        <v>3</v>
      </c>
      <c r="H178" s="17">
        <f t="shared" si="5"/>
        <v>15</v>
      </c>
      <c r="I178" t="s">
        <v>860</v>
      </c>
      <c r="J178" t="s">
        <v>540</v>
      </c>
      <c r="K178" t="s">
        <v>541</v>
      </c>
      <c r="L178">
        <f>_xlfn.XLOOKUP($A178,'Order Details'!$A$1:$A$1501,'Order Details'!B$1:B$1501,,0)</f>
        <v>15</v>
      </c>
      <c r="M178">
        <f>_xlfn.XLOOKUP($A178,'Order Details'!$A$1:$A$1501,'Order Details'!C$1:C$1501,,0)</f>
        <v>4</v>
      </c>
      <c r="N178">
        <f>_xlfn.XLOOKUP($A178,'Order Details'!$A$1:$A$1501,'Order Details'!D$1:D$1501,,0)</f>
        <v>1</v>
      </c>
      <c r="O178" t="str">
        <f>_xlfn.XLOOKUP($A178,'Order Details'!$A$1:$A$1501,'Order Details'!E$1:E$1501,,0)</f>
        <v>Clothing</v>
      </c>
      <c r="P178" t="str">
        <f>_xlfn.XLOOKUP($A178,'Order Details'!$A$1:$A$1501,'Order Details'!F$1:F$1501,,0)</f>
        <v>Hankerchief</v>
      </c>
    </row>
    <row r="179" spans="1:16" x14ac:dyDescent="0.3">
      <c r="A179" t="s">
        <v>210</v>
      </c>
      <c r="B179" s="16" t="s">
        <v>858</v>
      </c>
      <c r="C179" s="16">
        <f t="shared" si="4"/>
        <v>43358</v>
      </c>
      <c r="D179" s="17">
        <f>MONTH(Таблиця9[[#This Row],[Стовпець1]])</f>
        <v>9</v>
      </c>
      <c r="E179" s="17" t="str">
        <f>TEXT(DATE(2000,Таблиця9[[#This Row],[Month]],1),"MMMM")</f>
        <v>September</v>
      </c>
      <c r="F179" s="17">
        <f>YEAR(Таблиця9[[#This Row],[Стовпець1]])</f>
        <v>2018</v>
      </c>
      <c r="G179" s="17">
        <f>ROUNDUP(Таблиця9[[#This Row],[Month]]/3,0)</f>
        <v>3</v>
      </c>
      <c r="H179" s="17">
        <f t="shared" si="5"/>
        <v>15</v>
      </c>
      <c r="I179" t="s">
        <v>788</v>
      </c>
      <c r="J179" t="s">
        <v>543</v>
      </c>
      <c r="K179" t="s">
        <v>544</v>
      </c>
      <c r="L179">
        <f>_xlfn.XLOOKUP($A179,'Order Details'!$A$1:$A$1501,'Order Details'!B$1:B$1501,,0)</f>
        <v>595</v>
      </c>
      <c r="M179">
        <f>_xlfn.XLOOKUP($A179,'Order Details'!$A$1:$A$1501,'Order Details'!C$1:C$1501,,0)</f>
        <v>292</v>
      </c>
      <c r="N179">
        <f>_xlfn.XLOOKUP($A179,'Order Details'!$A$1:$A$1501,'Order Details'!D$1:D$1501,,0)</f>
        <v>3</v>
      </c>
      <c r="O179" t="str">
        <f>_xlfn.XLOOKUP($A179,'Order Details'!$A$1:$A$1501,'Order Details'!E$1:E$1501,,0)</f>
        <v>Clothing</v>
      </c>
      <c r="P179" t="str">
        <f>_xlfn.XLOOKUP($A179,'Order Details'!$A$1:$A$1501,'Order Details'!F$1:F$1501,,0)</f>
        <v>Saree</v>
      </c>
    </row>
    <row r="180" spans="1:16" x14ac:dyDescent="0.3">
      <c r="A180" t="s">
        <v>211</v>
      </c>
      <c r="B180" s="16" t="s">
        <v>861</v>
      </c>
      <c r="C180" s="16">
        <f t="shared" si="4"/>
        <v>43362</v>
      </c>
      <c r="D180" s="17">
        <f>MONTH(Таблиця9[[#This Row],[Стовпець1]])</f>
        <v>9</v>
      </c>
      <c r="E180" s="17" t="str">
        <f>TEXT(DATE(2000,Таблиця9[[#This Row],[Month]],1),"MMMM")</f>
        <v>September</v>
      </c>
      <c r="F180" s="17">
        <f>YEAR(Таблиця9[[#This Row],[Стовпець1]])</f>
        <v>2018</v>
      </c>
      <c r="G180" s="17">
        <f>ROUNDUP(Таблиця9[[#This Row],[Month]]/3,0)</f>
        <v>3</v>
      </c>
      <c r="H180" s="17">
        <f t="shared" si="5"/>
        <v>19</v>
      </c>
      <c r="I180" t="s">
        <v>862</v>
      </c>
      <c r="J180" t="s">
        <v>546</v>
      </c>
      <c r="K180" t="s">
        <v>547</v>
      </c>
      <c r="L180">
        <f>_xlfn.XLOOKUP($A180,'Order Details'!$A$1:$A$1501,'Order Details'!B$1:B$1501,,0)</f>
        <v>1854</v>
      </c>
      <c r="M180">
        <f>_xlfn.XLOOKUP($A180,'Order Details'!$A$1:$A$1501,'Order Details'!C$1:C$1501,,0)</f>
        <v>433</v>
      </c>
      <c r="N180">
        <f>_xlfn.XLOOKUP($A180,'Order Details'!$A$1:$A$1501,'Order Details'!D$1:D$1501,,0)</f>
        <v>5</v>
      </c>
      <c r="O180" t="str">
        <f>_xlfn.XLOOKUP($A180,'Order Details'!$A$1:$A$1501,'Order Details'!E$1:E$1501,,0)</f>
        <v>Furniture</v>
      </c>
      <c r="P180" t="str">
        <f>_xlfn.XLOOKUP($A180,'Order Details'!$A$1:$A$1501,'Order Details'!F$1:F$1501,,0)</f>
        <v>Bookcases</v>
      </c>
    </row>
    <row r="181" spans="1:16" x14ac:dyDescent="0.3">
      <c r="A181" t="s">
        <v>212</v>
      </c>
      <c r="B181" s="16" t="s">
        <v>863</v>
      </c>
      <c r="C181" s="16">
        <f t="shared" si="4"/>
        <v>43363</v>
      </c>
      <c r="D181" s="17">
        <f>MONTH(Таблиця9[[#This Row],[Стовпець1]])</f>
        <v>9</v>
      </c>
      <c r="E181" s="17" t="str">
        <f>TEXT(DATE(2000,Таблиця9[[#This Row],[Month]],1),"MMMM")</f>
        <v>September</v>
      </c>
      <c r="F181" s="17">
        <f>YEAR(Таблиця9[[#This Row],[Стовпець1]])</f>
        <v>2018</v>
      </c>
      <c r="G181" s="17">
        <f>ROUNDUP(Таблиця9[[#This Row],[Month]]/3,0)</f>
        <v>3</v>
      </c>
      <c r="H181" s="17">
        <f t="shared" si="5"/>
        <v>20</v>
      </c>
      <c r="I181" t="s">
        <v>864</v>
      </c>
      <c r="J181" t="s">
        <v>549</v>
      </c>
      <c r="K181" t="s">
        <v>550</v>
      </c>
      <c r="L181">
        <f>_xlfn.XLOOKUP($A181,'Order Details'!$A$1:$A$1501,'Order Details'!B$1:B$1501,,0)</f>
        <v>556</v>
      </c>
      <c r="M181">
        <f>_xlfn.XLOOKUP($A181,'Order Details'!$A$1:$A$1501,'Order Details'!C$1:C$1501,,0)</f>
        <v>-209</v>
      </c>
      <c r="N181">
        <f>_xlfn.XLOOKUP($A181,'Order Details'!$A$1:$A$1501,'Order Details'!D$1:D$1501,,0)</f>
        <v>7</v>
      </c>
      <c r="O181" t="str">
        <f>_xlfn.XLOOKUP($A181,'Order Details'!$A$1:$A$1501,'Order Details'!E$1:E$1501,,0)</f>
        <v>Clothing</v>
      </c>
      <c r="P181" t="str">
        <f>_xlfn.XLOOKUP($A181,'Order Details'!$A$1:$A$1501,'Order Details'!F$1:F$1501,,0)</f>
        <v>Saree</v>
      </c>
    </row>
    <row r="182" spans="1:16" x14ac:dyDescent="0.3">
      <c r="A182" t="s">
        <v>213</v>
      </c>
      <c r="B182" s="16" t="s">
        <v>865</v>
      </c>
      <c r="C182" s="16">
        <f t="shared" si="4"/>
        <v>43364</v>
      </c>
      <c r="D182" s="17">
        <f>MONTH(Таблиця9[[#This Row],[Стовпець1]])</f>
        <v>9</v>
      </c>
      <c r="E182" s="17" t="str">
        <f>TEXT(DATE(2000,Таблиця9[[#This Row],[Month]],1),"MMMM")</f>
        <v>September</v>
      </c>
      <c r="F182" s="17">
        <f>YEAR(Таблиця9[[#This Row],[Стовпець1]])</f>
        <v>2018</v>
      </c>
      <c r="G182" s="17">
        <f>ROUNDUP(Таблиця9[[#This Row],[Month]]/3,0)</f>
        <v>3</v>
      </c>
      <c r="H182" s="17">
        <f t="shared" si="5"/>
        <v>21</v>
      </c>
      <c r="I182" t="s">
        <v>866</v>
      </c>
      <c r="J182" t="s">
        <v>553</v>
      </c>
      <c r="K182" t="s">
        <v>554</v>
      </c>
      <c r="L182">
        <f>_xlfn.XLOOKUP($A182,'Order Details'!$A$1:$A$1501,'Order Details'!B$1:B$1501,,0)</f>
        <v>12</v>
      </c>
      <c r="M182">
        <f>_xlfn.XLOOKUP($A182,'Order Details'!$A$1:$A$1501,'Order Details'!C$1:C$1501,,0)</f>
        <v>3</v>
      </c>
      <c r="N182">
        <f>_xlfn.XLOOKUP($A182,'Order Details'!$A$1:$A$1501,'Order Details'!D$1:D$1501,,0)</f>
        <v>1</v>
      </c>
      <c r="O182" t="str">
        <f>_xlfn.XLOOKUP($A182,'Order Details'!$A$1:$A$1501,'Order Details'!E$1:E$1501,,0)</f>
        <v>Clothing</v>
      </c>
      <c r="P182" t="str">
        <f>_xlfn.XLOOKUP($A182,'Order Details'!$A$1:$A$1501,'Order Details'!F$1:F$1501,,0)</f>
        <v>Stole</v>
      </c>
    </row>
    <row r="183" spans="1:16" x14ac:dyDescent="0.3">
      <c r="A183" t="s">
        <v>214</v>
      </c>
      <c r="B183" s="16" t="s">
        <v>867</v>
      </c>
      <c r="C183" s="16">
        <f t="shared" si="4"/>
        <v>43365</v>
      </c>
      <c r="D183" s="17">
        <f>MONTH(Таблиця9[[#This Row],[Стовпець1]])</f>
        <v>9</v>
      </c>
      <c r="E183" s="17" t="str">
        <f>TEXT(DATE(2000,Таблиця9[[#This Row],[Month]],1),"MMMM")</f>
        <v>September</v>
      </c>
      <c r="F183" s="17">
        <f>YEAR(Таблиця9[[#This Row],[Стовпець1]])</f>
        <v>2018</v>
      </c>
      <c r="G183" s="17">
        <f>ROUNDUP(Таблиця9[[#This Row],[Month]]/3,0)</f>
        <v>3</v>
      </c>
      <c r="H183" s="17">
        <f t="shared" si="5"/>
        <v>22</v>
      </c>
      <c r="I183" t="s">
        <v>813</v>
      </c>
      <c r="J183" t="s">
        <v>557</v>
      </c>
      <c r="K183" t="s">
        <v>558</v>
      </c>
      <c r="L183">
        <f>_xlfn.XLOOKUP($A183,'Order Details'!$A$1:$A$1501,'Order Details'!B$1:B$1501,,0)</f>
        <v>30</v>
      </c>
      <c r="M183">
        <f>_xlfn.XLOOKUP($A183,'Order Details'!$A$1:$A$1501,'Order Details'!C$1:C$1501,,0)</f>
        <v>0</v>
      </c>
      <c r="N183">
        <f>_xlfn.XLOOKUP($A183,'Order Details'!$A$1:$A$1501,'Order Details'!D$1:D$1501,,0)</f>
        <v>1</v>
      </c>
      <c r="O183" t="str">
        <f>_xlfn.XLOOKUP($A183,'Order Details'!$A$1:$A$1501,'Order Details'!E$1:E$1501,,0)</f>
        <v>Clothing</v>
      </c>
      <c r="P183" t="str">
        <f>_xlfn.XLOOKUP($A183,'Order Details'!$A$1:$A$1501,'Order Details'!F$1:F$1501,,0)</f>
        <v>Kurti</v>
      </c>
    </row>
    <row r="184" spans="1:16" x14ac:dyDescent="0.3">
      <c r="A184" t="s">
        <v>215</v>
      </c>
      <c r="B184" s="16" t="s">
        <v>868</v>
      </c>
      <c r="C184" s="16">
        <f t="shared" si="4"/>
        <v>43366</v>
      </c>
      <c r="D184" s="17">
        <f>MONTH(Таблиця9[[#This Row],[Стовпець1]])</f>
        <v>9</v>
      </c>
      <c r="E184" s="17" t="str">
        <f>TEXT(DATE(2000,Таблиця9[[#This Row],[Month]],1),"MMMM")</f>
        <v>September</v>
      </c>
      <c r="F184" s="17">
        <f>YEAR(Таблиця9[[#This Row],[Стовпець1]])</f>
        <v>2018</v>
      </c>
      <c r="G184" s="17">
        <f>ROUNDUP(Таблиця9[[#This Row],[Month]]/3,0)</f>
        <v>3</v>
      </c>
      <c r="H184" s="17">
        <f t="shared" si="5"/>
        <v>23</v>
      </c>
      <c r="I184" t="s">
        <v>869</v>
      </c>
      <c r="J184" t="s">
        <v>560</v>
      </c>
      <c r="K184" t="s">
        <v>561</v>
      </c>
      <c r="L184">
        <f>_xlfn.XLOOKUP($A184,'Order Details'!$A$1:$A$1501,'Order Details'!B$1:B$1501,,0)</f>
        <v>42</v>
      </c>
      <c r="M184">
        <f>_xlfn.XLOOKUP($A184,'Order Details'!$A$1:$A$1501,'Order Details'!C$1:C$1501,,0)</f>
        <v>-3</v>
      </c>
      <c r="N184">
        <f>_xlfn.XLOOKUP($A184,'Order Details'!$A$1:$A$1501,'Order Details'!D$1:D$1501,,0)</f>
        <v>1</v>
      </c>
      <c r="O184" t="str">
        <f>_xlfn.XLOOKUP($A184,'Order Details'!$A$1:$A$1501,'Order Details'!E$1:E$1501,,0)</f>
        <v>Electronics</v>
      </c>
      <c r="P184" t="str">
        <f>_xlfn.XLOOKUP($A184,'Order Details'!$A$1:$A$1501,'Order Details'!F$1:F$1501,,0)</f>
        <v>Electronic Games</v>
      </c>
    </row>
    <row r="185" spans="1:16" x14ac:dyDescent="0.3">
      <c r="A185" t="s">
        <v>216</v>
      </c>
      <c r="B185" s="16" t="s">
        <v>870</v>
      </c>
      <c r="C185" s="16">
        <f t="shared" si="4"/>
        <v>43367</v>
      </c>
      <c r="D185" s="17">
        <f>MONTH(Таблиця9[[#This Row],[Стовпець1]])</f>
        <v>9</v>
      </c>
      <c r="E185" s="17" t="str">
        <f>TEXT(DATE(2000,Таблиця9[[#This Row],[Month]],1),"MMMM")</f>
        <v>September</v>
      </c>
      <c r="F185" s="17">
        <f>YEAR(Таблиця9[[#This Row],[Стовпець1]])</f>
        <v>2018</v>
      </c>
      <c r="G185" s="17">
        <f>ROUNDUP(Таблиця9[[#This Row],[Month]]/3,0)</f>
        <v>3</v>
      </c>
      <c r="H185" s="17">
        <f t="shared" si="5"/>
        <v>24</v>
      </c>
      <c r="I185" t="s">
        <v>871</v>
      </c>
      <c r="J185" t="s">
        <v>564</v>
      </c>
      <c r="K185" t="s">
        <v>565</v>
      </c>
      <c r="L185">
        <f>_xlfn.XLOOKUP($A185,'Order Details'!$A$1:$A$1501,'Order Details'!B$1:B$1501,,0)</f>
        <v>253</v>
      </c>
      <c r="M185">
        <f>_xlfn.XLOOKUP($A185,'Order Details'!$A$1:$A$1501,'Order Details'!C$1:C$1501,,0)</f>
        <v>-63</v>
      </c>
      <c r="N185">
        <f>_xlfn.XLOOKUP($A185,'Order Details'!$A$1:$A$1501,'Order Details'!D$1:D$1501,,0)</f>
        <v>2</v>
      </c>
      <c r="O185" t="str">
        <f>_xlfn.XLOOKUP($A185,'Order Details'!$A$1:$A$1501,'Order Details'!E$1:E$1501,,0)</f>
        <v>Clothing</v>
      </c>
      <c r="P185" t="str">
        <f>_xlfn.XLOOKUP($A185,'Order Details'!$A$1:$A$1501,'Order Details'!F$1:F$1501,,0)</f>
        <v>Saree</v>
      </c>
    </row>
    <row r="186" spans="1:16" x14ac:dyDescent="0.3">
      <c r="A186" t="s">
        <v>217</v>
      </c>
      <c r="B186" s="16" t="s">
        <v>870</v>
      </c>
      <c r="C186" s="16">
        <f t="shared" si="4"/>
        <v>43367</v>
      </c>
      <c r="D186" s="17">
        <f>MONTH(Таблиця9[[#This Row],[Стовпець1]])</f>
        <v>9</v>
      </c>
      <c r="E186" s="17" t="str">
        <f>TEXT(DATE(2000,Таблиця9[[#This Row],[Month]],1),"MMMM")</f>
        <v>September</v>
      </c>
      <c r="F186" s="17">
        <f>YEAR(Таблиця9[[#This Row],[Стовпець1]])</f>
        <v>2018</v>
      </c>
      <c r="G186" s="17">
        <f>ROUNDUP(Таблиця9[[#This Row],[Month]]/3,0)</f>
        <v>3</v>
      </c>
      <c r="H186" s="17">
        <f t="shared" si="5"/>
        <v>24</v>
      </c>
      <c r="I186" t="s">
        <v>862</v>
      </c>
      <c r="J186" t="s">
        <v>534</v>
      </c>
      <c r="K186" t="s">
        <v>601</v>
      </c>
      <c r="L186">
        <f>_xlfn.XLOOKUP($A186,'Order Details'!$A$1:$A$1501,'Order Details'!B$1:B$1501,,0)</f>
        <v>74</v>
      </c>
      <c r="M186">
        <f>_xlfn.XLOOKUP($A186,'Order Details'!$A$1:$A$1501,'Order Details'!C$1:C$1501,,0)</f>
        <v>-25</v>
      </c>
      <c r="N186">
        <f>_xlfn.XLOOKUP($A186,'Order Details'!$A$1:$A$1501,'Order Details'!D$1:D$1501,,0)</f>
        <v>3</v>
      </c>
      <c r="O186" t="str">
        <f>_xlfn.XLOOKUP($A186,'Order Details'!$A$1:$A$1501,'Order Details'!E$1:E$1501,,0)</f>
        <v>Clothing</v>
      </c>
      <c r="P186" t="str">
        <f>_xlfn.XLOOKUP($A186,'Order Details'!$A$1:$A$1501,'Order Details'!F$1:F$1501,,0)</f>
        <v>Stole</v>
      </c>
    </row>
    <row r="187" spans="1:16" x14ac:dyDescent="0.3">
      <c r="A187" t="s">
        <v>218</v>
      </c>
      <c r="B187" s="16" t="s">
        <v>870</v>
      </c>
      <c r="C187" s="16">
        <f t="shared" si="4"/>
        <v>43367</v>
      </c>
      <c r="D187" s="17">
        <f>MONTH(Таблиця9[[#This Row],[Стовпець1]])</f>
        <v>9</v>
      </c>
      <c r="E187" s="17" t="str">
        <f>TEXT(DATE(2000,Таблиця9[[#This Row],[Month]],1),"MMMM")</f>
        <v>September</v>
      </c>
      <c r="F187" s="17">
        <f>YEAR(Таблиця9[[#This Row],[Стовпець1]])</f>
        <v>2018</v>
      </c>
      <c r="G187" s="17">
        <f>ROUNDUP(Таблиця9[[#This Row],[Month]]/3,0)</f>
        <v>3</v>
      </c>
      <c r="H187" s="17">
        <f t="shared" si="5"/>
        <v>24</v>
      </c>
      <c r="I187" t="s">
        <v>872</v>
      </c>
      <c r="J187" t="s">
        <v>537</v>
      </c>
      <c r="K187" t="s">
        <v>603</v>
      </c>
      <c r="L187">
        <f>_xlfn.XLOOKUP($A187,'Order Details'!$A$1:$A$1501,'Order Details'!B$1:B$1501,,0)</f>
        <v>40</v>
      </c>
      <c r="M187">
        <f>_xlfn.XLOOKUP($A187,'Order Details'!$A$1:$A$1501,'Order Details'!C$1:C$1501,,0)</f>
        <v>-33</v>
      </c>
      <c r="N187">
        <f>_xlfn.XLOOKUP($A187,'Order Details'!$A$1:$A$1501,'Order Details'!D$1:D$1501,,0)</f>
        <v>5</v>
      </c>
      <c r="O187" t="str">
        <f>_xlfn.XLOOKUP($A187,'Order Details'!$A$1:$A$1501,'Order Details'!E$1:E$1501,,0)</f>
        <v>Clothing</v>
      </c>
      <c r="P187" t="str">
        <f>_xlfn.XLOOKUP($A187,'Order Details'!$A$1:$A$1501,'Order Details'!F$1:F$1501,,0)</f>
        <v>Hankerchief</v>
      </c>
    </row>
    <row r="188" spans="1:16" x14ac:dyDescent="0.3">
      <c r="A188" t="s">
        <v>219</v>
      </c>
      <c r="B188" s="16" t="s">
        <v>870</v>
      </c>
      <c r="C188" s="16">
        <f t="shared" si="4"/>
        <v>43367</v>
      </c>
      <c r="D188" s="17">
        <f>MONTH(Таблиця9[[#This Row],[Стовпець1]])</f>
        <v>9</v>
      </c>
      <c r="E188" s="17" t="str">
        <f>TEXT(DATE(2000,Таблиця9[[#This Row],[Month]],1),"MMMM")</f>
        <v>September</v>
      </c>
      <c r="F188" s="17">
        <f>YEAR(Таблиця9[[#This Row],[Стовпець1]])</f>
        <v>2018</v>
      </c>
      <c r="G188" s="17">
        <f>ROUNDUP(Таблиця9[[#This Row],[Month]]/3,0)</f>
        <v>3</v>
      </c>
      <c r="H188" s="17">
        <f t="shared" si="5"/>
        <v>24</v>
      </c>
      <c r="I188" t="s">
        <v>634</v>
      </c>
      <c r="J188" t="s">
        <v>574</v>
      </c>
      <c r="K188" t="s">
        <v>575</v>
      </c>
      <c r="L188">
        <f>_xlfn.XLOOKUP($A188,'Order Details'!$A$1:$A$1501,'Order Details'!B$1:B$1501,,0)</f>
        <v>176</v>
      </c>
      <c r="M188">
        <f>_xlfn.XLOOKUP($A188,'Order Details'!$A$1:$A$1501,'Order Details'!C$1:C$1501,,0)</f>
        <v>37</v>
      </c>
      <c r="N188">
        <f>_xlfn.XLOOKUP($A188,'Order Details'!$A$1:$A$1501,'Order Details'!D$1:D$1501,,0)</f>
        <v>6</v>
      </c>
      <c r="O188" t="str">
        <f>_xlfn.XLOOKUP($A188,'Order Details'!$A$1:$A$1501,'Order Details'!E$1:E$1501,,0)</f>
        <v>Electronics</v>
      </c>
      <c r="P188" t="str">
        <f>_xlfn.XLOOKUP($A188,'Order Details'!$A$1:$A$1501,'Order Details'!F$1:F$1501,,0)</f>
        <v>Accessories</v>
      </c>
    </row>
    <row r="189" spans="1:16" x14ac:dyDescent="0.3">
      <c r="A189" t="s">
        <v>220</v>
      </c>
      <c r="B189" s="16" t="s">
        <v>870</v>
      </c>
      <c r="C189" s="16">
        <f t="shared" si="4"/>
        <v>43367</v>
      </c>
      <c r="D189" s="17">
        <f>MONTH(Таблиця9[[#This Row],[Стовпець1]])</f>
        <v>9</v>
      </c>
      <c r="E189" s="17" t="str">
        <f>TEXT(DATE(2000,Таблиця9[[#This Row],[Month]],1),"MMMM")</f>
        <v>September</v>
      </c>
      <c r="F189" s="17">
        <f>YEAR(Таблиця9[[#This Row],[Стовпець1]])</f>
        <v>2018</v>
      </c>
      <c r="G189" s="17">
        <f>ROUNDUP(Таблиця9[[#This Row],[Month]]/3,0)</f>
        <v>3</v>
      </c>
      <c r="H189" s="17">
        <f t="shared" si="5"/>
        <v>24</v>
      </c>
      <c r="I189" t="s">
        <v>873</v>
      </c>
      <c r="J189" t="s">
        <v>578</v>
      </c>
      <c r="K189" t="s">
        <v>579</v>
      </c>
      <c r="L189">
        <f>_xlfn.XLOOKUP($A189,'Order Details'!$A$1:$A$1501,'Order Details'!B$1:B$1501,,0)</f>
        <v>276</v>
      </c>
      <c r="M189">
        <f>_xlfn.XLOOKUP($A189,'Order Details'!$A$1:$A$1501,'Order Details'!C$1:C$1501,,0)</f>
        <v>-21</v>
      </c>
      <c r="N189">
        <f>_xlfn.XLOOKUP($A189,'Order Details'!$A$1:$A$1501,'Order Details'!D$1:D$1501,,0)</f>
        <v>2</v>
      </c>
      <c r="O189" t="str">
        <f>_xlfn.XLOOKUP($A189,'Order Details'!$A$1:$A$1501,'Order Details'!E$1:E$1501,,0)</f>
        <v>Electronics</v>
      </c>
      <c r="P189" t="str">
        <f>_xlfn.XLOOKUP($A189,'Order Details'!$A$1:$A$1501,'Order Details'!F$1:F$1501,,0)</f>
        <v>Phones</v>
      </c>
    </row>
    <row r="190" spans="1:16" x14ac:dyDescent="0.3">
      <c r="A190" t="s">
        <v>221</v>
      </c>
      <c r="B190" s="16" t="s">
        <v>870</v>
      </c>
      <c r="C190" s="16">
        <f t="shared" si="4"/>
        <v>43367</v>
      </c>
      <c r="D190" s="17">
        <f>MONTH(Таблиця9[[#This Row],[Стовпець1]])</f>
        <v>9</v>
      </c>
      <c r="E190" s="17" t="str">
        <f>TEXT(DATE(2000,Таблиця9[[#This Row],[Month]],1),"MMMM")</f>
        <v>September</v>
      </c>
      <c r="F190" s="17">
        <f>YEAR(Таблиця9[[#This Row],[Стовпець1]])</f>
        <v>2018</v>
      </c>
      <c r="G190" s="17">
        <f>ROUNDUP(Таблиця9[[#This Row],[Month]]/3,0)</f>
        <v>3</v>
      </c>
      <c r="H190" s="17">
        <f t="shared" si="5"/>
        <v>24</v>
      </c>
      <c r="I190" t="s">
        <v>874</v>
      </c>
      <c r="J190" t="s">
        <v>534</v>
      </c>
      <c r="K190" t="s">
        <v>601</v>
      </c>
      <c r="L190">
        <f>_xlfn.XLOOKUP($A190,'Order Details'!$A$1:$A$1501,'Order Details'!B$1:B$1501,,0)</f>
        <v>37</v>
      </c>
      <c r="M190">
        <f>_xlfn.XLOOKUP($A190,'Order Details'!$A$1:$A$1501,'Order Details'!C$1:C$1501,,0)</f>
        <v>-6</v>
      </c>
      <c r="N190">
        <f>_xlfn.XLOOKUP($A190,'Order Details'!$A$1:$A$1501,'Order Details'!D$1:D$1501,,0)</f>
        <v>1</v>
      </c>
      <c r="O190" t="str">
        <f>_xlfn.XLOOKUP($A190,'Order Details'!$A$1:$A$1501,'Order Details'!E$1:E$1501,,0)</f>
        <v>Clothing</v>
      </c>
      <c r="P190" t="str">
        <f>_xlfn.XLOOKUP($A190,'Order Details'!$A$1:$A$1501,'Order Details'!F$1:F$1501,,0)</f>
        <v>Saree</v>
      </c>
    </row>
    <row r="191" spans="1:16" x14ac:dyDescent="0.3">
      <c r="A191" t="s">
        <v>222</v>
      </c>
      <c r="B191" s="16" t="s">
        <v>875</v>
      </c>
      <c r="C191" s="16">
        <f t="shared" si="4"/>
        <v>43373</v>
      </c>
      <c r="D191" s="17">
        <f>MONTH(Таблиця9[[#This Row],[Стовпець1]])</f>
        <v>9</v>
      </c>
      <c r="E191" s="17" t="str">
        <f>TEXT(DATE(2000,Таблиця9[[#This Row],[Month]],1),"MMMM")</f>
        <v>September</v>
      </c>
      <c r="F191" s="17">
        <f>YEAR(Таблиця9[[#This Row],[Стовпець1]])</f>
        <v>2018</v>
      </c>
      <c r="G191" s="17">
        <f>ROUNDUP(Таблиця9[[#This Row],[Month]]/3,0)</f>
        <v>3</v>
      </c>
      <c r="H191" s="17">
        <f t="shared" si="5"/>
        <v>30</v>
      </c>
      <c r="I191" t="s">
        <v>876</v>
      </c>
      <c r="J191" t="s">
        <v>537</v>
      </c>
      <c r="K191" t="s">
        <v>603</v>
      </c>
      <c r="L191">
        <f>_xlfn.XLOOKUP($A191,'Order Details'!$A$1:$A$1501,'Order Details'!B$1:B$1501,,0)</f>
        <v>976</v>
      </c>
      <c r="M191">
        <f>_xlfn.XLOOKUP($A191,'Order Details'!$A$1:$A$1501,'Order Details'!C$1:C$1501,,0)</f>
        <v>293</v>
      </c>
      <c r="N191">
        <f>_xlfn.XLOOKUP($A191,'Order Details'!$A$1:$A$1501,'Order Details'!D$1:D$1501,,0)</f>
        <v>4</v>
      </c>
      <c r="O191" t="str">
        <f>_xlfn.XLOOKUP($A191,'Order Details'!$A$1:$A$1501,'Order Details'!E$1:E$1501,,0)</f>
        <v>Electronics</v>
      </c>
      <c r="P191" t="str">
        <f>_xlfn.XLOOKUP($A191,'Order Details'!$A$1:$A$1501,'Order Details'!F$1:F$1501,,0)</f>
        <v>Accessories</v>
      </c>
    </row>
    <row r="192" spans="1:16" x14ac:dyDescent="0.3">
      <c r="A192" t="s">
        <v>223</v>
      </c>
      <c r="B192" s="16" t="s">
        <v>877</v>
      </c>
      <c r="C192" s="16">
        <f t="shared" si="4"/>
        <v>43374</v>
      </c>
      <c r="D192" s="17">
        <f>MONTH(Таблиця9[[#This Row],[Стовпець1]])</f>
        <v>10</v>
      </c>
      <c r="E192" s="17" t="str">
        <f>TEXT(DATE(2000,Таблиця9[[#This Row],[Month]],1),"MMMM")</f>
        <v>October</v>
      </c>
      <c r="F192" s="17">
        <f>YEAR(Таблиця9[[#This Row],[Стовпець1]])</f>
        <v>2018</v>
      </c>
      <c r="G192" s="17">
        <f>ROUNDUP(Таблиця9[[#This Row],[Month]]/3,0)</f>
        <v>4</v>
      </c>
      <c r="H192" s="17">
        <f t="shared" si="5"/>
        <v>1</v>
      </c>
      <c r="I192" t="s">
        <v>878</v>
      </c>
      <c r="J192" t="s">
        <v>588</v>
      </c>
      <c r="K192" t="s">
        <v>589</v>
      </c>
      <c r="L192">
        <f>_xlfn.XLOOKUP($A192,'Order Details'!$A$1:$A$1501,'Order Details'!B$1:B$1501,,0)</f>
        <v>379</v>
      </c>
      <c r="M192">
        <f>_xlfn.XLOOKUP($A192,'Order Details'!$A$1:$A$1501,'Order Details'!C$1:C$1501,,0)</f>
        <v>63</v>
      </c>
      <c r="N192">
        <f>_xlfn.XLOOKUP($A192,'Order Details'!$A$1:$A$1501,'Order Details'!D$1:D$1501,,0)</f>
        <v>2</v>
      </c>
      <c r="O192" t="str">
        <f>_xlfn.XLOOKUP($A192,'Order Details'!$A$1:$A$1501,'Order Details'!E$1:E$1501,,0)</f>
        <v>Clothing</v>
      </c>
      <c r="P192" t="str">
        <f>_xlfn.XLOOKUP($A192,'Order Details'!$A$1:$A$1501,'Order Details'!F$1:F$1501,,0)</f>
        <v>Saree</v>
      </c>
    </row>
    <row r="193" spans="1:16" x14ac:dyDescent="0.3">
      <c r="A193" t="s">
        <v>224</v>
      </c>
      <c r="B193" s="16" t="s">
        <v>877</v>
      </c>
      <c r="C193" s="16">
        <f t="shared" si="4"/>
        <v>43374</v>
      </c>
      <c r="D193" s="17">
        <f>MONTH(Таблиця9[[#This Row],[Стовпець1]])</f>
        <v>10</v>
      </c>
      <c r="E193" s="17" t="str">
        <f>TEXT(DATE(2000,Таблиця9[[#This Row],[Month]],1),"MMMM")</f>
        <v>October</v>
      </c>
      <c r="F193" s="17">
        <f>YEAR(Таблиця9[[#This Row],[Стовпець1]])</f>
        <v>2018</v>
      </c>
      <c r="G193" s="17">
        <f>ROUNDUP(Таблиця9[[#This Row],[Month]]/3,0)</f>
        <v>4</v>
      </c>
      <c r="H193" s="17">
        <f t="shared" si="5"/>
        <v>1</v>
      </c>
      <c r="I193" t="s">
        <v>879</v>
      </c>
      <c r="J193" t="s">
        <v>531</v>
      </c>
      <c r="K193" t="s">
        <v>532</v>
      </c>
      <c r="L193">
        <f>_xlfn.XLOOKUP($A193,'Order Details'!$A$1:$A$1501,'Order Details'!B$1:B$1501,,0)</f>
        <v>205</v>
      </c>
      <c r="M193">
        <f>_xlfn.XLOOKUP($A193,'Order Details'!$A$1:$A$1501,'Order Details'!C$1:C$1501,,0)</f>
        <v>-119</v>
      </c>
      <c r="N193">
        <f>_xlfn.XLOOKUP($A193,'Order Details'!$A$1:$A$1501,'Order Details'!D$1:D$1501,,0)</f>
        <v>3</v>
      </c>
      <c r="O193" t="str">
        <f>_xlfn.XLOOKUP($A193,'Order Details'!$A$1:$A$1501,'Order Details'!E$1:E$1501,,0)</f>
        <v>Clothing</v>
      </c>
      <c r="P193" t="str">
        <f>_xlfn.XLOOKUP($A193,'Order Details'!$A$1:$A$1501,'Order Details'!F$1:F$1501,,0)</f>
        <v>Saree</v>
      </c>
    </row>
    <row r="194" spans="1:16" x14ac:dyDescent="0.3">
      <c r="A194" t="s">
        <v>225</v>
      </c>
      <c r="B194" s="16" t="s">
        <v>877</v>
      </c>
      <c r="C194" s="16">
        <f t="shared" ref="C194:C257" si="6">DATE(RIGHT(B194,4),MID(B194,4,2),LEFT(B194,2))</f>
        <v>43374</v>
      </c>
      <c r="D194" s="17">
        <f>MONTH(Таблиця9[[#This Row],[Стовпець1]])</f>
        <v>10</v>
      </c>
      <c r="E194" s="17" t="str">
        <f>TEXT(DATE(2000,Таблиця9[[#This Row],[Month]],1),"MMMM")</f>
        <v>October</v>
      </c>
      <c r="F194" s="17">
        <f>YEAR(Таблиця9[[#This Row],[Стовпець1]])</f>
        <v>2018</v>
      </c>
      <c r="G194" s="17">
        <f>ROUNDUP(Таблиця9[[#This Row],[Month]]/3,0)</f>
        <v>4</v>
      </c>
      <c r="H194" s="17">
        <f t="shared" ref="H194:H257" si="7">DAY(C194)</f>
        <v>1</v>
      </c>
      <c r="I194" t="s">
        <v>880</v>
      </c>
      <c r="J194" t="s">
        <v>534</v>
      </c>
      <c r="K194" t="s">
        <v>535</v>
      </c>
      <c r="L194">
        <f>_xlfn.XLOOKUP($A194,'Order Details'!$A$1:$A$1501,'Order Details'!B$1:B$1501,,0)</f>
        <v>122</v>
      </c>
      <c r="M194">
        <f>_xlfn.XLOOKUP($A194,'Order Details'!$A$1:$A$1501,'Order Details'!C$1:C$1501,,0)</f>
        <v>-66</v>
      </c>
      <c r="N194">
        <f>_xlfn.XLOOKUP($A194,'Order Details'!$A$1:$A$1501,'Order Details'!D$1:D$1501,,0)</f>
        <v>9</v>
      </c>
      <c r="O194" t="str">
        <f>_xlfn.XLOOKUP($A194,'Order Details'!$A$1:$A$1501,'Order Details'!E$1:E$1501,,0)</f>
        <v>Electronics</v>
      </c>
      <c r="P194" t="str">
        <f>_xlfn.XLOOKUP($A194,'Order Details'!$A$1:$A$1501,'Order Details'!F$1:F$1501,,0)</f>
        <v>Accessories</v>
      </c>
    </row>
    <row r="195" spans="1:16" x14ac:dyDescent="0.3">
      <c r="A195" t="s">
        <v>226</v>
      </c>
      <c r="B195" s="16" t="s">
        <v>877</v>
      </c>
      <c r="C195" s="16">
        <f t="shared" si="6"/>
        <v>43374</v>
      </c>
      <c r="D195" s="17">
        <f>MONTH(Таблиця9[[#This Row],[Стовпець1]])</f>
        <v>10</v>
      </c>
      <c r="E195" s="17" t="str">
        <f>TEXT(DATE(2000,Таблиця9[[#This Row],[Month]],1),"MMMM")</f>
        <v>October</v>
      </c>
      <c r="F195" s="17">
        <f>YEAR(Таблиця9[[#This Row],[Стовпець1]])</f>
        <v>2018</v>
      </c>
      <c r="G195" s="17">
        <f>ROUNDUP(Таблиця9[[#This Row],[Month]]/3,0)</f>
        <v>4</v>
      </c>
      <c r="H195" s="17">
        <f t="shared" si="7"/>
        <v>1</v>
      </c>
      <c r="I195" t="s">
        <v>881</v>
      </c>
      <c r="J195" t="s">
        <v>537</v>
      </c>
      <c r="K195" t="s">
        <v>538</v>
      </c>
      <c r="L195">
        <f>_xlfn.XLOOKUP($A195,'Order Details'!$A$1:$A$1501,'Order Details'!B$1:B$1501,,0)</f>
        <v>64</v>
      </c>
      <c r="M195">
        <f>_xlfn.XLOOKUP($A195,'Order Details'!$A$1:$A$1501,'Order Details'!C$1:C$1501,,0)</f>
        <v>6</v>
      </c>
      <c r="N195">
        <f>_xlfn.XLOOKUP($A195,'Order Details'!$A$1:$A$1501,'Order Details'!D$1:D$1501,,0)</f>
        <v>4</v>
      </c>
      <c r="O195" t="str">
        <f>_xlfn.XLOOKUP($A195,'Order Details'!$A$1:$A$1501,'Order Details'!E$1:E$1501,,0)</f>
        <v>Clothing</v>
      </c>
      <c r="P195" t="str">
        <f>_xlfn.XLOOKUP($A195,'Order Details'!$A$1:$A$1501,'Order Details'!F$1:F$1501,,0)</f>
        <v>Saree</v>
      </c>
    </row>
    <row r="196" spans="1:16" x14ac:dyDescent="0.3">
      <c r="A196" t="s">
        <v>227</v>
      </c>
      <c r="B196" s="16" t="s">
        <v>882</v>
      </c>
      <c r="C196" s="16">
        <f t="shared" si="6"/>
        <v>43378</v>
      </c>
      <c r="D196" s="17">
        <f>MONTH(Таблиця9[[#This Row],[Стовпець1]])</f>
        <v>10</v>
      </c>
      <c r="E196" s="17" t="str">
        <f>TEXT(DATE(2000,Таблиця9[[#This Row],[Month]],1),"MMMM")</f>
        <v>October</v>
      </c>
      <c r="F196" s="17">
        <f>YEAR(Таблиця9[[#This Row],[Стовпець1]])</f>
        <v>2018</v>
      </c>
      <c r="G196" s="17">
        <f>ROUNDUP(Таблиця9[[#This Row],[Month]]/3,0)</f>
        <v>4</v>
      </c>
      <c r="H196" s="17">
        <f t="shared" si="7"/>
        <v>5</v>
      </c>
      <c r="I196" t="s">
        <v>883</v>
      </c>
      <c r="J196" t="s">
        <v>534</v>
      </c>
      <c r="K196" t="s">
        <v>601</v>
      </c>
      <c r="L196">
        <f>_xlfn.XLOOKUP($A196,'Order Details'!$A$1:$A$1501,'Order Details'!B$1:B$1501,,0)</f>
        <v>27</v>
      </c>
      <c r="M196">
        <f>_xlfn.XLOOKUP($A196,'Order Details'!$A$1:$A$1501,'Order Details'!C$1:C$1501,,0)</f>
        <v>-7</v>
      </c>
      <c r="N196">
        <f>_xlfn.XLOOKUP($A196,'Order Details'!$A$1:$A$1501,'Order Details'!D$1:D$1501,,0)</f>
        <v>5</v>
      </c>
      <c r="O196" t="str">
        <f>_xlfn.XLOOKUP($A196,'Order Details'!$A$1:$A$1501,'Order Details'!E$1:E$1501,,0)</f>
        <v>Clothing</v>
      </c>
      <c r="P196" t="str">
        <f>_xlfn.XLOOKUP($A196,'Order Details'!$A$1:$A$1501,'Order Details'!F$1:F$1501,,0)</f>
        <v>Saree</v>
      </c>
    </row>
    <row r="197" spans="1:16" x14ac:dyDescent="0.3">
      <c r="A197" t="s">
        <v>228</v>
      </c>
      <c r="B197" s="16" t="s">
        <v>882</v>
      </c>
      <c r="C197" s="16">
        <f t="shared" si="6"/>
        <v>43378</v>
      </c>
      <c r="D197" s="17">
        <f>MONTH(Таблиця9[[#This Row],[Стовпець1]])</f>
        <v>10</v>
      </c>
      <c r="E197" s="17" t="str">
        <f>TEXT(DATE(2000,Таблиця9[[#This Row],[Month]],1),"MMMM")</f>
        <v>October</v>
      </c>
      <c r="F197" s="17">
        <f>YEAR(Таблиця9[[#This Row],[Стовпець1]])</f>
        <v>2018</v>
      </c>
      <c r="G197" s="17">
        <f>ROUNDUP(Таблиця9[[#This Row],[Month]]/3,0)</f>
        <v>4</v>
      </c>
      <c r="H197" s="17">
        <f t="shared" si="7"/>
        <v>5</v>
      </c>
      <c r="I197" t="s">
        <v>884</v>
      </c>
      <c r="J197" t="s">
        <v>537</v>
      </c>
      <c r="K197" t="s">
        <v>603</v>
      </c>
      <c r="L197">
        <f>_xlfn.XLOOKUP($A197,'Order Details'!$A$1:$A$1501,'Order Details'!B$1:B$1501,,0)</f>
        <v>106</v>
      </c>
      <c r="M197">
        <f>_xlfn.XLOOKUP($A197,'Order Details'!$A$1:$A$1501,'Order Details'!C$1:C$1501,,0)</f>
        <v>12</v>
      </c>
      <c r="N197">
        <f>_xlfn.XLOOKUP($A197,'Order Details'!$A$1:$A$1501,'Order Details'!D$1:D$1501,,0)</f>
        <v>3</v>
      </c>
      <c r="O197" t="str">
        <f>_xlfn.XLOOKUP($A197,'Order Details'!$A$1:$A$1501,'Order Details'!E$1:E$1501,,0)</f>
        <v>Clothing</v>
      </c>
      <c r="P197" t="str">
        <f>_xlfn.XLOOKUP($A197,'Order Details'!$A$1:$A$1501,'Order Details'!F$1:F$1501,,0)</f>
        <v>Trousers</v>
      </c>
    </row>
    <row r="198" spans="1:16" x14ac:dyDescent="0.3">
      <c r="A198" t="s">
        <v>229</v>
      </c>
      <c r="B198" s="16" t="s">
        <v>882</v>
      </c>
      <c r="C198" s="16">
        <f t="shared" si="6"/>
        <v>43378</v>
      </c>
      <c r="D198" s="17">
        <f>MONTH(Таблиця9[[#This Row],[Стовпець1]])</f>
        <v>10</v>
      </c>
      <c r="E198" s="17" t="str">
        <f>TEXT(DATE(2000,Таблиця9[[#This Row],[Month]],1),"MMMM")</f>
        <v>October</v>
      </c>
      <c r="F198" s="17">
        <f>YEAR(Таблиця9[[#This Row],[Стовпець1]])</f>
        <v>2018</v>
      </c>
      <c r="G198" s="17">
        <f>ROUNDUP(Таблиця9[[#This Row],[Month]]/3,0)</f>
        <v>4</v>
      </c>
      <c r="H198" s="17">
        <f t="shared" si="7"/>
        <v>5</v>
      </c>
      <c r="I198" t="s">
        <v>885</v>
      </c>
      <c r="J198" t="s">
        <v>546</v>
      </c>
      <c r="K198" t="s">
        <v>547</v>
      </c>
      <c r="L198">
        <f>_xlfn.XLOOKUP($A198,'Order Details'!$A$1:$A$1501,'Order Details'!B$1:B$1501,,0)</f>
        <v>156</v>
      </c>
      <c r="M198">
        <f>_xlfn.XLOOKUP($A198,'Order Details'!$A$1:$A$1501,'Order Details'!C$1:C$1501,,0)</f>
        <v>36</v>
      </c>
      <c r="N198">
        <f>_xlfn.XLOOKUP($A198,'Order Details'!$A$1:$A$1501,'Order Details'!D$1:D$1501,,0)</f>
        <v>5</v>
      </c>
      <c r="O198" t="str">
        <f>_xlfn.XLOOKUP($A198,'Order Details'!$A$1:$A$1501,'Order Details'!E$1:E$1501,,0)</f>
        <v>Clothing</v>
      </c>
      <c r="P198" t="str">
        <f>_xlfn.XLOOKUP($A198,'Order Details'!$A$1:$A$1501,'Order Details'!F$1:F$1501,,0)</f>
        <v>T-shirt</v>
      </c>
    </row>
    <row r="199" spans="1:16" x14ac:dyDescent="0.3">
      <c r="A199" t="s">
        <v>230</v>
      </c>
      <c r="B199" s="16" t="s">
        <v>882</v>
      </c>
      <c r="C199" s="16">
        <f t="shared" si="6"/>
        <v>43378</v>
      </c>
      <c r="D199" s="17">
        <f>MONTH(Таблиця9[[#This Row],[Стовпець1]])</f>
        <v>10</v>
      </c>
      <c r="E199" s="17" t="str">
        <f>TEXT(DATE(2000,Таблиця9[[#This Row],[Month]],1),"MMMM")</f>
        <v>October</v>
      </c>
      <c r="F199" s="17">
        <f>YEAR(Таблиця9[[#This Row],[Стовпець1]])</f>
        <v>2018</v>
      </c>
      <c r="G199" s="17">
        <f>ROUNDUP(Таблиця9[[#This Row],[Month]]/3,0)</f>
        <v>4</v>
      </c>
      <c r="H199" s="17">
        <f t="shared" si="7"/>
        <v>5</v>
      </c>
      <c r="I199" t="s">
        <v>886</v>
      </c>
      <c r="J199" t="s">
        <v>534</v>
      </c>
      <c r="K199" t="s">
        <v>601</v>
      </c>
      <c r="L199">
        <f>_xlfn.XLOOKUP($A199,'Order Details'!$A$1:$A$1501,'Order Details'!B$1:B$1501,,0)</f>
        <v>112</v>
      </c>
      <c r="M199">
        <f>_xlfn.XLOOKUP($A199,'Order Details'!$A$1:$A$1501,'Order Details'!C$1:C$1501,,0)</f>
        <v>15</v>
      </c>
      <c r="N199">
        <f>_xlfn.XLOOKUP($A199,'Order Details'!$A$1:$A$1501,'Order Details'!D$1:D$1501,,0)</f>
        <v>2</v>
      </c>
      <c r="O199" t="str">
        <f>_xlfn.XLOOKUP($A199,'Order Details'!$A$1:$A$1501,'Order Details'!E$1:E$1501,,0)</f>
        <v>Furniture</v>
      </c>
      <c r="P199" t="str">
        <f>_xlfn.XLOOKUP($A199,'Order Details'!$A$1:$A$1501,'Order Details'!F$1:F$1501,,0)</f>
        <v>Chairs</v>
      </c>
    </row>
    <row r="200" spans="1:16" x14ac:dyDescent="0.3">
      <c r="A200" t="s">
        <v>231</v>
      </c>
      <c r="B200" s="16" t="s">
        <v>887</v>
      </c>
      <c r="C200" s="16">
        <f t="shared" si="6"/>
        <v>43379</v>
      </c>
      <c r="D200" s="17">
        <f>MONTH(Таблиця9[[#This Row],[Стовпець1]])</f>
        <v>10</v>
      </c>
      <c r="E200" s="17" t="str">
        <f>TEXT(DATE(2000,Таблиця9[[#This Row],[Month]],1),"MMMM")</f>
        <v>October</v>
      </c>
      <c r="F200" s="17">
        <f>YEAR(Таблиця9[[#This Row],[Стовпець1]])</f>
        <v>2018</v>
      </c>
      <c r="G200" s="17">
        <f>ROUNDUP(Таблиця9[[#This Row],[Month]]/3,0)</f>
        <v>4</v>
      </c>
      <c r="H200" s="17">
        <f t="shared" si="7"/>
        <v>6</v>
      </c>
      <c r="I200" t="s">
        <v>888</v>
      </c>
      <c r="J200" t="s">
        <v>537</v>
      </c>
      <c r="K200" t="s">
        <v>603</v>
      </c>
      <c r="L200">
        <f>_xlfn.XLOOKUP($A200,'Order Details'!$A$1:$A$1501,'Order Details'!B$1:B$1501,,0)</f>
        <v>632</v>
      </c>
      <c r="M200">
        <f>_xlfn.XLOOKUP($A200,'Order Details'!$A$1:$A$1501,'Order Details'!C$1:C$1501,,0)</f>
        <v>-114</v>
      </c>
      <c r="N200">
        <f>_xlfn.XLOOKUP($A200,'Order Details'!$A$1:$A$1501,'Order Details'!D$1:D$1501,,0)</f>
        <v>4</v>
      </c>
      <c r="O200" t="str">
        <f>_xlfn.XLOOKUP($A200,'Order Details'!$A$1:$A$1501,'Order Details'!E$1:E$1501,,0)</f>
        <v>Furniture</v>
      </c>
      <c r="P200" t="str">
        <f>_xlfn.XLOOKUP($A200,'Order Details'!$A$1:$A$1501,'Order Details'!F$1:F$1501,,0)</f>
        <v>Tables</v>
      </c>
    </row>
    <row r="201" spans="1:16" x14ac:dyDescent="0.3">
      <c r="A201" t="s">
        <v>232</v>
      </c>
      <c r="B201" s="16" t="s">
        <v>889</v>
      </c>
      <c r="C201" s="16">
        <f t="shared" si="6"/>
        <v>43380</v>
      </c>
      <c r="D201" s="17">
        <f>MONTH(Таблиця9[[#This Row],[Стовпець1]])</f>
        <v>10</v>
      </c>
      <c r="E201" s="17" t="str">
        <f>TEXT(DATE(2000,Таблиця9[[#This Row],[Month]],1),"MMMM")</f>
        <v>October</v>
      </c>
      <c r="F201" s="17">
        <f>YEAR(Таблиця9[[#This Row],[Стовпець1]])</f>
        <v>2018</v>
      </c>
      <c r="G201" s="17">
        <f>ROUNDUP(Таблиця9[[#This Row],[Month]]/3,0)</f>
        <v>4</v>
      </c>
      <c r="H201" s="17">
        <f t="shared" si="7"/>
        <v>7</v>
      </c>
      <c r="I201" t="s">
        <v>890</v>
      </c>
      <c r="J201" t="s">
        <v>557</v>
      </c>
      <c r="K201" t="s">
        <v>558</v>
      </c>
      <c r="L201">
        <f>_xlfn.XLOOKUP($A201,'Order Details'!$A$1:$A$1501,'Order Details'!B$1:B$1501,,0)</f>
        <v>16</v>
      </c>
      <c r="M201">
        <f>_xlfn.XLOOKUP($A201,'Order Details'!$A$1:$A$1501,'Order Details'!C$1:C$1501,,0)</f>
        <v>6</v>
      </c>
      <c r="N201">
        <f>_xlfn.XLOOKUP($A201,'Order Details'!$A$1:$A$1501,'Order Details'!D$1:D$1501,,0)</f>
        <v>1</v>
      </c>
      <c r="O201" t="str">
        <f>_xlfn.XLOOKUP($A201,'Order Details'!$A$1:$A$1501,'Order Details'!E$1:E$1501,,0)</f>
        <v>Clothing</v>
      </c>
      <c r="P201" t="str">
        <f>_xlfn.XLOOKUP($A201,'Order Details'!$A$1:$A$1501,'Order Details'!F$1:F$1501,,0)</f>
        <v>Stole</v>
      </c>
    </row>
    <row r="202" spans="1:16" x14ac:dyDescent="0.3">
      <c r="A202" t="s">
        <v>233</v>
      </c>
      <c r="B202" s="16" t="s">
        <v>891</v>
      </c>
      <c r="C202" s="16">
        <f t="shared" si="6"/>
        <v>43381</v>
      </c>
      <c r="D202" s="17">
        <f>MONTH(Таблиця9[[#This Row],[Стовпець1]])</f>
        <v>10</v>
      </c>
      <c r="E202" s="17" t="str">
        <f>TEXT(DATE(2000,Таблиця9[[#This Row],[Month]],1),"MMMM")</f>
        <v>October</v>
      </c>
      <c r="F202" s="17">
        <f>YEAR(Таблиця9[[#This Row],[Стовпець1]])</f>
        <v>2018</v>
      </c>
      <c r="G202" s="17">
        <f>ROUNDUP(Таблиця9[[#This Row],[Month]]/3,0)</f>
        <v>4</v>
      </c>
      <c r="H202" s="17">
        <f t="shared" si="7"/>
        <v>8</v>
      </c>
      <c r="I202" t="s">
        <v>892</v>
      </c>
      <c r="J202" t="s">
        <v>560</v>
      </c>
      <c r="K202" t="s">
        <v>561</v>
      </c>
      <c r="L202">
        <f>_xlfn.XLOOKUP($A202,'Order Details'!$A$1:$A$1501,'Order Details'!B$1:B$1501,,0)</f>
        <v>63</v>
      </c>
      <c r="M202">
        <f>_xlfn.XLOOKUP($A202,'Order Details'!$A$1:$A$1501,'Order Details'!C$1:C$1501,,0)</f>
        <v>17</v>
      </c>
      <c r="N202">
        <f>_xlfn.XLOOKUP($A202,'Order Details'!$A$1:$A$1501,'Order Details'!D$1:D$1501,,0)</f>
        <v>6</v>
      </c>
      <c r="O202" t="str">
        <f>_xlfn.XLOOKUP($A202,'Order Details'!$A$1:$A$1501,'Order Details'!E$1:E$1501,,0)</f>
        <v>Clothing</v>
      </c>
      <c r="P202" t="str">
        <f>_xlfn.XLOOKUP($A202,'Order Details'!$A$1:$A$1501,'Order Details'!F$1:F$1501,,0)</f>
        <v>Leggings</v>
      </c>
    </row>
    <row r="203" spans="1:16" x14ac:dyDescent="0.3">
      <c r="A203" t="s">
        <v>234</v>
      </c>
      <c r="B203" s="16" t="s">
        <v>893</v>
      </c>
      <c r="C203" s="16">
        <f t="shared" si="6"/>
        <v>43382</v>
      </c>
      <c r="D203" s="17">
        <f>MONTH(Таблиця9[[#This Row],[Стовпець1]])</f>
        <v>10</v>
      </c>
      <c r="E203" s="17" t="str">
        <f>TEXT(DATE(2000,Таблиця9[[#This Row],[Month]],1),"MMMM")</f>
        <v>October</v>
      </c>
      <c r="F203" s="17">
        <f>YEAR(Таблиця9[[#This Row],[Стовпець1]])</f>
        <v>2018</v>
      </c>
      <c r="G203" s="17">
        <f>ROUNDUP(Таблиця9[[#This Row],[Month]]/3,0)</f>
        <v>4</v>
      </c>
      <c r="H203" s="17">
        <f t="shared" si="7"/>
        <v>9</v>
      </c>
      <c r="I203" t="s">
        <v>894</v>
      </c>
      <c r="J203" t="s">
        <v>564</v>
      </c>
      <c r="K203" t="s">
        <v>565</v>
      </c>
      <c r="L203">
        <f>_xlfn.XLOOKUP($A203,'Order Details'!$A$1:$A$1501,'Order Details'!B$1:B$1501,,0)</f>
        <v>154</v>
      </c>
      <c r="M203">
        <f>_xlfn.XLOOKUP($A203,'Order Details'!$A$1:$A$1501,'Order Details'!C$1:C$1501,,0)</f>
        <v>54</v>
      </c>
      <c r="N203">
        <f>_xlfn.XLOOKUP($A203,'Order Details'!$A$1:$A$1501,'Order Details'!D$1:D$1501,,0)</f>
        <v>3</v>
      </c>
      <c r="O203" t="str">
        <f>_xlfn.XLOOKUP($A203,'Order Details'!$A$1:$A$1501,'Order Details'!E$1:E$1501,,0)</f>
        <v>Clothing</v>
      </c>
      <c r="P203" t="str">
        <f>_xlfn.XLOOKUP($A203,'Order Details'!$A$1:$A$1501,'Order Details'!F$1:F$1501,,0)</f>
        <v>Hankerchief</v>
      </c>
    </row>
    <row r="204" spans="1:16" x14ac:dyDescent="0.3">
      <c r="A204" t="s">
        <v>235</v>
      </c>
      <c r="B204" s="16" t="s">
        <v>895</v>
      </c>
      <c r="C204" s="16">
        <f t="shared" si="6"/>
        <v>43383</v>
      </c>
      <c r="D204" s="17">
        <f>MONTH(Таблиця9[[#This Row],[Стовпець1]])</f>
        <v>10</v>
      </c>
      <c r="E204" s="17" t="str">
        <f>TEXT(DATE(2000,Таблиця9[[#This Row],[Month]],1),"MMMM")</f>
        <v>October</v>
      </c>
      <c r="F204" s="17">
        <f>YEAR(Таблиця9[[#This Row],[Стовпець1]])</f>
        <v>2018</v>
      </c>
      <c r="G204" s="17">
        <f>ROUNDUP(Таблиця9[[#This Row],[Month]]/3,0)</f>
        <v>4</v>
      </c>
      <c r="H204" s="17">
        <f t="shared" si="7"/>
        <v>10</v>
      </c>
      <c r="I204" t="s">
        <v>896</v>
      </c>
      <c r="J204" t="s">
        <v>568</v>
      </c>
      <c r="K204" t="s">
        <v>569</v>
      </c>
      <c r="L204">
        <f>_xlfn.XLOOKUP($A204,'Order Details'!$A$1:$A$1501,'Order Details'!B$1:B$1501,,0)</f>
        <v>26</v>
      </c>
      <c r="M204">
        <f>_xlfn.XLOOKUP($A204,'Order Details'!$A$1:$A$1501,'Order Details'!C$1:C$1501,,0)</f>
        <v>10</v>
      </c>
      <c r="N204">
        <f>_xlfn.XLOOKUP($A204,'Order Details'!$A$1:$A$1501,'Order Details'!D$1:D$1501,,0)</f>
        <v>4</v>
      </c>
      <c r="O204" t="str">
        <f>_xlfn.XLOOKUP($A204,'Order Details'!$A$1:$A$1501,'Order Details'!E$1:E$1501,,0)</f>
        <v>Clothing</v>
      </c>
      <c r="P204" t="str">
        <f>_xlfn.XLOOKUP($A204,'Order Details'!$A$1:$A$1501,'Order Details'!F$1:F$1501,,0)</f>
        <v>Hankerchief</v>
      </c>
    </row>
    <row r="205" spans="1:16" x14ac:dyDescent="0.3">
      <c r="A205" t="s">
        <v>236</v>
      </c>
      <c r="B205" s="16" t="s">
        <v>895</v>
      </c>
      <c r="C205" s="16">
        <f t="shared" si="6"/>
        <v>43383</v>
      </c>
      <c r="D205" s="17">
        <f>MONTH(Таблиця9[[#This Row],[Стовпець1]])</f>
        <v>10</v>
      </c>
      <c r="E205" s="17" t="str">
        <f>TEXT(DATE(2000,Таблиця9[[#This Row],[Month]],1),"MMMM")</f>
        <v>October</v>
      </c>
      <c r="F205" s="17">
        <f>YEAR(Таблиця9[[#This Row],[Стовпець1]])</f>
        <v>2018</v>
      </c>
      <c r="G205" s="17">
        <f>ROUNDUP(Таблиця9[[#This Row],[Month]]/3,0)</f>
        <v>4</v>
      </c>
      <c r="H205" s="17">
        <f t="shared" si="7"/>
        <v>10</v>
      </c>
      <c r="I205" t="s">
        <v>897</v>
      </c>
      <c r="J205" t="s">
        <v>534</v>
      </c>
      <c r="K205" t="s">
        <v>601</v>
      </c>
      <c r="L205">
        <f>_xlfn.XLOOKUP($A205,'Order Details'!$A$1:$A$1501,'Order Details'!B$1:B$1501,,0)</f>
        <v>126</v>
      </c>
      <c r="M205">
        <f>_xlfn.XLOOKUP($A205,'Order Details'!$A$1:$A$1501,'Order Details'!C$1:C$1501,,0)</f>
        <v>52</v>
      </c>
      <c r="N205">
        <f>_xlfn.XLOOKUP($A205,'Order Details'!$A$1:$A$1501,'Order Details'!D$1:D$1501,,0)</f>
        <v>4</v>
      </c>
      <c r="O205" t="str">
        <f>_xlfn.XLOOKUP($A205,'Order Details'!$A$1:$A$1501,'Order Details'!E$1:E$1501,,0)</f>
        <v>Clothing</v>
      </c>
      <c r="P205" t="str">
        <f>_xlfn.XLOOKUP($A205,'Order Details'!$A$1:$A$1501,'Order Details'!F$1:F$1501,,0)</f>
        <v>Hankerchief</v>
      </c>
    </row>
    <row r="206" spans="1:16" x14ac:dyDescent="0.3">
      <c r="A206" t="s">
        <v>237</v>
      </c>
      <c r="B206" s="16" t="s">
        <v>895</v>
      </c>
      <c r="C206" s="16">
        <f t="shared" si="6"/>
        <v>43383</v>
      </c>
      <c r="D206" s="17">
        <f>MONTH(Таблиця9[[#This Row],[Стовпець1]])</f>
        <v>10</v>
      </c>
      <c r="E206" s="17" t="str">
        <f>TEXT(DATE(2000,Таблиця9[[#This Row],[Month]],1),"MMMM")</f>
        <v>October</v>
      </c>
      <c r="F206" s="17">
        <f>YEAR(Таблиця9[[#This Row],[Стовпець1]])</f>
        <v>2018</v>
      </c>
      <c r="G206" s="17">
        <f>ROUNDUP(Таблиця9[[#This Row],[Month]]/3,0)</f>
        <v>4</v>
      </c>
      <c r="H206" s="17">
        <f t="shared" si="7"/>
        <v>10</v>
      </c>
      <c r="I206" t="s">
        <v>898</v>
      </c>
      <c r="J206" t="s">
        <v>537</v>
      </c>
      <c r="K206" t="s">
        <v>603</v>
      </c>
      <c r="L206">
        <f>_xlfn.XLOOKUP($A206,'Order Details'!$A$1:$A$1501,'Order Details'!B$1:B$1501,,0)</f>
        <v>259</v>
      </c>
      <c r="M206">
        <f>_xlfn.XLOOKUP($A206,'Order Details'!$A$1:$A$1501,'Order Details'!C$1:C$1501,,0)</f>
        <v>47</v>
      </c>
      <c r="N206">
        <f>_xlfn.XLOOKUP($A206,'Order Details'!$A$1:$A$1501,'Order Details'!D$1:D$1501,,0)</f>
        <v>5</v>
      </c>
      <c r="O206" t="str">
        <f>_xlfn.XLOOKUP($A206,'Order Details'!$A$1:$A$1501,'Order Details'!E$1:E$1501,,0)</f>
        <v>Clothing</v>
      </c>
      <c r="P206" t="str">
        <f>_xlfn.XLOOKUP($A206,'Order Details'!$A$1:$A$1501,'Order Details'!F$1:F$1501,,0)</f>
        <v>Hankerchief</v>
      </c>
    </row>
    <row r="207" spans="1:16" x14ac:dyDescent="0.3">
      <c r="A207" t="s">
        <v>238</v>
      </c>
      <c r="B207" s="16" t="s">
        <v>895</v>
      </c>
      <c r="C207" s="16">
        <f t="shared" si="6"/>
        <v>43383</v>
      </c>
      <c r="D207" s="17">
        <f>MONTH(Таблиця9[[#This Row],[Стовпець1]])</f>
        <v>10</v>
      </c>
      <c r="E207" s="17" t="str">
        <f>TEXT(DATE(2000,Таблиця9[[#This Row],[Month]],1),"MMMM")</f>
        <v>October</v>
      </c>
      <c r="F207" s="17">
        <f>YEAR(Таблиця9[[#This Row],[Стовпець1]])</f>
        <v>2018</v>
      </c>
      <c r="G207" s="17">
        <f>ROUNDUP(Таблиця9[[#This Row],[Month]]/3,0)</f>
        <v>4</v>
      </c>
      <c r="H207" s="17">
        <f t="shared" si="7"/>
        <v>10</v>
      </c>
      <c r="I207" t="s">
        <v>899</v>
      </c>
      <c r="J207" t="s">
        <v>534</v>
      </c>
      <c r="K207" t="s">
        <v>601</v>
      </c>
      <c r="L207">
        <f>_xlfn.XLOOKUP($A207,'Order Details'!$A$1:$A$1501,'Order Details'!B$1:B$1501,,0)</f>
        <v>911</v>
      </c>
      <c r="M207">
        <f>_xlfn.XLOOKUP($A207,'Order Details'!$A$1:$A$1501,'Order Details'!C$1:C$1501,,0)</f>
        <v>202</v>
      </c>
      <c r="N207">
        <f>_xlfn.XLOOKUP($A207,'Order Details'!$A$1:$A$1501,'Order Details'!D$1:D$1501,,0)</f>
        <v>7</v>
      </c>
      <c r="O207" t="str">
        <f>_xlfn.XLOOKUP($A207,'Order Details'!$A$1:$A$1501,'Order Details'!E$1:E$1501,,0)</f>
        <v>Furniture</v>
      </c>
      <c r="P207" t="str">
        <f>_xlfn.XLOOKUP($A207,'Order Details'!$A$1:$A$1501,'Order Details'!F$1:F$1501,,0)</f>
        <v>Chairs</v>
      </c>
    </row>
    <row r="208" spans="1:16" x14ac:dyDescent="0.3">
      <c r="A208" t="s">
        <v>239</v>
      </c>
      <c r="B208" s="16" t="s">
        <v>895</v>
      </c>
      <c r="C208" s="16">
        <f t="shared" si="6"/>
        <v>43383</v>
      </c>
      <c r="D208" s="17">
        <f>MONTH(Таблиця9[[#This Row],[Стовпець1]])</f>
        <v>10</v>
      </c>
      <c r="E208" s="17" t="str">
        <f>TEXT(DATE(2000,Таблиця9[[#This Row],[Month]],1),"MMMM")</f>
        <v>October</v>
      </c>
      <c r="F208" s="17">
        <f>YEAR(Таблиця9[[#This Row],[Стовпець1]])</f>
        <v>2018</v>
      </c>
      <c r="G208" s="17">
        <f>ROUNDUP(Таблиця9[[#This Row],[Month]]/3,0)</f>
        <v>4</v>
      </c>
      <c r="H208" s="17">
        <f t="shared" si="7"/>
        <v>10</v>
      </c>
      <c r="I208" t="s">
        <v>900</v>
      </c>
      <c r="J208" t="s">
        <v>537</v>
      </c>
      <c r="K208" t="s">
        <v>603</v>
      </c>
      <c r="L208">
        <f>_xlfn.XLOOKUP($A208,'Order Details'!$A$1:$A$1501,'Order Details'!B$1:B$1501,,0)</f>
        <v>118</v>
      </c>
      <c r="M208">
        <f>_xlfn.XLOOKUP($A208,'Order Details'!$A$1:$A$1501,'Order Details'!C$1:C$1501,,0)</f>
        <v>35</v>
      </c>
      <c r="N208">
        <f>_xlfn.XLOOKUP($A208,'Order Details'!$A$1:$A$1501,'Order Details'!D$1:D$1501,,0)</f>
        <v>7</v>
      </c>
      <c r="O208" t="str">
        <f>_xlfn.XLOOKUP($A208,'Order Details'!$A$1:$A$1501,'Order Details'!E$1:E$1501,,0)</f>
        <v>Clothing</v>
      </c>
      <c r="P208" t="str">
        <f>_xlfn.XLOOKUP($A208,'Order Details'!$A$1:$A$1501,'Order Details'!F$1:F$1501,,0)</f>
        <v>T-shirt</v>
      </c>
    </row>
    <row r="209" spans="1:16" x14ac:dyDescent="0.3">
      <c r="A209" t="s">
        <v>240</v>
      </c>
      <c r="B209" s="16" t="s">
        <v>895</v>
      </c>
      <c r="C209" s="16">
        <f t="shared" si="6"/>
        <v>43383</v>
      </c>
      <c r="D209" s="17">
        <f>MONTH(Таблиця9[[#This Row],[Стовпець1]])</f>
        <v>10</v>
      </c>
      <c r="E209" s="17" t="str">
        <f>TEXT(DATE(2000,Таблиця9[[#This Row],[Month]],1),"MMMM")</f>
        <v>October</v>
      </c>
      <c r="F209" s="17">
        <f>YEAR(Таблиця9[[#This Row],[Стовпець1]])</f>
        <v>2018</v>
      </c>
      <c r="G209" s="17">
        <f>ROUNDUP(Таблиця9[[#This Row],[Month]]/3,0)</f>
        <v>4</v>
      </c>
      <c r="H209" s="17">
        <f t="shared" si="7"/>
        <v>10</v>
      </c>
      <c r="I209" t="s">
        <v>803</v>
      </c>
      <c r="J209" t="s">
        <v>584</v>
      </c>
      <c r="K209" t="s">
        <v>585</v>
      </c>
      <c r="L209">
        <f>_xlfn.XLOOKUP($A209,'Order Details'!$A$1:$A$1501,'Order Details'!B$1:B$1501,,0)</f>
        <v>35</v>
      </c>
      <c r="M209">
        <f>_xlfn.XLOOKUP($A209,'Order Details'!$A$1:$A$1501,'Order Details'!C$1:C$1501,,0)</f>
        <v>14</v>
      </c>
      <c r="N209">
        <f>_xlfn.XLOOKUP($A209,'Order Details'!$A$1:$A$1501,'Order Details'!D$1:D$1501,,0)</f>
        <v>2</v>
      </c>
      <c r="O209" t="str">
        <f>_xlfn.XLOOKUP($A209,'Order Details'!$A$1:$A$1501,'Order Details'!E$1:E$1501,,0)</f>
        <v>Clothing</v>
      </c>
      <c r="P209" t="str">
        <f>_xlfn.XLOOKUP($A209,'Order Details'!$A$1:$A$1501,'Order Details'!F$1:F$1501,,0)</f>
        <v>Stole</v>
      </c>
    </row>
    <row r="210" spans="1:16" x14ac:dyDescent="0.3">
      <c r="A210" t="s">
        <v>241</v>
      </c>
      <c r="B210" s="16" t="s">
        <v>901</v>
      </c>
      <c r="C210" s="16">
        <f t="shared" si="6"/>
        <v>43385</v>
      </c>
      <c r="D210" s="17">
        <f>MONTH(Таблиця9[[#This Row],[Стовпець1]])</f>
        <v>10</v>
      </c>
      <c r="E210" s="17" t="str">
        <f>TEXT(DATE(2000,Таблиця9[[#This Row],[Month]],1),"MMMM")</f>
        <v>October</v>
      </c>
      <c r="F210" s="17">
        <f>YEAR(Таблиця9[[#This Row],[Стовпець1]])</f>
        <v>2018</v>
      </c>
      <c r="G210" s="17">
        <f>ROUNDUP(Таблиця9[[#This Row],[Month]]/3,0)</f>
        <v>4</v>
      </c>
      <c r="H210" s="17">
        <f t="shared" si="7"/>
        <v>12</v>
      </c>
      <c r="I210" t="s">
        <v>902</v>
      </c>
      <c r="J210" t="s">
        <v>588</v>
      </c>
      <c r="K210" t="s">
        <v>589</v>
      </c>
      <c r="L210">
        <f>_xlfn.XLOOKUP($A210,'Order Details'!$A$1:$A$1501,'Order Details'!B$1:B$1501,,0)</f>
        <v>391</v>
      </c>
      <c r="M210">
        <f>_xlfn.XLOOKUP($A210,'Order Details'!$A$1:$A$1501,'Order Details'!C$1:C$1501,,0)</f>
        <v>113</v>
      </c>
      <c r="N210">
        <f>_xlfn.XLOOKUP($A210,'Order Details'!$A$1:$A$1501,'Order Details'!D$1:D$1501,,0)</f>
        <v>8</v>
      </c>
      <c r="O210" t="str">
        <f>_xlfn.XLOOKUP($A210,'Order Details'!$A$1:$A$1501,'Order Details'!E$1:E$1501,,0)</f>
        <v>Clothing</v>
      </c>
      <c r="P210" t="str">
        <f>_xlfn.XLOOKUP($A210,'Order Details'!$A$1:$A$1501,'Order Details'!F$1:F$1501,,0)</f>
        <v>Stole</v>
      </c>
    </row>
    <row r="211" spans="1:16" x14ac:dyDescent="0.3">
      <c r="A211" t="s">
        <v>242</v>
      </c>
      <c r="B211" s="16" t="s">
        <v>903</v>
      </c>
      <c r="C211" s="16">
        <f t="shared" si="6"/>
        <v>43386</v>
      </c>
      <c r="D211" s="17">
        <f>MONTH(Таблиця9[[#This Row],[Стовпець1]])</f>
        <v>10</v>
      </c>
      <c r="E211" s="17" t="str">
        <f>TEXT(DATE(2000,Таблиця9[[#This Row],[Month]],1),"MMMM")</f>
        <v>October</v>
      </c>
      <c r="F211" s="17">
        <f>YEAR(Таблиця9[[#This Row],[Стовпець1]])</f>
        <v>2018</v>
      </c>
      <c r="G211" s="17">
        <f>ROUNDUP(Таблиця9[[#This Row],[Month]]/3,0)</f>
        <v>4</v>
      </c>
      <c r="H211" s="17">
        <f t="shared" si="7"/>
        <v>13</v>
      </c>
      <c r="I211" t="s">
        <v>904</v>
      </c>
      <c r="J211" t="s">
        <v>534</v>
      </c>
      <c r="K211" t="s">
        <v>601</v>
      </c>
      <c r="L211">
        <f>_xlfn.XLOOKUP($A211,'Order Details'!$A$1:$A$1501,'Order Details'!B$1:B$1501,,0)</f>
        <v>743</v>
      </c>
      <c r="M211">
        <f>_xlfn.XLOOKUP($A211,'Order Details'!$A$1:$A$1501,'Order Details'!C$1:C$1501,,0)</f>
        <v>89</v>
      </c>
      <c r="N211">
        <f>_xlfn.XLOOKUP($A211,'Order Details'!$A$1:$A$1501,'Order Details'!D$1:D$1501,,0)</f>
        <v>5</v>
      </c>
      <c r="O211" t="str">
        <f>_xlfn.XLOOKUP($A211,'Order Details'!$A$1:$A$1501,'Order Details'!E$1:E$1501,,0)</f>
        <v>Electronics</v>
      </c>
      <c r="P211" t="str">
        <f>_xlfn.XLOOKUP($A211,'Order Details'!$A$1:$A$1501,'Order Details'!F$1:F$1501,,0)</f>
        <v>Printers</v>
      </c>
    </row>
    <row r="212" spans="1:16" x14ac:dyDescent="0.3">
      <c r="A212" t="s">
        <v>243</v>
      </c>
      <c r="B212" s="16" t="s">
        <v>905</v>
      </c>
      <c r="C212" s="16">
        <f t="shared" si="6"/>
        <v>43387</v>
      </c>
      <c r="D212" s="17">
        <f>MONTH(Таблиця9[[#This Row],[Стовпець1]])</f>
        <v>10</v>
      </c>
      <c r="E212" s="17" t="str">
        <f>TEXT(DATE(2000,Таблиця9[[#This Row],[Month]],1),"MMMM")</f>
        <v>October</v>
      </c>
      <c r="F212" s="17">
        <f>YEAR(Таблиця9[[#This Row],[Стовпець1]])</f>
        <v>2018</v>
      </c>
      <c r="G212" s="17">
        <f>ROUNDUP(Таблиця9[[#This Row],[Month]]/3,0)</f>
        <v>4</v>
      </c>
      <c r="H212" s="17">
        <f t="shared" si="7"/>
        <v>14</v>
      </c>
      <c r="I212" t="s">
        <v>906</v>
      </c>
      <c r="J212" t="s">
        <v>537</v>
      </c>
      <c r="K212" t="s">
        <v>603</v>
      </c>
      <c r="L212">
        <f>_xlfn.XLOOKUP($A212,'Order Details'!$A$1:$A$1501,'Order Details'!B$1:B$1501,,0)</f>
        <v>75</v>
      </c>
      <c r="M212">
        <f>_xlfn.XLOOKUP($A212,'Order Details'!$A$1:$A$1501,'Order Details'!C$1:C$1501,,0)</f>
        <v>28</v>
      </c>
      <c r="N212">
        <f>_xlfn.XLOOKUP($A212,'Order Details'!$A$1:$A$1501,'Order Details'!D$1:D$1501,,0)</f>
        <v>9</v>
      </c>
      <c r="O212" t="str">
        <f>_xlfn.XLOOKUP($A212,'Order Details'!$A$1:$A$1501,'Order Details'!E$1:E$1501,,0)</f>
        <v>Clothing</v>
      </c>
      <c r="P212" t="str">
        <f>_xlfn.XLOOKUP($A212,'Order Details'!$A$1:$A$1501,'Order Details'!F$1:F$1501,,0)</f>
        <v>Hankerchief</v>
      </c>
    </row>
    <row r="213" spans="1:16" x14ac:dyDescent="0.3">
      <c r="A213" t="s">
        <v>244</v>
      </c>
      <c r="B213" s="16" t="s">
        <v>907</v>
      </c>
      <c r="C213" s="16">
        <f t="shared" si="6"/>
        <v>43388</v>
      </c>
      <c r="D213" s="17">
        <f>MONTH(Таблиця9[[#This Row],[Стовпець1]])</f>
        <v>10</v>
      </c>
      <c r="E213" s="17" t="str">
        <f>TEXT(DATE(2000,Таблиця9[[#This Row],[Month]],1),"MMMM")</f>
        <v>October</v>
      </c>
      <c r="F213" s="17">
        <f>YEAR(Таблиця9[[#This Row],[Стовпець1]])</f>
        <v>2018</v>
      </c>
      <c r="G213" s="17">
        <f>ROUNDUP(Таблиця9[[#This Row],[Month]]/3,0)</f>
        <v>4</v>
      </c>
      <c r="H213" s="17">
        <f t="shared" si="7"/>
        <v>15</v>
      </c>
      <c r="I213" t="s">
        <v>908</v>
      </c>
      <c r="J213" t="s">
        <v>537</v>
      </c>
      <c r="K213" t="s">
        <v>538</v>
      </c>
      <c r="L213">
        <f>_xlfn.XLOOKUP($A213,'Order Details'!$A$1:$A$1501,'Order Details'!B$1:B$1501,,0)</f>
        <v>417</v>
      </c>
      <c r="M213">
        <f>_xlfn.XLOOKUP($A213,'Order Details'!$A$1:$A$1501,'Order Details'!C$1:C$1501,,0)</f>
        <v>49</v>
      </c>
      <c r="N213">
        <f>_xlfn.XLOOKUP($A213,'Order Details'!$A$1:$A$1501,'Order Details'!D$1:D$1501,,0)</f>
        <v>3</v>
      </c>
      <c r="O213" t="str">
        <f>_xlfn.XLOOKUP($A213,'Order Details'!$A$1:$A$1501,'Order Details'!E$1:E$1501,,0)</f>
        <v>Electronics</v>
      </c>
      <c r="P213" t="str">
        <f>_xlfn.XLOOKUP($A213,'Order Details'!$A$1:$A$1501,'Order Details'!F$1:F$1501,,0)</f>
        <v>Electronic Games</v>
      </c>
    </row>
    <row r="214" spans="1:16" x14ac:dyDescent="0.3">
      <c r="A214" t="s">
        <v>245</v>
      </c>
      <c r="B214" s="16" t="s">
        <v>909</v>
      </c>
      <c r="C214" s="16">
        <f t="shared" si="6"/>
        <v>43389</v>
      </c>
      <c r="D214" s="17">
        <f>MONTH(Таблиця9[[#This Row],[Стовпець1]])</f>
        <v>10</v>
      </c>
      <c r="E214" s="17" t="str">
        <f>TEXT(DATE(2000,Таблиця9[[#This Row],[Month]],1),"MMMM")</f>
        <v>October</v>
      </c>
      <c r="F214" s="17">
        <f>YEAR(Таблиця9[[#This Row],[Стовпець1]])</f>
        <v>2018</v>
      </c>
      <c r="G214" s="17">
        <f>ROUNDUP(Таблиця9[[#This Row],[Month]]/3,0)</f>
        <v>4</v>
      </c>
      <c r="H214" s="17">
        <f t="shared" si="7"/>
        <v>16</v>
      </c>
      <c r="I214" t="s">
        <v>910</v>
      </c>
      <c r="J214" t="s">
        <v>540</v>
      </c>
      <c r="K214" t="s">
        <v>541</v>
      </c>
      <c r="L214">
        <f>_xlfn.XLOOKUP($A214,'Order Details'!$A$1:$A$1501,'Order Details'!B$1:B$1501,,0)</f>
        <v>119</v>
      </c>
      <c r="M214">
        <f>_xlfn.XLOOKUP($A214,'Order Details'!$A$1:$A$1501,'Order Details'!C$1:C$1501,,0)</f>
        <v>1</v>
      </c>
      <c r="N214">
        <f>_xlfn.XLOOKUP($A214,'Order Details'!$A$1:$A$1501,'Order Details'!D$1:D$1501,,0)</f>
        <v>1</v>
      </c>
      <c r="O214" t="str">
        <f>_xlfn.XLOOKUP($A214,'Order Details'!$A$1:$A$1501,'Order Details'!E$1:E$1501,,0)</f>
        <v>Furniture</v>
      </c>
      <c r="P214" t="str">
        <f>_xlfn.XLOOKUP($A214,'Order Details'!$A$1:$A$1501,'Order Details'!F$1:F$1501,,0)</f>
        <v>Chairs</v>
      </c>
    </row>
    <row r="215" spans="1:16" x14ac:dyDescent="0.3">
      <c r="A215" t="s">
        <v>246</v>
      </c>
      <c r="B215" s="16" t="s">
        <v>909</v>
      </c>
      <c r="C215" s="16">
        <f t="shared" si="6"/>
        <v>43389</v>
      </c>
      <c r="D215" s="17">
        <f>MONTH(Таблиця9[[#This Row],[Стовпець1]])</f>
        <v>10</v>
      </c>
      <c r="E215" s="17" t="str">
        <f>TEXT(DATE(2000,Таблиця9[[#This Row],[Month]],1),"MMMM")</f>
        <v>October</v>
      </c>
      <c r="F215" s="17">
        <f>YEAR(Таблиця9[[#This Row],[Стовпець1]])</f>
        <v>2018</v>
      </c>
      <c r="G215" s="17">
        <f>ROUNDUP(Таблиця9[[#This Row],[Month]]/3,0)</f>
        <v>4</v>
      </c>
      <c r="H215" s="17">
        <f t="shared" si="7"/>
        <v>16</v>
      </c>
      <c r="I215" t="s">
        <v>623</v>
      </c>
      <c r="J215" t="s">
        <v>543</v>
      </c>
      <c r="K215" t="s">
        <v>544</v>
      </c>
      <c r="L215">
        <f>_xlfn.XLOOKUP($A215,'Order Details'!$A$1:$A$1501,'Order Details'!B$1:B$1501,,0)</f>
        <v>60</v>
      </c>
      <c r="M215">
        <f>_xlfn.XLOOKUP($A215,'Order Details'!$A$1:$A$1501,'Order Details'!C$1:C$1501,,0)</f>
        <v>21</v>
      </c>
      <c r="N215">
        <f>_xlfn.XLOOKUP($A215,'Order Details'!$A$1:$A$1501,'Order Details'!D$1:D$1501,,0)</f>
        <v>4</v>
      </c>
      <c r="O215" t="str">
        <f>_xlfn.XLOOKUP($A215,'Order Details'!$A$1:$A$1501,'Order Details'!E$1:E$1501,,0)</f>
        <v>Clothing</v>
      </c>
      <c r="P215" t="str">
        <f>_xlfn.XLOOKUP($A215,'Order Details'!$A$1:$A$1501,'Order Details'!F$1:F$1501,,0)</f>
        <v>Stole</v>
      </c>
    </row>
    <row r="216" spans="1:16" x14ac:dyDescent="0.3">
      <c r="A216" t="s">
        <v>247</v>
      </c>
      <c r="B216" s="16" t="s">
        <v>911</v>
      </c>
      <c r="C216" s="16">
        <f t="shared" si="6"/>
        <v>43391</v>
      </c>
      <c r="D216" s="17">
        <f>MONTH(Таблиця9[[#This Row],[Стовпець1]])</f>
        <v>10</v>
      </c>
      <c r="E216" s="17" t="str">
        <f>TEXT(DATE(2000,Таблиця9[[#This Row],[Month]],1),"MMMM")</f>
        <v>October</v>
      </c>
      <c r="F216" s="17">
        <f>YEAR(Таблиця9[[#This Row],[Стовпець1]])</f>
        <v>2018</v>
      </c>
      <c r="G216" s="17">
        <f>ROUNDUP(Таблиця9[[#This Row],[Month]]/3,0)</f>
        <v>4</v>
      </c>
      <c r="H216" s="17">
        <f t="shared" si="7"/>
        <v>18</v>
      </c>
      <c r="I216" t="s">
        <v>912</v>
      </c>
      <c r="J216" t="s">
        <v>546</v>
      </c>
      <c r="K216" t="s">
        <v>547</v>
      </c>
      <c r="L216">
        <f>_xlfn.XLOOKUP($A216,'Order Details'!$A$1:$A$1501,'Order Details'!B$1:B$1501,,0)</f>
        <v>34</v>
      </c>
      <c r="M216">
        <f>_xlfn.XLOOKUP($A216,'Order Details'!$A$1:$A$1501,'Order Details'!C$1:C$1501,,0)</f>
        <v>13</v>
      </c>
      <c r="N216">
        <f>_xlfn.XLOOKUP($A216,'Order Details'!$A$1:$A$1501,'Order Details'!D$1:D$1501,,0)</f>
        <v>2</v>
      </c>
      <c r="O216" t="str">
        <f>_xlfn.XLOOKUP($A216,'Order Details'!$A$1:$A$1501,'Order Details'!E$1:E$1501,,0)</f>
        <v>Clothing</v>
      </c>
      <c r="P216" t="str">
        <f>_xlfn.XLOOKUP($A216,'Order Details'!$A$1:$A$1501,'Order Details'!F$1:F$1501,,0)</f>
        <v>Saree</v>
      </c>
    </row>
    <row r="217" spans="1:16" x14ac:dyDescent="0.3">
      <c r="A217" t="s">
        <v>248</v>
      </c>
      <c r="B217" s="16" t="s">
        <v>911</v>
      </c>
      <c r="C217" s="16">
        <f t="shared" si="6"/>
        <v>43391</v>
      </c>
      <c r="D217" s="17">
        <f>MONTH(Таблиця9[[#This Row],[Стовпець1]])</f>
        <v>10</v>
      </c>
      <c r="E217" s="17" t="str">
        <f>TEXT(DATE(2000,Таблиця9[[#This Row],[Month]],1),"MMMM")</f>
        <v>October</v>
      </c>
      <c r="F217" s="17">
        <f>YEAR(Таблиця9[[#This Row],[Стовпець1]])</f>
        <v>2018</v>
      </c>
      <c r="G217" s="17">
        <f>ROUNDUP(Таблиця9[[#This Row],[Month]]/3,0)</f>
        <v>4</v>
      </c>
      <c r="H217" s="17">
        <f t="shared" si="7"/>
        <v>18</v>
      </c>
      <c r="I217" t="s">
        <v>913</v>
      </c>
      <c r="J217" t="s">
        <v>534</v>
      </c>
      <c r="K217" t="s">
        <v>601</v>
      </c>
      <c r="L217">
        <f>_xlfn.XLOOKUP($A217,'Order Details'!$A$1:$A$1501,'Order Details'!B$1:B$1501,,0)</f>
        <v>2103</v>
      </c>
      <c r="M217">
        <f>_xlfn.XLOOKUP($A217,'Order Details'!$A$1:$A$1501,'Order Details'!C$1:C$1501,,0)</f>
        <v>322</v>
      </c>
      <c r="N217">
        <f>_xlfn.XLOOKUP($A217,'Order Details'!$A$1:$A$1501,'Order Details'!D$1:D$1501,,0)</f>
        <v>8</v>
      </c>
      <c r="O217" t="str">
        <f>_xlfn.XLOOKUP($A217,'Order Details'!$A$1:$A$1501,'Order Details'!E$1:E$1501,,0)</f>
        <v>Electronics</v>
      </c>
      <c r="P217" t="str">
        <f>_xlfn.XLOOKUP($A217,'Order Details'!$A$1:$A$1501,'Order Details'!F$1:F$1501,,0)</f>
        <v>Electronic Games</v>
      </c>
    </row>
    <row r="218" spans="1:16" x14ac:dyDescent="0.3">
      <c r="A218" t="s">
        <v>249</v>
      </c>
      <c r="B218" s="16" t="s">
        <v>914</v>
      </c>
      <c r="C218" s="16">
        <f t="shared" si="6"/>
        <v>43393</v>
      </c>
      <c r="D218" s="17">
        <f>MONTH(Таблиця9[[#This Row],[Стовпець1]])</f>
        <v>10</v>
      </c>
      <c r="E218" s="17" t="str">
        <f>TEXT(DATE(2000,Таблиця9[[#This Row],[Month]],1),"MMMM")</f>
        <v>October</v>
      </c>
      <c r="F218" s="17">
        <f>YEAR(Таблиця9[[#This Row],[Стовпець1]])</f>
        <v>2018</v>
      </c>
      <c r="G218" s="17">
        <f>ROUNDUP(Таблиця9[[#This Row],[Month]]/3,0)</f>
        <v>4</v>
      </c>
      <c r="H218" s="17">
        <f t="shared" si="7"/>
        <v>20</v>
      </c>
      <c r="I218" t="s">
        <v>915</v>
      </c>
      <c r="J218" t="s">
        <v>537</v>
      </c>
      <c r="K218" t="s">
        <v>603</v>
      </c>
      <c r="L218">
        <f>_xlfn.XLOOKUP($A218,'Order Details'!$A$1:$A$1501,'Order Details'!B$1:B$1501,,0)</f>
        <v>101</v>
      </c>
      <c r="M218">
        <f>_xlfn.XLOOKUP($A218,'Order Details'!$A$1:$A$1501,'Order Details'!C$1:C$1501,,0)</f>
        <v>38</v>
      </c>
      <c r="N218">
        <f>_xlfn.XLOOKUP($A218,'Order Details'!$A$1:$A$1501,'Order Details'!D$1:D$1501,,0)</f>
        <v>2</v>
      </c>
      <c r="O218" t="str">
        <f>_xlfn.XLOOKUP($A218,'Order Details'!$A$1:$A$1501,'Order Details'!E$1:E$1501,,0)</f>
        <v>Furniture</v>
      </c>
      <c r="P218" t="str">
        <f>_xlfn.XLOOKUP($A218,'Order Details'!$A$1:$A$1501,'Order Details'!F$1:F$1501,,0)</f>
        <v>Furnishings</v>
      </c>
    </row>
    <row r="219" spans="1:16" x14ac:dyDescent="0.3">
      <c r="A219" t="s">
        <v>250</v>
      </c>
      <c r="B219" s="16" t="s">
        <v>916</v>
      </c>
      <c r="C219" s="16">
        <f t="shared" si="6"/>
        <v>43394</v>
      </c>
      <c r="D219" s="17">
        <f>MONTH(Таблиця9[[#This Row],[Стовпець1]])</f>
        <v>10</v>
      </c>
      <c r="E219" s="17" t="str">
        <f>TEXT(DATE(2000,Таблиця9[[#This Row],[Month]],1),"MMMM")</f>
        <v>October</v>
      </c>
      <c r="F219" s="17">
        <f>YEAR(Таблиця9[[#This Row],[Стовпець1]])</f>
        <v>2018</v>
      </c>
      <c r="G219" s="17">
        <f>ROUNDUP(Таблиця9[[#This Row],[Month]]/3,0)</f>
        <v>4</v>
      </c>
      <c r="H219" s="17">
        <f t="shared" si="7"/>
        <v>21</v>
      </c>
      <c r="I219" t="s">
        <v>799</v>
      </c>
      <c r="J219" t="s">
        <v>537</v>
      </c>
      <c r="K219" t="s">
        <v>603</v>
      </c>
      <c r="L219">
        <f>_xlfn.XLOOKUP($A219,'Order Details'!$A$1:$A$1501,'Order Details'!B$1:B$1501,,0)</f>
        <v>911</v>
      </c>
      <c r="M219">
        <f>_xlfn.XLOOKUP($A219,'Order Details'!$A$1:$A$1501,'Order Details'!C$1:C$1501,,0)</f>
        <v>355</v>
      </c>
      <c r="N219">
        <f>_xlfn.XLOOKUP($A219,'Order Details'!$A$1:$A$1501,'Order Details'!D$1:D$1501,,0)</f>
        <v>5</v>
      </c>
      <c r="O219" t="str">
        <f>_xlfn.XLOOKUP($A219,'Order Details'!$A$1:$A$1501,'Order Details'!E$1:E$1501,,0)</f>
        <v>Electronics</v>
      </c>
      <c r="P219" t="str">
        <f>_xlfn.XLOOKUP($A219,'Order Details'!$A$1:$A$1501,'Order Details'!F$1:F$1501,,0)</f>
        <v>Phones</v>
      </c>
    </row>
    <row r="220" spans="1:16" x14ac:dyDescent="0.3">
      <c r="A220" t="s">
        <v>251</v>
      </c>
      <c r="B220" s="16" t="s">
        <v>917</v>
      </c>
      <c r="C220" s="16">
        <f t="shared" si="6"/>
        <v>43395</v>
      </c>
      <c r="D220" s="17">
        <f>MONTH(Таблиця9[[#This Row],[Стовпець1]])</f>
        <v>10</v>
      </c>
      <c r="E220" s="17" t="str">
        <f>TEXT(DATE(2000,Таблиця9[[#This Row],[Month]],1),"MMMM")</f>
        <v>October</v>
      </c>
      <c r="F220" s="17">
        <f>YEAR(Таблиця9[[#This Row],[Стовпець1]])</f>
        <v>2018</v>
      </c>
      <c r="G220" s="17">
        <f>ROUNDUP(Таблиця9[[#This Row],[Month]]/3,0)</f>
        <v>4</v>
      </c>
      <c r="H220" s="17">
        <f t="shared" si="7"/>
        <v>22</v>
      </c>
      <c r="I220" t="s">
        <v>918</v>
      </c>
      <c r="J220" t="s">
        <v>534</v>
      </c>
      <c r="K220" t="s">
        <v>601</v>
      </c>
      <c r="L220">
        <f>_xlfn.XLOOKUP($A220,'Order Details'!$A$1:$A$1501,'Order Details'!B$1:B$1501,,0)</f>
        <v>637</v>
      </c>
      <c r="M220">
        <f>_xlfn.XLOOKUP($A220,'Order Details'!$A$1:$A$1501,'Order Details'!C$1:C$1501,,0)</f>
        <v>261</v>
      </c>
      <c r="N220">
        <f>_xlfn.XLOOKUP($A220,'Order Details'!$A$1:$A$1501,'Order Details'!D$1:D$1501,,0)</f>
        <v>2</v>
      </c>
      <c r="O220" t="str">
        <f>_xlfn.XLOOKUP($A220,'Order Details'!$A$1:$A$1501,'Order Details'!E$1:E$1501,,0)</f>
        <v>Electronics</v>
      </c>
      <c r="P220" t="str">
        <f>_xlfn.XLOOKUP($A220,'Order Details'!$A$1:$A$1501,'Order Details'!F$1:F$1501,,0)</f>
        <v>Printers</v>
      </c>
    </row>
    <row r="221" spans="1:16" x14ac:dyDescent="0.3">
      <c r="A221" t="s">
        <v>252</v>
      </c>
      <c r="B221" s="16" t="s">
        <v>919</v>
      </c>
      <c r="C221" s="16">
        <f t="shared" si="6"/>
        <v>43396</v>
      </c>
      <c r="D221" s="17">
        <f>MONTH(Таблиця9[[#This Row],[Стовпець1]])</f>
        <v>10</v>
      </c>
      <c r="E221" s="17" t="str">
        <f>TEXT(DATE(2000,Таблиця9[[#This Row],[Month]],1),"MMMM")</f>
        <v>October</v>
      </c>
      <c r="F221" s="17">
        <f>YEAR(Таблиця9[[#This Row],[Стовпець1]])</f>
        <v>2018</v>
      </c>
      <c r="G221" s="17">
        <f>ROUNDUP(Таблиця9[[#This Row],[Month]]/3,0)</f>
        <v>4</v>
      </c>
      <c r="H221" s="17">
        <f t="shared" si="7"/>
        <v>23</v>
      </c>
      <c r="I221" t="s">
        <v>699</v>
      </c>
      <c r="J221" t="s">
        <v>537</v>
      </c>
      <c r="K221" t="s">
        <v>603</v>
      </c>
      <c r="L221">
        <f>_xlfn.XLOOKUP($A221,'Order Details'!$A$1:$A$1501,'Order Details'!B$1:B$1501,,0)</f>
        <v>156</v>
      </c>
      <c r="M221">
        <f>_xlfn.XLOOKUP($A221,'Order Details'!$A$1:$A$1501,'Order Details'!C$1:C$1501,,0)</f>
        <v>21</v>
      </c>
      <c r="N221">
        <f>_xlfn.XLOOKUP($A221,'Order Details'!$A$1:$A$1501,'Order Details'!D$1:D$1501,,0)</f>
        <v>3</v>
      </c>
      <c r="O221" t="str">
        <f>_xlfn.XLOOKUP($A221,'Order Details'!$A$1:$A$1501,'Order Details'!E$1:E$1501,,0)</f>
        <v>Furniture</v>
      </c>
      <c r="P221" t="str">
        <f>_xlfn.XLOOKUP($A221,'Order Details'!$A$1:$A$1501,'Order Details'!F$1:F$1501,,0)</f>
        <v>Chairs</v>
      </c>
    </row>
    <row r="222" spans="1:16" x14ac:dyDescent="0.3">
      <c r="A222" t="s">
        <v>253</v>
      </c>
      <c r="B222" s="16" t="s">
        <v>920</v>
      </c>
      <c r="C222" s="16">
        <f t="shared" si="6"/>
        <v>43397</v>
      </c>
      <c r="D222" s="17">
        <f>MONTH(Таблиця9[[#This Row],[Стовпець1]])</f>
        <v>10</v>
      </c>
      <c r="E222" s="17" t="str">
        <f>TEXT(DATE(2000,Таблиця9[[#This Row],[Month]],1),"MMMM")</f>
        <v>October</v>
      </c>
      <c r="F222" s="17">
        <f>YEAR(Таблиця9[[#This Row],[Стовпець1]])</f>
        <v>2018</v>
      </c>
      <c r="G222" s="17">
        <f>ROUNDUP(Таблиця9[[#This Row],[Month]]/3,0)</f>
        <v>4</v>
      </c>
      <c r="H222" s="17">
        <f t="shared" si="7"/>
        <v>24</v>
      </c>
      <c r="I222" t="s">
        <v>921</v>
      </c>
      <c r="J222" t="s">
        <v>568</v>
      </c>
      <c r="K222" t="s">
        <v>569</v>
      </c>
      <c r="L222">
        <f>_xlfn.XLOOKUP($A222,'Order Details'!$A$1:$A$1501,'Order Details'!B$1:B$1501,,0)</f>
        <v>537</v>
      </c>
      <c r="M222">
        <f>_xlfn.XLOOKUP($A222,'Order Details'!$A$1:$A$1501,'Order Details'!C$1:C$1501,,0)</f>
        <v>107</v>
      </c>
      <c r="N222">
        <f>_xlfn.XLOOKUP($A222,'Order Details'!$A$1:$A$1501,'Order Details'!D$1:D$1501,,0)</f>
        <v>3</v>
      </c>
      <c r="O222" t="str">
        <f>_xlfn.XLOOKUP($A222,'Order Details'!$A$1:$A$1501,'Order Details'!E$1:E$1501,,0)</f>
        <v>Clothing</v>
      </c>
      <c r="P222" t="str">
        <f>_xlfn.XLOOKUP($A222,'Order Details'!$A$1:$A$1501,'Order Details'!F$1:F$1501,,0)</f>
        <v>Saree</v>
      </c>
    </row>
    <row r="223" spans="1:16" x14ac:dyDescent="0.3">
      <c r="A223" t="s">
        <v>254</v>
      </c>
      <c r="B223" s="16" t="s">
        <v>922</v>
      </c>
      <c r="C223" s="16">
        <f t="shared" si="6"/>
        <v>43398</v>
      </c>
      <c r="D223" s="17">
        <f>MONTH(Таблиця9[[#This Row],[Стовпець1]])</f>
        <v>10</v>
      </c>
      <c r="E223" s="17" t="str">
        <f>TEXT(DATE(2000,Таблиця9[[#This Row],[Month]],1),"MMMM")</f>
        <v>October</v>
      </c>
      <c r="F223" s="17">
        <f>YEAR(Таблиця9[[#This Row],[Стовпець1]])</f>
        <v>2018</v>
      </c>
      <c r="G223" s="17">
        <f>ROUNDUP(Таблиця9[[#This Row],[Month]]/3,0)</f>
        <v>4</v>
      </c>
      <c r="H223" s="17">
        <f t="shared" si="7"/>
        <v>25</v>
      </c>
      <c r="I223" t="s">
        <v>923</v>
      </c>
      <c r="J223" t="s">
        <v>571</v>
      </c>
      <c r="K223" t="s">
        <v>569</v>
      </c>
      <c r="L223">
        <f>_xlfn.XLOOKUP($A223,'Order Details'!$A$1:$A$1501,'Order Details'!B$1:B$1501,,0)</f>
        <v>345</v>
      </c>
      <c r="M223">
        <f>_xlfn.XLOOKUP($A223,'Order Details'!$A$1:$A$1501,'Order Details'!C$1:C$1501,,0)</f>
        <v>38</v>
      </c>
      <c r="N223">
        <f>_xlfn.XLOOKUP($A223,'Order Details'!$A$1:$A$1501,'Order Details'!D$1:D$1501,,0)</f>
        <v>7</v>
      </c>
      <c r="O223" t="str">
        <f>_xlfn.XLOOKUP($A223,'Order Details'!$A$1:$A$1501,'Order Details'!E$1:E$1501,,0)</f>
        <v>Clothing</v>
      </c>
      <c r="P223" t="str">
        <f>_xlfn.XLOOKUP($A223,'Order Details'!$A$1:$A$1501,'Order Details'!F$1:F$1501,,0)</f>
        <v>Hankerchief</v>
      </c>
    </row>
    <row r="224" spans="1:16" x14ac:dyDescent="0.3">
      <c r="A224" t="s">
        <v>255</v>
      </c>
      <c r="B224" s="16" t="s">
        <v>924</v>
      </c>
      <c r="C224" s="16">
        <f t="shared" si="6"/>
        <v>43399</v>
      </c>
      <c r="D224" s="17">
        <f>MONTH(Таблиця9[[#This Row],[Стовпець1]])</f>
        <v>10</v>
      </c>
      <c r="E224" s="17" t="str">
        <f>TEXT(DATE(2000,Таблиця9[[#This Row],[Month]],1),"MMMM")</f>
        <v>October</v>
      </c>
      <c r="F224" s="17">
        <f>YEAR(Таблиця9[[#This Row],[Стовпець1]])</f>
        <v>2018</v>
      </c>
      <c r="G224" s="17">
        <f>ROUNDUP(Таблиця9[[#This Row],[Month]]/3,0)</f>
        <v>4</v>
      </c>
      <c r="H224" s="17">
        <f t="shared" si="7"/>
        <v>26</v>
      </c>
      <c r="I224" t="s">
        <v>925</v>
      </c>
      <c r="J224" t="s">
        <v>574</v>
      </c>
      <c r="K224" t="s">
        <v>575</v>
      </c>
      <c r="L224">
        <f>_xlfn.XLOOKUP($A224,'Order Details'!$A$1:$A$1501,'Order Details'!B$1:B$1501,,0)</f>
        <v>41</v>
      </c>
      <c r="M224">
        <f>_xlfn.XLOOKUP($A224,'Order Details'!$A$1:$A$1501,'Order Details'!C$1:C$1501,,0)</f>
        <v>11</v>
      </c>
      <c r="N224">
        <f>_xlfn.XLOOKUP($A224,'Order Details'!$A$1:$A$1501,'Order Details'!D$1:D$1501,,0)</f>
        <v>6</v>
      </c>
      <c r="O224" t="str">
        <f>_xlfn.XLOOKUP($A224,'Order Details'!$A$1:$A$1501,'Order Details'!E$1:E$1501,,0)</f>
        <v>Clothing</v>
      </c>
      <c r="P224" t="str">
        <f>_xlfn.XLOOKUP($A224,'Order Details'!$A$1:$A$1501,'Order Details'!F$1:F$1501,,0)</f>
        <v>Hankerchief</v>
      </c>
    </row>
    <row r="225" spans="1:16" x14ac:dyDescent="0.3">
      <c r="A225" t="s">
        <v>256</v>
      </c>
      <c r="B225" s="16" t="s">
        <v>926</v>
      </c>
      <c r="C225" s="16">
        <f t="shared" si="6"/>
        <v>43400</v>
      </c>
      <c r="D225" s="17">
        <f>MONTH(Таблиця9[[#This Row],[Стовпець1]])</f>
        <v>10</v>
      </c>
      <c r="E225" s="17" t="str">
        <f>TEXT(DATE(2000,Таблиця9[[#This Row],[Month]],1),"MMMM")</f>
        <v>October</v>
      </c>
      <c r="F225" s="17">
        <f>YEAR(Таблиця9[[#This Row],[Стовпець1]])</f>
        <v>2018</v>
      </c>
      <c r="G225" s="17">
        <f>ROUNDUP(Таблиця9[[#This Row],[Month]]/3,0)</f>
        <v>4</v>
      </c>
      <c r="H225" s="17">
        <f t="shared" si="7"/>
        <v>27</v>
      </c>
      <c r="I225" t="s">
        <v>680</v>
      </c>
      <c r="J225" t="s">
        <v>578</v>
      </c>
      <c r="K225" t="s">
        <v>579</v>
      </c>
      <c r="L225">
        <f>_xlfn.XLOOKUP($A225,'Order Details'!$A$1:$A$1501,'Order Details'!B$1:B$1501,,0)</f>
        <v>693</v>
      </c>
      <c r="M225">
        <f>_xlfn.XLOOKUP($A225,'Order Details'!$A$1:$A$1501,'Order Details'!C$1:C$1501,,0)</f>
        <v>254</v>
      </c>
      <c r="N225">
        <f>_xlfn.XLOOKUP($A225,'Order Details'!$A$1:$A$1501,'Order Details'!D$1:D$1501,,0)</f>
        <v>6</v>
      </c>
      <c r="O225" t="str">
        <f>_xlfn.XLOOKUP($A225,'Order Details'!$A$1:$A$1501,'Order Details'!E$1:E$1501,,0)</f>
        <v>Clothing</v>
      </c>
      <c r="P225" t="str">
        <f>_xlfn.XLOOKUP($A225,'Order Details'!$A$1:$A$1501,'Order Details'!F$1:F$1501,,0)</f>
        <v>Saree</v>
      </c>
    </row>
    <row r="226" spans="1:16" x14ac:dyDescent="0.3">
      <c r="A226" t="s">
        <v>257</v>
      </c>
      <c r="B226" s="16" t="s">
        <v>927</v>
      </c>
      <c r="C226" s="16">
        <f t="shared" si="6"/>
        <v>43401</v>
      </c>
      <c r="D226" s="17">
        <f>MONTH(Таблиця9[[#This Row],[Стовпець1]])</f>
        <v>10</v>
      </c>
      <c r="E226" s="17" t="str">
        <f>TEXT(DATE(2000,Таблиця9[[#This Row],[Month]],1),"MMMM")</f>
        <v>October</v>
      </c>
      <c r="F226" s="17">
        <f>YEAR(Таблиця9[[#This Row],[Стовпець1]])</f>
        <v>2018</v>
      </c>
      <c r="G226" s="17">
        <f>ROUNDUP(Таблиця9[[#This Row],[Month]]/3,0)</f>
        <v>4</v>
      </c>
      <c r="H226" s="17">
        <f t="shared" si="7"/>
        <v>28</v>
      </c>
      <c r="I226" t="s">
        <v>928</v>
      </c>
      <c r="J226" t="s">
        <v>534</v>
      </c>
      <c r="K226" t="s">
        <v>601</v>
      </c>
      <c r="L226">
        <f>_xlfn.XLOOKUP($A226,'Order Details'!$A$1:$A$1501,'Order Details'!B$1:B$1501,,0)</f>
        <v>504</v>
      </c>
      <c r="M226">
        <f>_xlfn.XLOOKUP($A226,'Order Details'!$A$1:$A$1501,'Order Details'!C$1:C$1501,,0)</f>
        <v>116</v>
      </c>
      <c r="N226">
        <f>_xlfn.XLOOKUP($A226,'Order Details'!$A$1:$A$1501,'Order Details'!D$1:D$1501,,0)</f>
        <v>3</v>
      </c>
      <c r="O226" t="str">
        <f>_xlfn.XLOOKUP($A226,'Order Details'!$A$1:$A$1501,'Order Details'!E$1:E$1501,,0)</f>
        <v>Furniture</v>
      </c>
      <c r="P226" t="str">
        <f>_xlfn.XLOOKUP($A226,'Order Details'!$A$1:$A$1501,'Order Details'!F$1:F$1501,,0)</f>
        <v>Bookcases</v>
      </c>
    </row>
    <row r="227" spans="1:16" x14ac:dyDescent="0.3">
      <c r="A227" t="s">
        <v>258</v>
      </c>
      <c r="B227" s="16" t="s">
        <v>929</v>
      </c>
      <c r="C227" s="16">
        <f t="shared" si="6"/>
        <v>43402</v>
      </c>
      <c r="D227" s="17">
        <f>MONTH(Таблиця9[[#This Row],[Стовпець1]])</f>
        <v>10</v>
      </c>
      <c r="E227" s="17" t="str">
        <f>TEXT(DATE(2000,Таблиця9[[#This Row],[Month]],1),"MMMM")</f>
        <v>October</v>
      </c>
      <c r="F227" s="17">
        <f>YEAR(Таблиця9[[#This Row],[Стовпець1]])</f>
        <v>2018</v>
      </c>
      <c r="G227" s="17">
        <f>ROUNDUP(Таблиця9[[#This Row],[Month]]/3,0)</f>
        <v>4</v>
      </c>
      <c r="H227" s="17">
        <f t="shared" si="7"/>
        <v>29</v>
      </c>
      <c r="I227" t="s">
        <v>930</v>
      </c>
      <c r="J227" t="s">
        <v>537</v>
      </c>
      <c r="K227" t="s">
        <v>603</v>
      </c>
      <c r="L227">
        <f>_xlfn.XLOOKUP($A227,'Order Details'!$A$1:$A$1501,'Order Details'!B$1:B$1501,,0)</f>
        <v>64</v>
      </c>
      <c r="M227">
        <f>_xlfn.XLOOKUP($A227,'Order Details'!$A$1:$A$1501,'Order Details'!C$1:C$1501,,0)</f>
        <v>27</v>
      </c>
      <c r="N227">
        <f>_xlfn.XLOOKUP($A227,'Order Details'!$A$1:$A$1501,'Order Details'!D$1:D$1501,,0)</f>
        <v>5</v>
      </c>
      <c r="O227" t="str">
        <f>_xlfn.XLOOKUP($A227,'Order Details'!$A$1:$A$1501,'Order Details'!E$1:E$1501,,0)</f>
        <v>Clothing</v>
      </c>
      <c r="P227" t="str">
        <f>_xlfn.XLOOKUP($A227,'Order Details'!$A$1:$A$1501,'Order Details'!F$1:F$1501,,0)</f>
        <v>Hankerchief</v>
      </c>
    </row>
    <row r="228" spans="1:16" x14ac:dyDescent="0.3">
      <c r="A228" t="s">
        <v>259</v>
      </c>
      <c r="B228" s="16" t="s">
        <v>929</v>
      </c>
      <c r="C228" s="16">
        <f t="shared" si="6"/>
        <v>43402</v>
      </c>
      <c r="D228" s="17">
        <f>MONTH(Таблиця9[[#This Row],[Стовпець1]])</f>
        <v>10</v>
      </c>
      <c r="E228" s="17" t="str">
        <f>TEXT(DATE(2000,Таблиця9[[#This Row],[Month]],1),"MMMM")</f>
        <v>October</v>
      </c>
      <c r="F228" s="17">
        <f>YEAR(Таблиця9[[#This Row],[Стовпець1]])</f>
        <v>2018</v>
      </c>
      <c r="G228" s="17">
        <f>ROUNDUP(Таблиця9[[#This Row],[Month]]/3,0)</f>
        <v>4</v>
      </c>
      <c r="H228" s="17">
        <f t="shared" si="7"/>
        <v>29</v>
      </c>
      <c r="I228" t="s">
        <v>931</v>
      </c>
      <c r="J228" t="s">
        <v>588</v>
      </c>
      <c r="K228" t="s">
        <v>589</v>
      </c>
      <c r="L228">
        <f>_xlfn.XLOOKUP($A228,'Order Details'!$A$1:$A$1501,'Order Details'!B$1:B$1501,,0)</f>
        <v>16</v>
      </c>
      <c r="M228">
        <f>_xlfn.XLOOKUP($A228,'Order Details'!$A$1:$A$1501,'Order Details'!C$1:C$1501,,0)</f>
        <v>5</v>
      </c>
      <c r="N228">
        <f>_xlfn.XLOOKUP($A228,'Order Details'!$A$1:$A$1501,'Order Details'!D$1:D$1501,,0)</f>
        <v>1</v>
      </c>
      <c r="O228" t="str">
        <f>_xlfn.XLOOKUP($A228,'Order Details'!$A$1:$A$1501,'Order Details'!E$1:E$1501,,0)</f>
        <v>Clothing</v>
      </c>
      <c r="P228" t="str">
        <f>_xlfn.XLOOKUP($A228,'Order Details'!$A$1:$A$1501,'Order Details'!F$1:F$1501,,0)</f>
        <v>Stole</v>
      </c>
    </row>
    <row r="229" spans="1:16" x14ac:dyDescent="0.3">
      <c r="A229" t="s">
        <v>260</v>
      </c>
      <c r="B229" s="16" t="s">
        <v>929</v>
      </c>
      <c r="C229" s="16">
        <f t="shared" si="6"/>
        <v>43402</v>
      </c>
      <c r="D229" s="17">
        <f>MONTH(Таблиця9[[#This Row],[Стовпець1]])</f>
        <v>10</v>
      </c>
      <c r="E229" s="17" t="str">
        <f>TEXT(DATE(2000,Таблиця9[[#This Row],[Month]],1),"MMMM")</f>
        <v>October</v>
      </c>
      <c r="F229" s="17">
        <f>YEAR(Таблиця9[[#This Row],[Стовпець1]])</f>
        <v>2018</v>
      </c>
      <c r="G229" s="17">
        <f>ROUNDUP(Таблиця9[[#This Row],[Month]]/3,0)</f>
        <v>4</v>
      </c>
      <c r="H229" s="17">
        <f t="shared" si="7"/>
        <v>29</v>
      </c>
      <c r="I229" t="s">
        <v>932</v>
      </c>
      <c r="J229" t="s">
        <v>531</v>
      </c>
      <c r="K229" t="s">
        <v>532</v>
      </c>
      <c r="L229">
        <f>_xlfn.XLOOKUP($A229,'Order Details'!$A$1:$A$1501,'Order Details'!B$1:B$1501,,0)</f>
        <v>52</v>
      </c>
      <c r="M229">
        <f>_xlfn.XLOOKUP($A229,'Order Details'!$A$1:$A$1501,'Order Details'!C$1:C$1501,,0)</f>
        <v>11</v>
      </c>
      <c r="N229">
        <f>_xlfn.XLOOKUP($A229,'Order Details'!$A$1:$A$1501,'Order Details'!D$1:D$1501,,0)</f>
        <v>5</v>
      </c>
      <c r="O229" t="str">
        <f>_xlfn.XLOOKUP($A229,'Order Details'!$A$1:$A$1501,'Order Details'!E$1:E$1501,,0)</f>
        <v>Clothing</v>
      </c>
      <c r="P229" t="str">
        <f>_xlfn.XLOOKUP($A229,'Order Details'!$A$1:$A$1501,'Order Details'!F$1:F$1501,,0)</f>
        <v>Leggings</v>
      </c>
    </row>
    <row r="230" spans="1:16" x14ac:dyDescent="0.3">
      <c r="A230" t="s">
        <v>261</v>
      </c>
      <c r="B230" s="16" t="s">
        <v>929</v>
      </c>
      <c r="C230" s="16">
        <f t="shared" si="6"/>
        <v>43402</v>
      </c>
      <c r="D230" s="17">
        <f>MONTH(Таблиця9[[#This Row],[Стовпець1]])</f>
        <v>10</v>
      </c>
      <c r="E230" s="17" t="str">
        <f>TEXT(DATE(2000,Таблиця9[[#This Row],[Month]],1),"MMMM")</f>
        <v>October</v>
      </c>
      <c r="F230" s="17">
        <f>YEAR(Таблиця9[[#This Row],[Стовпець1]])</f>
        <v>2018</v>
      </c>
      <c r="G230" s="17">
        <f>ROUNDUP(Таблиця9[[#This Row],[Month]]/3,0)</f>
        <v>4</v>
      </c>
      <c r="H230" s="17">
        <f t="shared" si="7"/>
        <v>29</v>
      </c>
      <c r="I230" t="s">
        <v>933</v>
      </c>
      <c r="J230" t="s">
        <v>534</v>
      </c>
      <c r="K230" t="s">
        <v>535</v>
      </c>
      <c r="L230">
        <f>_xlfn.XLOOKUP($A230,'Order Details'!$A$1:$A$1501,'Order Details'!B$1:B$1501,,0)</f>
        <v>1298</v>
      </c>
      <c r="M230">
        <f>_xlfn.XLOOKUP($A230,'Order Details'!$A$1:$A$1501,'Order Details'!C$1:C$1501,,0)</f>
        <v>65</v>
      </c>
      <c r="N230">
        <f>_xlfn.XLOOKUP($A230,'Order Details'!$A$1:$A$1501,'Order Details'!D$1:D$1501,,0)</f>
        <v>9</v>
      </c>
      <c r="O230" t="str">
        <f>_xlfn.XLOOKUP($A230,'Order Details'!$A$1:$A$1501,'Order Details'!E$1:E$1501,,0)</f>
        <v>Electronics</v>
      </c>
      <c r="P230" t="str">
        <f>_xlfn.XLOOKUP($A230,'Order Details'!$A$1:$A$1501,'Order Details'!F$1:F$1501,,0)</f>
        <v>Printers</v>
      </c>
    </row>
    <row r="231" spans="1:16" x14ac:dyDescent="0.3">
      <c r="A231" t="s">
        <v>262</v>
      </c>
      <c r="B231" s="16" t="s">
        <v>929</v>
      </c>
      <c r="C231" s="16">
        <f t="shared" si="6"/>
        <v>43402</v>
      </c>
      <c r="D231" s="17">
        <f>MONTH(Таблиця9[[#This Row],[Стовпець1]])</f>
        <v>10</v>
      </c>
      <c r="E231" s="17" t="str">
        <f>TEXT(DATE(2000,Таблиця9[[#This Row],[Month]],1),"MMMM")</f>
        <v>October</v>
      </c>
      <c r="F231" s="17">
        <f>YEAR(Таблиця9[[#This Row],[Стовпець1]])</f>
        <v>2018</v>
      </c>
      <c r="G231" s="17">
        <f>ROUNDUP(Таблиця9[[#This Row],[Month]]/3,0)</f>
        <v>4</v>
      </c>
      <c r="H231" s="17">
        <f t="shared" si="7"/>
        <v>29</v>
      </c>
      <c r="I231" t="s">
        <v>934</v>
      </c>
      <c r="J231" t="s">
        <v>534</v>
      </c>
      <c r="K231" t="s">
        <v>601</v>
      </c>
      <c r="L231">
        <f>_xlfn.XLOOKUP($A231,'Order Details'!$A$1:$A$1501,'Order Details'!B$1:B$1501,,0)</f>
        <v>263</v>
      </c>
      <c r="M231">
        <f>_xlfn.XLOOKUP($A231,'Order Details'!$A$1:$A$1501,'Order Details'!C$1:C$1501,,0)</f>
        <v>50</v>
      </c>
      <c r="N231">
        <f>_xlfn.XLOOKUP($A231,'Order Details'!$A$1:$A$1501,'Order Details'!D$1:D$1501,,0)</f>
        <v>5</v>
      </c>
      <c r="O231" t="str">
        <f>_xlfn.XLOOKUP($A231,'Order Details'!$A$1:$A$1501,'Order Details'!E$1:E$1501,,0)</f>
        <v>Clothing</v>
      </c>
      <c r="P231" t="str">
        <f>_xlfn.XLOOKUP($A231,'Order Details'!$A$1:$A$1501,'Order Details'!F$1:F$1501,,0)</f>
        <v>Stole</v>
      </c>
    </row>
    <row r="232" spans="1:16" x14ac:dyDescent="0.3">
      <c r="A232" t="s">
        <v>263</v>
      </c>
      <c r="B232" s="16" t="s">
        <v>929</v>
      </c>
      <c r="C232" s="16">
        <f t="shared" si="6"/>
        <v>43402</v>
      </c>
      <c r="D232" s="17">
        <f>MONTH(Таблиця9[[#This Row],[Стовпець1]])</f>
        <v>10</v>
      </c>
      <c r="E232" s="17" t="str">
        <f>TEXT(DATE(2000,Таблиця9[[#This Row],[Month]],1),"MMMM")</f>
        <v>October</v>
      </c>
      <c r="F232" s="17">
        <f>YEAR(Таблиця9[[#This Row],[Стовпець1]])</f>
        <v>2018</v>
      </c>
      <c r="G232" s="17">
        <f>ROUNDUP(Таблиця9[[#This Row],[Month]]/3,0)</f>
        <v>4</v>
      </c>
      <c r="H232" s="17">
        <f t="shared" si="7"/>
        <v>29</v>
      </c>
      <c r="I232" t="s">
        <v>841</v>
      </c>
      <c r="J232" t="s">
        <v>537</v>
      </c>
      <c r="K232" t="s">
        <v>603</v>
      </c>
      <c r="L232">
        <f>_xlfn.XLOOKUP($A232,'Order Details'!$A$1:$A$1501,'Order Details'!B$1:B$1501,,0)</f>
        <v>70</v>
      </c>
      <c r="M232">
        <f>_xlfn.XLOOKUP($A232,'Order Details'!$A$1:$A$1501,'Order Details'!C$1:C$1501,,0)</f>
        <v>26</v>
      </c>
      <c r="N232">
        <f>_xlfn.XLOOKUP($A232,'Order Details'!$A$1:$A$1501,'Order Details'!D$1:D$1501,,0)</f>
        <v>5</v>
      </c>
      <c r="O232" t="str">
        <f>_xlfn.XLOOKUP($A232,'Order Details'!$A$1:$A$1501,'Order Details'!E$1:E$1501,,0)</f>
        <v>Clothing</v>
      </c>
      <c r="P232" t="str">
        <f>_xlfn.XLOOKUP($A232,'Order Details'!$A$1:$A$1501,'Order Details'!F$1:F$1501,,0)</f>
        <v>Hankerchief</v>
      </c>
    </row>
    <row r="233" spans="1:16" x14ac:dyDescent="0.3">
      <c r="A233" t="s">
        <v>264</v>
      </c>
      <c r="B233" s="16" t="s">
        <v>935</v>
      </c>
      <c r="C233" s="16">
        <f t="shared" si="6"/>
        <v>43403</v>
      </c>
      <c r="D233" s="17">
        <f>MONTH(Таблиця9[[#This Row],[Стовпець1]])</f>
        <v>10</v>
      </c>
      <c r="E233" s="17" t="str">
        <f>TEXT(DATE(2000,Таблиця9[[#This Row],[Month]],1),"MMMM")</f>
        <v>October</v>
      </c>
      <c r="F233" s="17">
        <f>YEAR(Таблиця9[[#This Row],[Стовпець1]])</f>
        <v>2018</v>
      </c>
      <c r="G233" s="17">
        <f>ROUNDUP(Таблиця9[[#This Row],[Month]]/3,0)</f>
        <v>4</v>
      </c>
      <c r="H233" s="17">
        <f t="shared" si="7"/>
        <v>30</v>
      </c>
      <c r="I233" t="s">
        <v>936</v>
      </c>
      <c r="J233" t="s">
        <v>543</v>
      </c>
      <c r="K233" t="s">
        <v>544</v>
      </c>
      <c r="L233">
        <f>_xlfn.XLOOKUP($A233,'Order Details'!$A$1:$A$1501,'Order Details'!B$1:B$1501,,0)</f>
        <v>1250</v>
      </c>
      <c r="M233">
        <f>_xlfn.XLOOKUP($A233,'Order Details'!$A$1:$A$1501,'Order Details'!C$1:C$1501,,0)</f>
        <v>486</v>
      </c>
      <c r="N233">
        <f>_xlfn.XLOOKUP($A233,'Order Details'!$A$1:$A$1501,'Order Details'!D$1:D$1501,,0)</f>
        <v>7</v>
      </c>
      <c r="O233" t="str">
        <f>_xlfn.XLOOKUP($A233,'Order Details'!$A$1:$A$1501,'Order Details'!E$1:E$1501,,0)</f>
        <v>Clothing</v>
      </c>
      <c r="P233" t="str">
        <f>_xlfn.XLOOKUP($A233,'Order Details'!$A$1:$A$1501,'Order Details'!F$1:F$1501,,0)</f>
        <v>Saree</v>
      </c>
    </row>
    <row r="234" spans="1:16" x14ac:dyDescent="0.3">
      <c r="A234" t="s">
        <v>265</v>
      </c>
      <c r="B234" s="16" t="s">
        <v>937</v>
      </c>
      <c r="C234" s="16">
        <f t="shared" si="6"/>
        <v>43404</v>
      </c>
      <c r="D234" s="17">
        <f>MONTH(Таблиця9[[#This Row],[Стовпець1]])</f>
        <v>10</v>
      </c>
      <c r="E234" s="17" t="str">
        <f>TEXT(DATE(2000,Таблиця9[[#This Row],[Month]],1),"MMMM")</f>
        <v>October</v>
      </c>
      <c r="F234" s="17">
        <f>YEAR(Таблиця9[[#This Row],[Стовпець1]])</f>
        <v>2018</v>
      </c>
      <c r="G234" s="17">
        <f>ROUNDUP(Таблиця9[[#This Row],[Month]]/3,0)</f>
        <v>4</v>
      </c>
      <c r="H234" s="17">
        <f t="shared" si="7"/>
        <v>31</v>
      </c>
      <c r="I234" t="s">
        <v>938</v>
      </c>
      <c r="J234" t="s">
        <v>546</v>
      </c>
      <c r="K234" t="s">
        <v>547</v>
      </c>
      <c r="L234">
        <f>_xlfn.XLOOKUP($A234,'Order Details'!$A$1:$A$1501,'Order Details'!B$1:B$1501,,0)</f>
        <v>246</v>
      </c>
      <c r="M234">
        <f>_xlfn.XLOOKUP($A234,'Order Details'!$A$1:$A$1501,'Order Details'!C$1:C$1501,,0)</f>
        <v>61</v>
      </c>
      <c r="N234">
        <f>_xlfn.XLOOKUP($A234,'Order Details'!$A$1:$A$1501,'Order Details'!D$1:D$1501,,0)</f>
        <v>2</v>
      </c>
      <c r="O234" t="str">
        <f>_xlfn.XLOOKUP($A234,'Order Details'!$A$1:$A$1501,'Order Details'!E$1:E$1501,,0)</f>
        <v>Furniture</v>
      </c>
      <c r="P234" t="str">
        <f>_xlfn.XLOOKUP($A234,'Order Details'!$A$1:$A$1501,'Order Details'!F$1:F$1501,,0)</f>
        <v>Bookcases</v>
      </c>
    </row>
    <row r="235" spans="1:16" x14ac:dyDescent="0.3">
      <c r="A235" t="s">
        <v>266</v>
      </c>
      <c r="B235" s="16" t="s">
        <v>939</v>
      </c>
      <c r="C235" s="16">
        <f t="shared" si="6"/>
        <v>43405</v>
      </c>
      <c r="D235" s="17">
        <f>MONTH(Таблиця9[[#This Row],[Стовпець1]])</f>
        <v>11</v>
      </c>
      <c r="E235" s="17" t="str">
        <f>TEXT(DATE(2000,Таблиця9[[#This Row],[Month]],1),"MMMM")</f>
        <v>November</v>
      </c>
      <c r="F235" s="17">
        <f>YEAR(Таблиця9[[#This Row],[Стовпець1]])</f>
        <v>2018</v>
      </c>
      <c r="G235" s="17">
        <f>ROUNDUP(Таблиця9[[#This Row],[Month]]/3,0)</f>
        <v>4</v>
      </c>
      <c r="H235" s="17">
        <f t="shared" si="7"/>
        <v>1</v>
      </c>
      <c r="I235" t="s">
        <v>940</v>
      </c>
      <c r="J235" t="s">
        <v>534</v>
      </c>
      <c r="K235" t="s">
        <v>601</v>
      </c>
      <c r="L235">
        <f>_xlfn.XLOOKUP($A235,'Order Details'!$A$1:$A$1501,'Order Details'!B$1:B$1501,,0)</f>
        <v>22</v>
      </c>
      <c r="M235">
        <f>_xlfn.XLOOKUP($A235,'Order Details'!$A$1:$A$1501,'Order Details'!C$1:C$1501,,0)</f>
        <v>11</v>
      </c>
      <c r="N235">
        <f>_xlfn.XLOOKUP($A235,'Order Details'!$A$1:$A$1501,'Order Details'!D$1:D$1501,,0)</f>
        <v>2</v>
      </c>
      <c r="O235" t="str">
        <f>_xlfn.XLOOKUP($A235,'Order Details'!$A$1:$A$1501,'Order Details'!E$1:E$1501,,0)</f>
        <v>Clothing</v>
      </c>
      <c r="P235" t="str">
        <f>_xlfn.XLOOKUP($A235,'Order Details'!$A$1:$A$1501,'Order Details'!F$1:F$1501,,0)</f>
        <v>Skirt</v>
      </c>
    </row>
    <row r="236" spans="1:16" x14ac:dyDescent="0.3">
      <c r="A236" t="s">
        <v>267</v>
      </c>
      <c r="B236" s="16" t="s">
        <v>941</v>
      </c>
      <c r="C236" s="16">
        <f t="shared" si="6"/>
        <v>43406</v>
      </c>
      <c r="D236" s="17">
        <f>MONTH(Таблиця9[[#This Row],[Стовпець1]])</f>
        <v>11</v>
      </c>
      <c r="E236" s="17" t="str">
        <f>TEXT(DATE(2000,Таблиця9[[#This Row],[Month]],1),"MMMM")</f>
        <v>November</v>
      </c>
      <c r="F236" s="17">
        <f>YEAR(Таблиця9[[#This Row],[Стовпець1]])</f>
        <v>2018</v>
      </c>
      <c r="G236" s="17">
        <f>ROUNDUP(Таблиця9[[#This Row],[Month]]/3,0)</f>
        <v>4</v>
      </c>
      <c r="H236" s="17">
        <f t="shared" si="7"/>
        <v>2</v>
      </c>
      <c r="I236" t="s">
        <v>699</v>
      </c>
      <c r="J236" t="s">
        <v>537</v>
      </c>
      <c r="K236" t="s">
        <v>603</v>
      </c>
      <c r="L236">
        <f>_xlfn.XLOOKUP($A236,'Order Details'!$A$1:$A$1501,'Order Details'!B$1:B$1501,,0)</f>
        <v>1543</v>
      </c>
      <c r="M236">
        <f>_xlfn.XLOOKUP($A236,'Order Details'!$A$1:$A$1501,'Order Details'!C$1:C$1501,,0)</f>
        <v>370</v>
      </c>
      <c r="N236">
        <f>_xlfn.XLOOKUP($A236,'Order Details'!$A$1:$A$1501,'Order Details'!D$1:D$1501,,0)</f>
        <v>8</v>
      </c>
      <c r="O236" t="str">
        <f>_xlfn.XLOOKUP($A236,'Order Details'!$A$1:$A$1501,'Order Details'!E$1:E$1501,,0)</f>
        <v>Electronics</v>
      </c>
      <c r="P236" t="str">
        <f>_xlfn.XLOOKUP($A236,'Order Details'!$A$1:$A$1501,'Order Details'!F$1:F$1501,,0)</f>
        <v>Printers</v>
      </c>
    </row>
    <row r="237" spans="1:16" x14ac:dyDescent="0.3">
      <c r="A237" t="s">
        <v>268</v>
      </c>
      <c r="B237" s="16" t="s">
        <v>942</v>
      </c>
      <c r="C237" s="16">
        <f t="shared" si="6"/>
        <v>43407</v>
      </c>
      <c r="D237" s="17">
        <f>MONTH(Таблиця9[[#This Row],[Стовпець1]])</f>
        <v>11</v>
      </c>
      <c r="E237" s="17" t="str">
        <f>TEXT(DATE(2000,Таблиця9[[#This Row],[Month]],1),"MMMM")</f>
        <v>November</v>
      </c>
      <c r="F237" s="17">
        <f>YEAR(Таблиця9[[#This Row],[Стовпець1]])</f>
        <v>2018</v>
      </c>
      <c r="G237" s="17">
        <f>ROUNDUP(Таблиця9[[#This Row],[Month]]/3,0)</f>
        <v>4</v>
      </c>
      <c r="H237" s="17">
        <f t="shared" si="7"/>
        <v>3</v>
      </c>
      <c r="I237" t="s">
        <v>943</v>
      </c>
      <c r="J237" t="s">
        <v>534</v>
      </c>
      <c r="K237" t="s">
        <v>601</v>
      </c>
      <c r="L237">
        <f>_xlfn.XLOOKUP($A237,'Order Details'!$A$1:$A$1501,'Order Details'!B$1:B$1501,,0)</f>
        <v>50</v>
      </c>
      <c r="M237">
        <f>_xlfn.XLOOKUP($A237,'Order Details'!$A$1:$A$1501,'Order Details'!C$1:C$1501,,0)</f>
        <v>7</v>
      </c>
      <c r="N237">
        <f>_xlfn.XLOOKUP($A237,'Order Details'!$A$1:$A$1501,'Order Details'!D$1:D$1501,,0)</f>
        <v>6</v>
      </c>
      <c r="O237" t="str">
        <f>_xlfn.XLOOKUP($A237,'Order Details'!$A$1:$A$1501,'Order Details'!E$1:E$1501,,0)</f>
        <v>Clothing</v>
      </c>
      <c r="P237" t="str">
        <f>_xlfn.XLOOKUP($A237,'Order Details'!$A$1:$A$1501,'Order Details'!F$1:F$1501,,0)</f>
        <v>Skirt</v>
      </c>
    </row>
    <row r="238" spans="1:16" x14ac:dyDescent="0.3">
      <c r="A238" t="s">
        <v>269</v>
      </c>
      <c r="B238" s="16" t="s">
        <v>942</v>
      </c>
      <c r="C238" s="16">
        <f t="shared" si="6"/>
        <v>43407</v>
      </c>
      <c r="D238" s="17">
        <f>MONTH(Таблиця9[[#This Row],[Стовпець1]])</f>
        <v>11</v>
      </c>
      <c r="E238" s="17" t="str">
        <f>TEXT(DATE(2000,Таблиця9[[#This Row],[Month]],1),"MMMM")</f>
        <v>November</v>
      </c>
      <c r="F238" s="17">
        <f>YEAR(Таблиця9[[#This Row],[Стовпець1]])</f>
        <v>2018</v>
      </c>
      <c r="G238" s="17">
        <f>ROUNDUP(Таблиця9[[#This Row],[Month]]/3,0)</f>
        <v>4</v>
      </c>
      <c r="H238" s="17">
        <f t="shared" si="7"/>
        <v>3</v>
      </c>
      <c r="I238" t="s">
        <v>944</v>
      </c>
      <c r="J238" t="s">
        <v>537</v>
      </c>
      <c r="K238" t="s">
        <v>603</v>
      </c>
      <c r="L238">
        <f>_xlfn.XLOOKUP($A238,'Order Details'!$A$1:$A$1501,'Order Details'!B$1:B$1501,,0)</f>
        <v>86</v>
      </c>
      <c r="M238">
        <f>_xlfn.XLOOKUP($A238,'Order Details'!$A$1:$A$1501,'Order Details'!C$1:C$1501,,0)</f>
        <v>8</v>
      </c>
      <c r="N238">
        <f>_xlfn.XLOOKUP($A238,'Order Details'!$A$1:$A$1501,'Order Details'!D$1:D$1501,,0)</f>
        <v>2</v>
      </c>
      <c r="O238" t="str">
        <f>_xlfn.XLOOKUP($A238,'Order Details'!$A$1:$A$1501,'Order Details'!E$1:E$1501,,0)</f>
        <v>Clothing</v>
      </c>
      <c r="P238" t="str">
        <f>_xlfn.XLOOKUP($A238,'Order Details'!$A$1:$A$1501,'Order Details'!F$1:F$1501,,0)</f>
        <v>Saree</v>
      </c>
    </row>
    <row r="239" spans="1:16" x14ac:dyDescent="0.3">
      <c r="A239" t="s">
        <v>270</v>
      </c>
      <c r="B239" s="16" t="s">
        <v>942</v>
      </c>
      <c r="C239" s="16">
        <f t="shared" si="6"/>
        <v>43407</v>
      </c>
      <c r="D239" s="17">
        <f>MONTH(Таблиця9[[#This Row],[Стовпець1]])</f>
        <v>11</v>
      </c>
      <c r="E239" s="17" t="str">
        <f>TEXT(DATE(2000,Таблиця9[[#This Row],[Month]],1),"MMMM")</f>
        <v>November</v>
      </c>
      <c r="F239" s="17">
        <f>YEAR(Таблиця9[[#This Row],[Стовпець1]])</f>
        <v>2018</v>
      </c>
      <c r="G239" s="17">
        <f>ROUNDUP(Таблиця9[[#This Row],[Month]]/3,0)</f>
        <v>4</v>
      </c>
      <c r="H239" s="17">
        <f t="shared" si="7"/>
        <v>3</v>
      </c>
      <c r="I239" t="s">
        <v>945</v>
      </c>
      <c r="J239" t="s">
        <v>564</v>
      </c>
      <c r="K239" t="s">
        <v>565</v>
      </c>
      <c r="L239">
        <f>_xlfn.XLOOKUP($A239,'Order Details'!$A$1:$A$1501,'Order Details'!B$1:B$1501,,0)</f>
        <v>274</v>
      </c>
      <c r="M239">
        <f>_xlfn.XLOOKUP($A239,'Order Details'!$A$1:$A$1501,'Order Details'!C$1:C$1501,,0)</f>
        <v>-7</v>
      </c>
      <c r="N239">
        <f>_xlfn.XLOOKUP($A239,'Order Details'!$A$1:$A$1501,'Order Details'!D$1:D$1501,,0)</f>
        <v>4</v>
      </c>
      <c r="O239" t="str">
        <f>_xlfn.XLOOKUP($A239,'Order Details'!$A$1:$A$1501,'Order Details'!E$1:E$1501,,0)</f>
        <v>Electronics</v>
      </c>
      <c r="P239" t="str">
        <f>_xlfn.XLOOKUP($A239,'Order Details'!$A$1:$A$1501,'Order Details'!F$1:F$1501,,0)</f>
        <v>Phones</v>
      </c>
    </row>
    <row r="240" spans="1:16" x14ac:dyDescent="0.3">
      <c r="A240" t="s">
        <v>271</v>
      </c>
      <c r="B240" s="16" t="s">
        <v>942</v>
      </c>
      <c r="C240" s="16">
        <f t="shared" si="6"/>
        <v>43407</v>
      </c>
      <c r="D240" s="17">
        <f>MONTH(Таблиця9[[#This Row],[Стовпець1]])</f>
        <v>11</v>
      </c>
      <c r="E240" s="17" t="str">
        <f>TEXT(DATE(2000,Таблиця9[[#This Row],[Month]],1),"MMMM")</f>
        <v>November</v>
      </c>
      <c r="F240" s="17">
        <f>YEAR(Таблиця9[[#This Row],[Стовпець1]])</f>
        <v>2018</v>
      </c>
      <c r="G240" s="17">
        <f>ROUNDUP(Таблиця9[[#This Row],[Month]]/3,0)</f>
        <v>4</v>
      </c>
      <c r="H240" s="17">
        <f t="shared" si="7"/>
        <v>3</v>
      </c>
      <c r="I240" t="s">
        <v>946</v>
      </c>
      <c r="J240" t="s">
        <v>568</v>
      </c>
      <c r="K240" t="s">
        <v>569</v>
      </c>
      <c r="L240">
        <f>_xlfn.XLOOKUP($A240,'Order Details'!$A$1:$A$1501,'Order Details'!B$1:B$1501,,0)</f>
        <v>94</v>
      </c>
      <c r="M240">
        <f>_xlfn.XLOOKUP($A240,'Order Details'!$A$1:$A$1501,'Order Details'!C$1:C$1501,,0)</f>
        <v>7</v>
      </c>
      <c r="N240">
        <f>_xlfn.XLOOKUP($A240,'Order Details'!$A$1:$A$1501,'Order Details'!D$1:D$1501,,0)</f>
        <v>7</v>
      </c>
      <c r="O240" t="str">
        <f>_xlfn.XLOOKUP($A240,'Order Details'!$A$1:$A$1501,'Order Details'!E$1:E$1501,,0)</f>
        <v>Clothing</v>
      </c>
      <c r="P240" t="str">
        <f>_xlfn.XLOOKUP($A240,'Order Details'!$A$1:$A$1501,'Order Details'!F$1:F$1501,,0)</f>
        <v>Leggings</v>
      </c>
    </row>
    <row r="241" spans="1:16" x14ac:dyDescent="0.3">
      <c r="A241" t="s">
        <v>272</v>
      </c>
      <c r="B241" s="16" t="s">
        <v>942</v>
      </c>
      <c r="C241" s="16">
        <f t="shared" si="6"/>
        <v>43407</v>
      </c>
      <c r="D241" s="17">
        <f>MONTH(Таблиця9[[#This Row],[Стовпець1]])</f>
        <v>11</v>
      </c>
      <c r="E241" s="17" t="str">
        <f>TEXT(DATE(2000,Таблиця9[[#This Row],[Month]],1),"MMMM")</f>
        <v>November</v>
      </c>
      <c r="F241" s="17">
        <f>YEAR(Таблиця9[[#This Row],[Стовпець1]])</f>
        <v>2018</v>
      </c>
      <c r="G241" s="17">
        <f>ROUNDUP(Таблиця9[[#This Row],[Month]]/3,0)</f>
        <v>4</v>
      </c>
      <c r="H241" s="17">
        <f t="shared" si="7"/>
        <v>3</v>
      </c>
      <c r="I241" t="s">
        <v>947</v>
      </c>
      <c r="J241" t="s">
        <v>571</v>
      </c>
      <c r="K241" t="s">
        <v>569</v>
      </c>
      <c r="L241">
        <f>_xlfn.XLOOKUP($A241,'Order Details'!$A$1:$A$1501,'Order Details'!B$1:B$1501,,0)</f>
        <v>643</v>
      </c>
      <c r="M241">
        <f>_xlfn.XLOOKUP($A241,'Order Details'!$A$1:$A$1501,'Order Details'!C$1:C$1501,,0)</f>
        <v>225</v>
      </c>
      <c r="N241">
        <f>_xlfn.XLOOKUP($A241,'Order Details'!$A$1:$A$1501,'Order Details'!D$1:D$1501,,0)</f>
        <v>2</v>
      </c>
      <c r="O241" t="str">
        <f>_xlfn.XLOOKUP($A241,'Order Details'!$A$1:$A$1501,'Order Details'!E$1:E$1501,,0)</f>
        <v>Electronics</v>
      </c>
      <c r="P241" t="str">
        <f>_xlfn.XLOOKUP($A241,'Order Details'!$A$1:$A$1501,'Order Details'!F$1:F$1501,,0)</f>
        <v>Printers</v>
      </c>
    </row>
    <row r="242" spans="1:16" x14ac:dyDescent="0.3">
      <c r="A242" t="s">
        <v>273</v>
      </c>
      <c r="B242" s="16" t="s">
        <v>942</v>
      </c>
      <c r="C242" s="16">
        <f t="shared" si="6"/>
        <v>43407</v>
      </c>
      <c r="D242" s="17">
        <f>MONTH(Таблиця9[[#This Row],[Стовпець1]])</f>
        <v>11</v>
      </c>
      <c r="E242" s="17" t="str">
        <f>TEXT(DATE(2000,Таблиця9[[#This Row],[Month]],1),"MMMM")</f>
        <v>November</v>
      </c>
      <c r="F242" s="17">
        <f>YEAR(Таблиця9[[#This Row],[Стовпець1]])</f>
        <v>2018</v>
      </c>
      <c r="G242" s="17">
        <f>ROUNDUP(Таблиця9[[#This Row],[Month]]/3,0)</f>
        <v>4</v>
      </c>
      <c r="H242" s="17">
        <f t="shared" si="7"/>
        <v>3</v>
      </c>
      <c r="I242" t="s">
        <v>913</v>
      </c>
      <c r="J242" t="s">
        <v>574</v>
      </c>
      <c r="K242" t="s">
        <v>575</v>
      </c>
      <c r="L242">
        <f>_xlfn.XLOOKUP($A242,'Order Details'!$A$1:$A$1501,'Order Details'!B$1:B$1501,,0)</f>
        <v>147</v>
      </c>
      <c r="M242">
        <f>_xlfn.XLOOKUP($A242,'Order Details'!$A$1:$A$1501,'Order Details'!C$1:C$1501,,0)</f>
        <v>21</v>
      </c>
      <c r="N242">
        <f>_xlfn.XLOOKUP($A242,'Order Details'!$A$1:$A$1501,'Order Details'!D$1:D$1501,,0)</f>
        <v>3</v>
      </c>
      <c r="O242" t="str">
        <f>_xlfn.XLOOKUP($A242,'Order Details'!$A$1:$A$1501,'Order Details'!E$1:E$1501,,0)</f>
        <v>Furniture</v>
      </c>
      <c r="P242" t="str">
        <f>_xlfn.XLOOKUP($A242,'Order Details'!$A$1:$A$1501,'Order Details'!F$1:F$1501,,0)</f>
        <v>Furnishings</v>
      </c>
    </row>
    <row r="243" spans="1:16" x14ac:dyDescent="0.3">
      <c r="A243" t="s">
        <v>274</v>
      </c>
      <c r="B243" s="16" t="s">
        <v>948</v>
      </c>
      <c r="C243" s="16">
        <f t="shared" si="6"/>
        <v>43408</v>
      </c>
      <c r="D243" s="17">
        <f>MONTH(Таблиця9[[#This Row],[Стовпець1]])</f>
        <v>11</v>
      </c>
      <c r="E243" s="17" t="str">
        <f>TEXT(DATE(2000,Таблиця9[[#This Row],[Month]],1),"MMMM")</f>
        <v>November</v>
      </c>
      <c r="F243" s="17">
        <f>YEAR(Таблиця9[[#This Row],[Стовпець1]])</f>
        <v>2018</v>
      </c>
      <c r="G243" s="17">
        <f>ROUNDUP(Таблиця9[[#This Row],[Month]]/3,0)</f>
        <v>4</v>
      </c>
      <c r="H243" s="17">
        <f t="shared" si="7"/>
        <v>4</v>
      </c>
      <c r="I243" t="s">
        <v>949</v>
      </c>
      <c r="J243" t="s">
        <v>578</v>
      </c>
      <c r="K243" t="s">
        <v>579</v>
      </c>
      <c r="L243">
        <f>_xlfn.XLOOKUP($A243,'Order Details'!$A$1:$A$1501,'Order Details'!B$1:B$1501,,0)</f>
        <v>336</v>
      </c>
      <c r="M243">
        <f>_xlfn.XLOOKUP($A243,'Order Details'!$A$1:$A$1501,'Order Details'!C$1:C$1501,,0)</f>
        <v>123</v>
      </c>
      <c r="N243">
        <f>_xlfn.XLOOKUP($A243,'Order Details'!$A$1:$A$1501,'Order Details'!D$1:D$1501,,0)</f>
        <v>3</v>
      </c>
      <c r="O243" t="str">
        <f>_xlfn.XLOOKUP($A243,'Order Details'!$A$1:$A$1501,'Order Details'!E$1:E$1501,,0)</f>
        <v>Electronics</v>
      </c>
      <c r="P243" t="str">
        <f>_xlfn.XLOOKUP($A243,'Order Details'!$A$1:$A$1501,'Order Details'!F$1:F$1501,,0)</f>
        <v>Phones</v>
      </c>
    </row>
    <row r="244" spans="1:16" x14ac:dyDescent="0.3">
      <c r="A244" t="s">
        <v>275</v>
      </c>
      <c r="B244" s="16" t="s">
        <v>950</v>
      </c>
      <c r="C244" s="16">
        <f t="shared" si="6"/>
        <v>43409</v>
      </c>
      <c r="D244" s="17">
        <f>MONTH(Таблиця9[[#This Row],[Стовпець1]])</f>
        <v>11</v>
      </c>
      <c r="E244" s="17" t="str">
        <f>TEXT(DATE(2000,Таблиця9[[#This Row],[Month]],1),"MMMM")</f>
        <v>November</v>
      </c>
      <c r="F244" s="17">
        <f>YEAR(Таблиця9[[#This Row],[Стовпець1]])</f>
        <v>2018</v>
      </c>
      <c r="G244" s="17">
        <f>ROUNDUP(Таблиця9[[#This Row],[Month]]/3,0)</f>
        <v>4</v>
      </c>
      <c r="H244" s="17">
        <f t="shared" si="7"/>
        <v>5</v>
      </c>
      <c r="I244" t="s">
        <v>862</v>
      </c>
      <c r="J244" t="s">
        <v>581</v>
      </c>
      <c r="K244" t="s">
        <v>581</v>
      </c>
      <c r="L244">
        <f>_xlfn.XLOOKUP($A244,'Order Details'!$A$1:$A$1501,'Order Details'!B$1:B$1501,,0)</f>
        <v>45</v>
      </c>
      <c r="M244">
        <f>_xlfn.XLOOKUP($A244,'Order Details'!$A$1:$A$1501,'Order Details'!C$1:C$1501,,0)</f>
        <v>1</v>
      </c>
      <c r="N244">
        <f>_xlfn.XLOOKUP($A244,'Order Details'!$A$1:$A$1501,'Order Details'!D$1:D$1501,,0)</f>
        <v>3</v>
      </c>
      <c r="O244" t="str">
        <f>_xlfn.XLOOKUP($A244,'Order Details'!$A$1:$A$1501,'Order Details'!E$1:E$1501,,0)</f>
        <v>Clothing</v>
      </c>
      <c r="P244" t="str">
        <f>_xlfn.XLOOKUP($A244,'Order Details'!$A$1:$A$1501,'Order Details'!F$1:F$1501,,0)</f>
        <v>T-shirt</v>
      </c>
    </row>
    <row r="245" spans="1:16" x14ac:dyDescent="0.3">
      <c r="A245" t="s">
        <v>276</v>
      </c>
      <c r="B245" s="16" t="s">
        <v>951</v>
      </c>
      <c r="C245" s="16">
        <f t="shared" si="6"/>
        <v>43410</v>
      </c>
      <c r="D245" s="17">
        <f>MONTH(Таблиця9[[#This Row],[Стовпець1]])</f>
        <v>11</v>
      </c>
      <c r="E245" s="17" t="str">
        <f>TEXT(DATE(2000,Таблиця9[[#This Row],[Month]],1),"MMMM")</f>
        <v>November</v>
      </c>
      <c r="F245" s="17">
        <f>YEAR(Таблиця9[[#This Row],[Стовпець1]])</f>
        <v>2018</v>
      </c>
      <c r="G245" s="17">
        <f>ROUNDUP(Таблиця9[[#This Row],[Month]]/3,0)</f>
        <v>4</v>
      </c>
      <c r="H245" s="17">
        <f t="shared" si="7"/>
        <v>6</v>
      </c>
      <c r="I245" t="s">
        <v>952</v>
      </c>
      <c r="J245" t="s">
        <v>584</v>
      </c>
      <c r="K245" t="s">
        <v>585</v>
      </c>
      <c r="L245">
        <f>_xlfn.XLOOKUP($A245,'Order Details'!$A$1:$A$1501,'Order Details'!B$1:B$1501,,0)</f>
        <v>10</v>
      </c>
      <c r="M245">
        <f>_xlfn.XLOOKUP($A245,'Order Details'!$A$1:$A$1501,'Order Details'!C$1:C$1501,,0)</f>
        <v>2</v>
      </c>
      <c r="N245">
        <f>_xlfn.XLOOKUP($A245,'Order Details'!$A$1:$A$1501,'Order Details'!D$1:D$1501,,0)</f>
        <v>2</v>
      </c>
      <c r="O245" t="str">
        <f>_xlfn.XLOOKUP($A245,'Order Details'!$A$1:$A$1501,'Order Details'!E$1:E$1501,,0)</f>
        <v>Clothing</v>
      </c>
      <c r="P245" t="str">
        <f>_xlfn.XLOOKUP($A245,'Order Details'!$A$1:$A$1501,'Order Details'!F$1:F$1501,,0)</f>
        <v>Hankerchief</v>
      </c>
    </row>
    <row r="246" spans="1:16" x14ac:dyDescent="0.3">
      <c r="A246" t="s">
        <v>277</v>
      </c>
      <c r="B246" s="16" t="s">
        <v>953</v>
      </c>
      <c r="C246" s="16">
        <f t="shared" si="6"/>
        <v>43411</v>
      </c>
      <c r="D246" s="17">
        <f>MONTH(Таблиця9[[#This Row],[Стовпець1]])</f>
        <v>11</v>
      </c>
      <c r="E246" s="17" t="str">
        <f>TEXT(DATE(2000,Таблиця9[[#This Row],[Month]],1),"MMMM")</f>
        <v>November</v>
      </c>
      <c r="F246" s="17">
        <f>YEAR(Таблиця9[[#This Row],[Стовпець1]])</f>
        <v>2018</v>
      </c>
      <c r="G246" s="17">
        <f>ROUNDUP(Таблиця9[[#This Row],[Month]]/3,0)</f>
        <v>4</v>
      </c>
      <c r="H246" s="17">
        <f t="shared" si="7"/>
        <v>7</v>
      </c>
      <c r="I246" t="s">
        <v>954</v>
      </c>
      <c r="J246" t="s">
        <v>588</v>
      </c>
      <c r="K246" t="s">
        <v>589</v>
      </c>
      <c r="L246">
        <f>_xlfn.XLOOKUP($A246,'Order Details'!$A$1:$A$1501,'Order Details'!B$1:B$1501,,0)</f>
        <v>320</v>
      </c>
      <c r="M246">
        <f>_xlfn.XLOOKUP($A246,'Order Details'!$A$1:$A$1501,'Order Details'!C$1:C$1501,,0)</f>
        <v>144</v>
      </c>
      <c r="N246">
        <f>_xlfn.XLOOKUP($A246,'Order Details'!$A$1:$A$1501,'Order Details'!D$1:D$1501,,0)</f>
        <v>1</v>
      </c>
      <c r="O246" t="str">
        <f>_xlfn.XLOOKUP($A246,'Order Details'!$A$1:$A$1501,'Order Details'!E$1:E$1501,,0)</f>
        <v>Electronics</v>
      </c>
      <c r="P246" t="str">
        <f>_xlfn.XLOOKUP($A246,'Order Details'!$A$1:$A$1501,'Order Details'!F$1:F$1501,,0)</f>
        <v>Printers</v>
      </c>
    </row>
    <row r="247" spans="1:16" x14ac:dyDescent="0.3">
      <c r="A247" t="s">
        <v>278</v>
      </c>
      <c r="B247" s="16" t="s">
        <v>955</v>
      </c>
      <c r="C247" s="16">
        <f t="shared" si="6"/>
        <v>43412</v>
      </c>
      <c r="D247" s="17">
        <f>MONTH(Таблиця9[[#This Row],[Стовпець1]])</f>
        <v>11</v>
      </c>
      <c r="E247" s="17" t="str">
        <f>TEXT(DATE(2000,Таблиця9[[#This Row],[Month]],1),"MMMM")</f>
        <v>November</v>
      </c>
      <c r="F247" s="17">
        <f>YEAR(Таблиця9[[#This Row],[Стовпець1]])</f>
        <v>2018</v>
      </c>
      <c r="G247" s="17">
        <f>ROUNDUP(Таблиця9[[#This Row],[Month]]/3,0)</f>
        <v>4</v>
      </c>
      <c r="H247" s="17">
        <f t="shared" si="7"/>
        <v>8</v>
      </c>
      <c r="I247" t="s">
        <v>956</v>
      </c>
      <c r="J247" t="s">
        <v>531</v>
      </c>
      <c r="K247" t="s">
        <v>532</v>
      </c>
      <c r="L247">
        <f>_xlfn.XLOOKUP($A247,'Order Details'!$A$1:$A$1501,'Order Details'!B$1:B$1501,,0)</f>
        <v>39</v>
      </c>
      <c r="M247">
        <f>_xlfn.XLOOKUP($A247,'Order Details'!$A$1:$A$1501,'Order Details'!C$1:C$1501,,0)</f>
        <v>16</v>
      </c>
      <c r="N247">
        <f>_xlfn.XLOOKUP($A247,'Order Details'!$A$1:$A$1501,'Order Details'!D$1:D$1501,,0)</f>
        <v>6</v>
      </c>
      <c r="O247" t="str">
        <f>_xlfn.XLOOKUP($A247,'Order Details'!$A$1:$A$1501,'Order Details'!E$1:E$1501,,0)</f>
        <v>Clothing</v>
      </c>
      <c r="P247" t="str">
        <f>_xlfn.XLOOKUP($A247,'Order Details'!$A$1:$A$1501,'Order Details'!F$1:F$1501,,0)</f>
        <v>Skirt</v>
      </c>
    </row>
    <row r="248" spans="1:16" x14ac:dyDescent="0.3">
      <c r="A248" t="s">
        <v>279</v>
      </c>
      <c r="B248" s="16" t="s">
        <v>955</v>
      </c>
      <c r="C248" s="16">
        <f t="shared" si="6"/>
        <v>43412</v>
      </c>
      <c r="D248" s="17">
        <f>MONTH(Таблиця9[[#This Row],[Стовпець1]])</f>
        <v>11</v>
      </c>
      <c r="E248" s="17" t="str">
        <f>TEXT(DATE(2000,Таблиця9[[#This Row],[Month]],1),"MMMM")</f>
        <v>November</v>
      </c>
      <c r="F248" s="17">
        <f>YEAR(Таблиця9[[#This Row],[Стовпець1]])</f>
        <v>2018</v>
      </c>
      <c r="G248" s="17">
        <f>ROUNDUP(Таблиця9[[#This Row],[Month]]/3,0)</f>
        <v>4</v>
      </c>
      <c r="H248" s="17">
        <f t="shared" si="7"/>
        <v>8</v>
      </c>
      <c r="I248" t="s">
        <v>786</v>
      </c>
      <c r="J248" t="s">
        <v>534</v>
      </c>
      <c r="K248" t="s">
        <v>535</v>
      </c>
      <c r="L248">
        <f>_xlfn.XLOOKUP($A248,'Order Details'!$A$1:$A$1501,'Order Details'!B$1:B$1501,,0)</f>
        <v>149</v>
      </c>
      <c r="M248">
        <f>_xlfn.XLOOKUP($A248,'Order Details'!$A$1:$A$1501,'Order Details'!C$1:C$1501,,0)</f>
        <v>48</v>
      </c>
      <c r="N248">
        <f>_xlfn.XLOOKUP($A248,'Order Details'!$A$1:$A$1501,'Order Details'!D$1:D$1501,,0)</f>
        <v>6</v>
      </c>
      <c r="O248" t="str">
        <f>_xlfn.XLOOKUP($A248,'Order Details'!$A$1:$A$1501,'Order Details'!E$1:E$1501,,0)</f>
        <v>Clothing</v>
      </c>
      <c r="P248" t="str">
        <f>_xlfn.XLOOKUP($A248,'Order Details'!$A$1:$A$1501,'Order Details'!F$1:F$1501,,0)</f>
        <v>Stole</v>
      </c>
    </row>
    <row r="249" spans="1:16" x14ac:dyDescent="0.3">
      <c r="A249" t="s">
        <v>280</v>
      </c>
      <c r="B249" s="16" t="s">
        <v>955</v>
      </c>
      <c r="C249" s="16">
        <f t="shared" si="6"/>
        <v>43412</v>
      </c>
      <c r="D249" s="17">
        <f>MONTH(Таблиця9[[#This Row],[Стовпець1]])</f>
        <v>11</v>
      </c>
      <c r="E249" s="17" t="str">
        <f>TEXT(DATE(2000,Таблиця9[[#This Row],[Month]],1),"MMMM")</f>
        <v>November</v>
      </c>
      <c r="F249" s="17">
        <f>YEAR(Таблиця9[[#This Row],[Стовпець1]])</f>
        <v>2018</v>
      </c>
      <c r="G249" s="17">
        <f>ROUNDUP(Таблиця9[[#This Row],[Month]]/3,0)</f>
        <v>4</v>
      </c>
      <c r="H249" s="17">
        <f t="shared" si="7"/>
        <v>8</v>
      </c>
      <c r="I249" t="s">
        <v>957</v>
      </c>
      <c r="J249" t="s">
        <v>537</v>
      </c>
      <c r="K249" t="s">
        <v>538</v>
      </c>
      <c r="L249">
        <f>_xlfn.XLOOKUP($A249,'Order Details'!$A$1:$A$1501,'Order Details'!B$1:B$1501,,0)</f>
        <v>829</v>
      </c>
      <c r="M249">
        <f>_xlfn.XLOOKUP($A249,'Order Details'!$A$1:$A$1501,'Order Details'!C$1:C$1501,,0)</f>
        <v>19</v>
      </c>
      <c r="N249">
        <f>_xlfn.XLOOKUP($A249,'Order Details'!$A$1:$A$1501,'Order Details'!D$1:D$1501,,0)</f>
        <v>4</v>
      </c>
      <c r="O249" t="str">
        <f>_xlfn.XLOOKUP($A249,'Order Details'!$A$1:$A$1501,'Order Details'!E$1:E$1501,,0)</f>
        <v>Electronics</v>
      </c>
      <c r="P249" t="str">
        <f>_xlfn.XLOOKUP($A249,'Order Details'!$A$1:$A$1501,'Order Details'!F$1:F$1501,,0)</f>
        <v>Printers</v>
      </c>
    </row>
    <row r="250" spans="1:16" x14ac:dyDescent="0.3">
      <c r="A250" t="s">
        <v>281</v>
      </c>
      <c r="B250" s="16" t="s">
        <v>958</v>
      </c>
      <c r="C250" s="16">
        <f t="shared" si="6"/>
        <v>43414</v>
      </c>
      <c r="D250" s="17">
        <f>MONTH(Таблиця9[[#This Row],[Стовпець1]])</f>
        <v>11</v>
      </c>
      <c r="E250" s="17" t="str">
        <f>TEXT(DATE(2000,Таблиця9[[#This Row],[Month]],1),"MMMM")</f>
        <v>November</v>
      </c>
      <c r="F250" s="17">
        <f>YEAR(Таблиця9[[#This Row],[Стовпець1]])</f>
        <v>2018</v>
      </c>
      <c r="G250" s="17">
        <f>ROUNDUP(Таблиця9[[#This Row],[Month]]/3,0)</f>
        <v>4</v>
      </c>
      <c r="H250" s="17">
        <f t="shared" si="7"/>
        <v>10</v>
      </c>
      <c r="I250" t="s">
        <v>957</v>
      </c>
      <c r="J250" t="s">
        <v>534</v>
      </c>
      <c r="K250" t="s">
        <v>601</v>
      </c>
      <c r="L250">
        <f>_xlfn.XLOOKUP($A250,'Order Details'!$A$1:$A$1501,'Order Details'!B$1:B$1501,,0)</f>
        <v>74</v>
      </c>
      <c r="M250">
        <f>_xlfn.XLOOKUP($A250,'Order Details'!$A$1:$A$1501,'Order Details'!C$1:C$1501,,0)</f>
        <v>29</v>
      </c>
      <c r="N250">
        <f>_xlfn.XLOOKUP($A250,'Order Details'!$A$1:$A$1501,'Order Details'!D$1:D$1501,,0)</f>
        <v>3</v>
      </c>
      <c r="O250" t="str">
        <f>_xlfn.XLOOKUP($A250,'Order Details'!$A$1:$A$1501,'Order Details'!E$1:E$1501,,0)</f>
        <v>Clothing</v>
      </c>
      <c r="P250" t="str">
        <f>_xlfn.XLOOKUP($A250,'Order Details'!$A$1:$A$1501,'Order Details'!F$1:F$1501,,0)</f>
        <v>Stole</v>
      </c>
    </row>
    <row r="251" spans="1:16" x14ac:dyDescent="0.3">
      <c r="A251" t="s">
        <v>282</v>
      </c>
      <c r="B251" s="16" t="s">
        <v>958</v>
      </c>
      <c r="C251" s="16">
        <f t="shared" si="6"/>
        <v>43414</v>
      </c>
      <c r="D251" s="17">
        <f>MONTH(Таблиця9[[#This Row],[Стовпець1]])</f>
        <v>11</v>
      </c>
      <c r="E251" s="17" t="str">
        <f>TEXT(DATE(2000,Таблиця9[[#This Row],[Month]],1),"MMMM")</f>
        <v>November</v>
      </c>
      <c r="F251" s="17">
        <f>YEAR(Таблиця9[[#This Row],[Стовпець1]])</f>
        <v>2018</v>
      </c>
      <c r="G251" s="17">
        <f>ROUNDUP(Таблиця9[[#This Row],[Month]]/3,0)</f>
        <v>4</v>
      </c>
      <c r="H251" s="17">
        <f t="shared" si="7"/>
        <v>10</v>
      </c>
      <c r="I251" t="s">
        <v>959</v>
      </c>
      <c r="J251" t="s">
        <v>537</v>
      </c>
      <c r="K251" t="s">
        <v>603</v>
      </c>
      <c r="L251">
        <f>_xlfn.XLOOKUP($A251,'Order Details'!$A$1:$A$1501,'Order Details'!B$1:B$1501,,0)</f>
        <v>324</v>
      </c>
      <c r="M251">
        <f>_xlfn.XLOOKUP($A251,'Order Details'!$A$1:$A$1501,'Order Details'!C$1:C$1501,,0)</f>
        <v>39</v>
      </c>
      <c r="N251">
        <f>_xlfn.XLOOKUP($A251,'Order Details'!$A$1:$A$1501,'Order Details'!D$1:D$1501,,0)</f>
        <v>8</v>
      </c>
      <c r="O251" t="str">
        <f>_xlfn.XLOOKUP($A251,'Order Details'!$A$1:$A$1501,'Order Details'!E$1:E$1501,,0)</f>
        <v>Electronics</v>
      </c>
      <c r="P251" t="str">
        <f>_xlfn.XLOOKUP($A251,'Order Details'!$A$1:$A$1501,'Order Details'!F$1:F$1501,,0)</f>
        <v>Accessories</v>
      </c>
    </row>
    <row r="252" spans="1:16" x14ac:dyDescent="0.3">
      <c r="A252" t="s">
        <v>283</v>
      </c>
      <c r="B252" s="16" t="s">
        <v>960</v>
      </c>
      <c r="C252" s="16">
        <f t="shared" si="6"/>
        <v>43417</v>
      </c>
      <c r="D252" s="17">
        <f>MONTH(Таблиця9[[#This Row],[Стовпець1]])</f>
        <v>11</v>
      </c>
      <c r="E252" s="17" t="str">
        <f>TEXT(DATE(2000,Таблиця9[[#This Row],[Month]],1),"MMMM")</f>
        <v>November</v>
      </c>
      <c r="F252" s="17">
        <f>YEAR(Таблиця9[[#This Row],[Стовпець1]])</f>
        <v>2018</v>
      </c>
      <c r="G252" s="17">
        <f>ROUNDUP(Таблиця9[[#This Row],[Month]]/3,0)</f>
        <v>4</v>
      </c>
      <c r="H252" s="17">
        <f t="shared" si="7"/>
        <v>13</v>
      </c>
      <c r="I252" t="s">
        <v>900</v>
      </c>
      <c r="J252" t="s">
        <v>534</v>
      </c>
      <c r="K252" t="s">
        <v>601</v>
      </c>
      <c r="L252">
        <f>_xlfn.XLOOKUP($A252,'Order Details'!$A$1:$A$1501,'Order Details'!B$1:B$1501,,0)</f>
        <v>22</v>
      </c>
      <c r="M252">
        <f>_xlfn.XLOOKUP($A252,'Order Details'!$A$1:$A$1501,'Order Details'!C$1:C$1501,,0)</f>
        <v>8</v>
      </c>
      <c r="N252">
        <f>_xlfn.XLOOKUP($A252,'Order Details'!$A$1:$A$1501,'Order Details'!D$1:D$1501,,0)</f>
        <v>3</v>
      </c>
      <c r="O252" t="str">
        <f>_xlfn.XLOOKUP($A252,'Order Details'!$A$1:$A$1501,'Order Details'!E$1:E$1501,,0)</f>
        <v>Clothing</v>
      </c>
      <c r="P252" t="str">
        <f>_xlfn.XLOOKUP($A252,'Order Details'!$A$1:$A$1501,'Order Details'!F$1:F$1501,,0)</f>
        <v>Hankerchief</v>
      </c>
    </row>
    <row r="253" spans="1:16" x14ac:dyDescent="0.3">
      <c r="A253" t="s">
        <v>284</v>
      </c>
      <c r="B253" s="16" t="s">
        <v>961</v>
      </c>
      <c r="C253" s="16">
        <f t="shared" si="6"/>
        <v>43418</v>
      </c>
      <c r="D253" s="17">
        <f>MONTH(Таблиця9[[#This Row],[Стовпець1]])</f>
        <v>11</v>
      </c>
      <c r="E253" s="17" t="str">
        <f>TEXT(DATE(2000,Таблиця9[[#This Row],[Month]],1),"MMMM")</f>
        <v>November</v>
      </c>
      <c r="F253" s="17">
        <f>YEAR(Таблиця9[[#This Row],[Стовпець1]])</f>
        <v>2018</v>
      </c>
      <c r="G253" s="17">
        <f>ROUNDUP(Таблиця9[[#This Row],[Month]]/3,0)</f>
        <v>4</v>
      </c>
      <c r="H253" s="17">
        <f t="shared" si="7"/>
        <v>14</v>
      </c>
      <c r="I253" t="s">
        <v>962</v>
      </c>
      <c r="J253" t="s">
        <v>537</v>
      </c>
      <c r="K253" t="s">
        <v>603</v>
      </c>
      <c r="L253">
        <f>_xlfn.XLOOKUP($A253,'Order Details'!$A$1:$A$1501,'Order Details'!B$1:B$1501,,0)</f>
        <v>724</v>
      </c>
      <c r="M253">
        <f>_xlfn.XLOOKUP($A253,'Order Details'!$A$1:$A$1501,'Order Details'!C$1:C$1501,,0)</f>
        <v>253</v>
      </c>
      <c r="N253">
        <f>_xlfn.XLOOKUP($A253,'Order Details'!$A$1:$A$1501,'Order Details'!D$1:D$1501,,0)</f>
        <v>2</v>
      </c>
      <c r="O253" t="str">
        <f>_xlfn.XLOOKUP($A253,'Order Details'!$A$1:$A$1501,'Order Details'!E$1:E$1501,,0)</f>
        <v>Furniture</v>
      </c>
      <c r="P253" t="str">
        <f>_xlfn.XLOOKUP($A253,'Order Details'!$A$1:$A$1501,'Order Details'!F$1:F$1501,,0)</f>
        <v>Bookcases</v>
      </c>
    </row>
    <row r="254" spans="1:16" x14ac:dyDescent="0.3">
      <c r="A254" t="s">
        <v>285</v>
      </c>
      <c r="B254" s="16" t="s">
        <v>963</v>
      </c>
      <c r="C254" s="16">
        <f t="shared" si="6"/>
        <v>43419</v>
      </c>
      <c r="D254" s="17">
        <f>MONTH(Таблиця9[[#This Row],[Стовпець1]])</f>
        <v>11</v>
      </c>
      <c r="E254" s="17" t="str">
        <f>TEXT(DATE(2000,Таблиця9[[#This Row],[Month]],1),"MMMM")</f>
        <v>November</v>
      </c>
      <c r="F254" s="17">
        <f>YEAR(Таблиця9[[#This Row],[Стовпець1]])</f>
        <v>2018</v>
      </c>
      <c r="G254" s="17">
        <f>ROUNDUP(Таблиця9[[#This Row],[Month]]/3,0)</f>
        <v>4</v>
      </c>
      <c r="H254" s="17">
        <f t="shared" si="7"/>
        <v>15</v>
      </c>
      <c r="I254" t="s">
        <v>813</v>
      </c>
      <c r="J254" t="s">
        <v>553</v>
      </c>
      <c r="K254" t="s">
        <v>554</v>
      </c>
      <c r="L254">
        <f>_xlfn.XLOOKUP($A254,'Order Details'!$A$1:$A$1501,'Order Details'!B$1:B$1501,,0)</f>
        <v>112</v>
      </c>
      <c r="M254">
        <f>_xlfn.XLOOKUP($A254,'Order Details'!$A$1:$A$1501,'Order Details'!C$1:C$1501,,0)</f>
        <v>24</v>
      </c>
      <c r="N254">
        <f>_xlfn.XLOOKUP($A254,'Order Details'!$A$1:$A$1501,'Order Details'!D$1:D$1501,,0)</f>
        <v>3</v>
      </c>
      <c r="O254" t="str">
        <f>_xlfn.XLOOKUP($A254,'Order Details'!$A$1:$A$1501,'Order Details'!E$1:E$1501,,0)</f>
        <v>Clothing</v>
      </c>
      <c r="P254" t="str">
        <f>_xlfn.XLOOKUP($A254,'Order Details'!$A$1:$A$1501,'Order Details'!F$1:F$1501,,0)</f>
        <v>Kurti</v>
      </c>
    </row>
    <row r="255" spans="1:16" x14ac:dyDescent="0.3">
      <c r="A255" t="s">
        <v>286</v>
      </c>
      <c r="B255" s="16" t="s">
        <v>963</v>
      </c>
      <c r="C255" s="16">
        <f t="shared" si="6"/>
        <v>43419</v>
      </c>
      <c r="D255" s="17">
        <f>MONTH(Таблиця9[[#This Row],[Стовпець1]])</f>
        <v>11</v>
      </c>
      <c r="E255" s="17" t="str">
        <f>TEXT(DATE(2000,Таблиця9[[#This Row],[Month]],1),"MMMM")</f>
        <v>November</v>
      </c>
      <c r="F255" s="17">
        <f>YEAR(Таблиця9[[#This Row],[Стовпець1]])</f>
        <v>2018</v>
      </c>
      <c r="G255" s="17">
        <f>ROUNDUP(Таблиця9[[#This Row],[Month]]/3,0)</f>
        <v>4</v>
      </c>
      <c r="H255" s="17">
        <f t="shared" si="7"/>
        <v>15</v>
      </c>
      <c r="I255" t="s">
        <v>964</v>
      </c>
      <c r="J255" t="s">
        <v>557</v>
      </c>
      <c r="K255" t="s">
        <v>558</v>
      </c>
      <c r="L255">
        <f>_xlfn.XLOOKUP($A255,'Order Details'!$A$1:$A$1501,'Order Details'!B$1:B$1501,,0)</f>
        <v>128</v>
      </c>
      <c r="M255">
        <f>_xlfn.XLOOKUP($A255,'Order Details'!$A$1:$A$1501,'Order Details'!C$1:C$1501,,0)</f>
        <v>4</v>
      </c>
      <c r="N255">
        <f>_xlfn.XLOOKUP($A255,'Order Details'!$A$1:$A$1501,'Order Details'!D$1:D$1501,,0)</f>
        <v>3</v>
      </c>
      <c r="O255" t="str">
        <f>_xlfn.XLOOKUP($A255,'Order Details'!$A$1:$A$1501,'Order Details'!E$1:E$1501,,0)</f>
        <v>Clothing</v>
      </c>
      <c r="P255" t="str">
        <f>_xlfn.XLOOKUP($A255,'Order Details'!$A$1:$A$1501,'Order Details'!F$1:F$1501,,0)</f>
        <v>Saree</v>
      </c>
    </row>
    <row r="256" spans="1:16" x14ac:dyDescent="0.3">
      <c r="A256" t="s">
        <v>287</v>
      </c>
      <c r="B256" s="16" t="s">
        <v>963</v>
      </c>
      <c r="C256" s="16">
        <f t="shared" si="6"/>
        <v>43419</v>
      </c>
      <c r="D256" s="17">
        <f>MONTH(Таблиця9[[#This Row],[Стовпець1]])</f>
        <v>11</v>
      </c>
      <c r="E256" s="17" t="str">
        <f>TEXT(DATE(2000,Таблиця9[[#This Row],[Month]],1),"MMMM")</f>
        <v>November</v>
      </c>
      <c r="F256" s="17">
        <f>YEAR(Таблиця9[[#This Row],[Стовпець1]])</f>
        <v>2018</v>
      </c>
      <c r="G256" s="17">
        <f>ROUNDUP(Таблиця9[[#This Row],[Month]]/3,0)</f>
        <v>4</v>
      </c>
      <c r="H256" s="17">
        <f t="shared" si="7"/>
        <v>15</v>
      </c>
      <c r="I256" t="s">
        <v>965</v>
      </c>
      <c r="J256" t="s">
        <v>560</v>
      </c>
      <c r="K256" t="s">
        <v>561</v>
      </c>
      <c r="L256">
        <f>_xlfn.XLOOKUP($A256,'Order Details'!$A$1:$A$1501,'Order Details'!B$1:B$1501,,0)</f>
        <v>2061</v>
      </c>
      <c r="M256">
        <f>_xlfn.XLOOKUP($A256,'Order Details'!$A$1:$A$1501,'Order Details'!C$1:C$1501,,0)</f>
        <v>701</v>
      </c>
      <c r="N256">
        <f>_xlfn.XLOOKUP($A256,'Order Details'!$A$1:$A$1501,'Order Details'!D$1:D$1501,,0)</f>
        <v>5</v>
      </c>
      <c r="O256" t="str">
        <f>_xlfn.XLOOKUP($A256,'Order Details'!$A$1:$A$1501,'Order Details'!E$1:E$1501,,0)</f>
        <v>Furniture</v>
      </c>
      <c r="P256" t="str">
        <f>_xlfn.XLOOKUP($A256,'Order Details'!$A$1:$A$1501,'Order Details'!F$1:F$1501,,0)</f>
        <v>Bookcases</v>
      </c>
    </row>
    <row r="257" spans="1:16" x14ac:dyDescent="0.3">
      <c r="A257" t="s">
        <v>288</v>
      </c>
      <c r="B257" s="16" t="s">
        <v>963</v>
      </c>
      <c r="C257" s="16">
        <f t="shared" si="6"/>
        <v>43419</v>
      </c>
      <c r="D257" s="17">
        <f>MONTH(Таблиця9[[#This Row],[Стовпець1]])</f>
        <v>11</v>
      </c>
      <c r="E257" s="17" t="str">
        <f>TEXT(DATE(2000,Таблиця9[[#This Row],[Month]],1),"MMMM")</f>
        <v>November</v>
      </c>
      <c r="F257" s="17">
        <f>YEAR(Таблиця9[[#This Row],[Стовпець1]])</f>
        <v>2018</v>
      </c>
      <c r="G257" s="17">
        <f>ROUNDUP(Таблиця9[[#This Row],[Month]]/3,0)</f>
        <v>4</v>
      </c>
      <c r="H257" s="17">
        <f t="shared" si="7"/>
        <v>15</v>
      </c>
      <c r="I257" t="s">
        <v>966</v>
      </c>
      <c r="J257" t="s">
        <v>564</v>
      </c>
      <c r="K257" t="s">
        <v>565</v>
      </c>
      <c r="L257">
        <f>_xlfn.XLOOKUP($A257,'Order Details'!$A$1:$A$1501,'Order Details'!B$1:B$1501,,0)</f>
        <v>189</v>
      </c>
      <c r="M257">
        <f>_xlfn.XLOOKUP($A257,'Order Details'!$A$1:$A$1501,'Order Details'!C$1:C$1501,,0)</f>
        <v>87</v>
      </c>
      <c r="N257">
        <f>_xlfn.XLOOKUP($A257,'Order Details'!$A$1:$A$1501,'Order Details'!D$1:D$1501,,0)</f>
        <v>7</v>
      </c>
      <c r="O257" t="str">
        <f>_xlfn.XLOOKUP($A257,'Order Details'!$A$1:$A$1501,'Order Details'!E$1:E$1501,,0)</f>
        <v>Clothing</v>
      </c>
      <c r="P257" t="str">
        <f>_xlfn.XLOOKUP($A257,'Order Details'!$A$1:$A$1501,'Order Details'!F$1:F$1501,,0)</f>
        <v>Stole</v>
      </c>
    </row>
    <row r="258" spans="1:16" x14ac:dyDescent="0.3">
      <c r="A258" t="s">
        <v>289</v>
      </c>
      <c r="B258" s="16" t="s">
        <v>963</v>
      </c>
      <c r="C258" s="16">
        <f t="shared" ref="C258:C321" si="8">DATE(RIGHT(B258,4),MID(B258,4,2),LEFT(B258,2))</f>
        <v>43419</v>
      </c>
      <c r="D258" s="17">
        <f>MONTH(Таблиця9[[#This Row],[Стовпець1]])</f>
        <v>11</v>
      </c>
      <c r="E258" s="17" t="str">
        <f>TEXT(DATE(2000,Таблиця9[[#This Row],[Month]],1),"MMMM")</f>
        <v>November</v>
      </c>
      <c r="F258" s="17">
        <f>YEAR(Таблиця9[[#This Row],[Стовпець1]])</f>
        <v>2018</v>
      </c>
      <c r="G258" s="17">
        <f>ROUNDUP(Таблиця9[[#This Row],[Month]]/3,0)</f>
        <v>4</v>
      </c>
      <c r="H258" s="17">
        <f t="shared" ref="H258:H321" si="9">DAY(C258)</f>
        <v>15</v>
      </c>
      <c r="I258" t="s">
        <v>967</v>
      </c>
      <c r="J258" t="s">
        <v>534</v>
      </c>
      <c r="K258" t="s">
        <v>601</v>
      </c>
      <c r="L258">
        <f>_xlfn.XLOOKUP($A258,'Order Details'!$A$1:$A$1501,'Order Details'!B$1:B$1501,,0)</f>
        <v>100</v>
      </c>
      <c r="M258">
        <f>_xlfn.XLOOKUP($A258,'Order Details'!$A$1:$A$1501,'Order Details'!C$1:C$1501,,0)</f>
        <v>6</v>
      </c>
      <c r="N258">
        <f>_xlfn.XLOOKUP($A258,'Order Details'!$A$1:$A$1501,'Order Details'!D$1:D$1501,,0)</f>
        <v>4</v>
      </c>
      <c r="O258" t="str">
        <f>_xlfn.XLOOKUP($A258,'Order Details'!$A$1:$A$1501,'Order Details'!E$1:E$1501,,0)</f>
        <v>Clothing</v>
      </c>
      <c r="P258" t="str">
        <f>_xlfn.XLOOKUP($A258,'Order Details'!$A$1:$A$1501,'Order Details'!F$1:F$1501,,0)</f>
        <v>Stole</v>
      </c>
    </row>
    <row r="259" spans="1:16" x14ac:dyDescent="0.3">
      <c r="A259" t="s">
        <v>290</v>
      </c>
      <c r="B259" s="16" t="s">
        <v>963</v>
      </c>
      <c r="C259" s="16">
        <f t="shared" si="8"/>
        <v>43419</v>
      </c>
      <c r="D259" s="17">
        <f>MONTH(Таблиця9[[#This Row],[Стовпець1]])</f>
        <v>11</v>
      </c>
      <c r="E259" s="17" t="str">
        <f>TEXT(DATE(2000,Таблиця9[[#This Row],[Month]],1),"MMMM")</f>
        <v>November</v>
      </c>
      <c r="F259" s="17">
        <f>YEAR(Таблиця9[[#This Row],[Стовпець1]])</f>
        <v>2018</v>
      </c>
      <c r="G259" s="17">
        <f>ROUNDUP(Таблиця9[[#This Row],[Month]]/3,0)</f>
        <v>4</v>
      </c>
      <c r="H259" s="17">
        <f t="shared" si="9"/>
        <v>15</v>
      </c>
      <c r="I259" t="s">
        <v>968</v>
      </c>
      <c r="J259" t="s">
        <v>537</v>
      </c>
      <c r="K259" t="s">
        <v>603</v>
      </c>
      <c r="L259">
        <f>_xlfn.XLOOKUP($A259,'Order Details'!$A$1:$A$1501,'Order Details'!B$1:B$1501,,0)</f>
        <v>85</v>
      </c>
      <c r="M259">
        <f>_xlfn.XLOOKUP($A259,'Order Details'!$A$1:$A$1501,'Order Details'!C$1:C$1501,,0)</f>
        <v>-1</v>
      </c>
      <c r="N259">
        <f>_xlfn.XLOOKUP($A259,'Order Details'!$A$1:$A$1501,'Order Details'!D$1:D$1501,,0)</f>
        <v>3</v>
      </c>
      <c r="O259" t="str">
        <f>_xlfn.XLOOKUP($A259,'Order Details'!$A$1:$A$1501,'Order Details'!E$1:E$1501,,0)</f>
        <v>Clothing</v>
      </c>
      <c r="P259" t="str">
        <f>_xlfn.XLOOKUP($A259,'Order Details'!$A$1:$A$1501,'Order Details'!F$1:F$1501,,0)</f>
        <v>Saree</v>
      </c>
    </row>
    <row r="260" spans="1:16" x14ac:dyDescent="0.3">
      <c r="A260" t="s">
        <v>291</v>
      </c>
      <c r="B260" s="16" t="s">
        <v>969</v>
      </c>
      <c r="C260" s="16">
        <f t="shared" si="8"/>
        <v>43420</v>
      </c>
      <c r="D260" s="17">
        <f>MONTH(Таблиця9[[#This Row],[Стовпець1]])</f>
        <v>11</v>
      </c>
      <c r="E260" s="17" t="str">
        <f>TEXT(DATE(2000,Таблиця9[[#This Row],[Month]],1),"MMMM")</f>
        <v>November</v>
      </c>
      <c r="F260" s="17">
        <f>YEAR(Таблиця9[[#This Row],[Стовпець1]])</f>
        <v>2018</v>
      </c>
      <c r="G260" s="17">
        <f>ROUNDUP(Таблиця9[[#This Row],[Month]]/3,0)</f>
        <v>4</v>
      </c>
      <c r="H260" s="17">
        <f t="shared" si="9"/>
        <v>16</v>
      </c>
      <c r="I260" t="s">
        <v>970</v>
      </c>
      <c r="J260" t="s">
        <v>574</v>
      </c>
      <c r="K260" t="s">
        <v>575</v>
      </c>
      <c r="L260">
        <f>_xlfn.XLOOKUP($A260,'Order Details'!$A$1:$A$1501,'Order Details'!B$1:B$1501,,0)</f>
        <v>51</v>
      </c>
      <c r="M260">
        <f>_xlfn.XLOOKUP($A260,'Order Details'!$A$1:$A$1501,'Order Details'!C$1:C$1501,,0)</f>
        <v>14</v>
      </c>
      <c r="N260">
        <f>_xlfn.XLOOKUP($A260,'Order Details'!$A$1:$A$1501,'Order Details'!D$1:D$1501,,0)</f>
        <v>2</v>
      </c>
      <c r="O260" t="str">
        <f>_xlfn.XLOOKUP($A260,'Order Details'!$A$1:$A$1501,'Order Details'!E$1:E$1501,,0)</f>
        <v>Clothing</v>
      </c>
      <c r="P260" t="str">
        <f>_xlfn.XLOOKUP($A260,'Order Details'!$A$1:$A$1501,'Order Details'!F$1:F$1501,,0)</f>
        <v>Stole</v>
      </c>
    </row>
    <row r="261" spans="1:16" x14ac:dyDescent="0.3">
      <c r="A261" t="s">
        <v>292</v>
      </c>
      <c r="B261" s="16" t="s">
        <v>971</v>
      </c>
      <c r="C261" s="16">
        <f t="shared" si="8"/>
        <v>43421</v>
      </c>
      <c r="D261" s="17">
        <f>MONTH(Таблиця9[[#This Row],[Стовпець1]])</f>
        <v>11</v>
      </c>
      <c r="E261" s="17" t="str">
        <f>TEXT(DATE(2000,Таблиця9[[#This Row],[Month]],1),"MMMM")</f>
        <v>November</v>
      </c>
      <c r="F261" s="17">
        <f>YEAR(Таблиця9[[#This Row],[Стовпець1]])</f>
        <v>2018</v>
      </c>
      <c r="G261" s="17">
        <f>ROUNDUP(Таблиця9[[#This Row],[Month]]/3,0)</f>
        <v>4</v>
      </c>
      <c r="H261" s="17">
        <f t="shared" si="9"/>
        <v>17</v>
      </c>
      <c r="I261" t="s">
        <v>886</v>
      </c>
      <c r="J261" t="s">
        <v>578</v>
      </c>
      <c r="K261" t="s">
        <v>579</v>
      </c>
      <c r="L261">
        <f>_xlfn.XLOOKUP($A261,'Order Details'!$A$1:$A$1501,'Order Details'!B$1:B$1501,,0)</f>
        <v>31</v>
      </c>
      <c r="M261">
        <f>_xlfn.XLOOKUP($A261,'Order Details'!$A$1:$A$1501,'Order Details'!C$1:C$1501,,0)</f>
        <v>14</v>
      </c>
      <c r="N261">
        <f>_xlfn.XLOOKUP($A261,'Order Details'!$A$1:$A$1501,'Order Details'!D$1:D$1501,,0)</f>
        <v>3</v>
      </c>
      <c r="O261" t="str">
        <f>_xlfn.XLOOKUP($A261,'Order Details'!$A$1:$A$1501,'Order Details'!E$1:E$1501,,0)</f>
        <v>Clothing</v>
      </c>
      <c r="P261" t="str">
        <f>_xlfn.XLOOKUP($A261,'Order Details'!$A$1:$A$1501,'Order Details'!F$1:F$1501,,0)</f>
        <v>Stole</v>
      </c>
    </row>
    <row r="262" spans="1:16" x14ac:dyDescent="0.3">
      <c r="A262" t="s">
        <v>293</v>
      </c>
      <c r="B262" s="16" t="s">
        <v>972</v>
      </c>
      <c r="C262" s="16">
        <f t="shared" si="8"/>
        <v>43422</v>
      </c>
      <c r="D262" s="17">
        <f>MONTH(Таблиця9[[#This Row],[Стовпець1]])</f>
        <v>11</v>
      </c>
      <c r="E262" s="17" t="str">
        <f>TEXT(DATE(2000,Таблиця9[[#This Row],[Month]],1),"MMMM")</f>
        <v>November</v>
      </c>
      <c r="F262" s="17">
        <f>YEAR(Таблиця9[[#This Row],[Стовпець1]])</f>
        <v>2018</v>
      </c>
      <c r="G262" s="17">
        <f>ROUNDUP(Таблиця9[[#This Row],[Month]]/3,0)</f>
        <v>4</v>
      </c>
      <c r="H262" s="17">
        <f t="shared" si="9"/>
        <v>18</v>
      </c>
      <c r="I262" t="s">
        <v>973</v>
      </c>
      <c r="J262" t="s">
        <v>581</v>
      </c>
      <c r="K262" t="s">
        <v>581</v>
      </c>
      <c r="L262">
        <f>_xlfn.XLOOKUP($A262,'Order Details'!$A$1:$A$1501,'Order Details'!B$1:B$1501,,0)</f>
        <v>170</v>
      </c>
      <c r="M262">
        <f>_xlfn.XLOOKUP($A262,'Order Details'!$A$1:$A$1501,'Order Details'!C$1:C$1501,,0)</f>
        <v>73</v>
      </c>
      <c r="N262">
        <f>_xlfn.XLOOKUP($A262,'Order Details'!$A$1:$A$1501,'Order Details'!D$1:D$1501,,0)</f>
        <v>2</v>
      </c>
      <c r="O262" t="str">
        <f>_xlfn.XLOOKUP($A262,'Order Details'!$A$1:$A$1501,'Order Details'!E$1:E$1501,,0)</f>
        <v>Electronics</v>
      </c>
      <c r="P262" t="str">
        <f>_xlfn.XLOOKUP($A262,'Order Details'!$A$1:$A$1501,'Order Details'!F$1:F$1501,,0)</f>
        <v>Accessories</v>
      </c>
    </row>
    <row r="263" spans="1:16" x14ac:dyDescent="0.3">
      <c r="A263" t="s">
        <v>294</v>
      </c>
      <c r="B263" s="16" t="s">
        <v>974</v>
      </c>
      <c r="C263" s="16">
        <f t="shared" si="8"/>
        <v>43423</v>
      </c>
      <c r="D263" s="17">
        <f>MONTH(Таблиця9[[#This Row],[Стовпець1]])</f>
        <v>11</v>
      </c>
      <c r="E263" s="17" t="str">
        <f>TEXT(DATE(2000,Таблиця9[[#This Row],[Month]],1),"MMMM")</f>
        <v>November</v>
      </c>
      <c r="F263" s="17">
        <f>YEAR(Таблиця9[[#This Row],[Стовпець1]])</f>
        <v>2018</v>
      </c>
      <c r="G263" s="17">
        <f>ROUNDUP(Таблиця9[[#This Row],[Month]]/3,0)</f>
        <v>4</v>
      </c>
      <c r="H263" s="17">
        <f t="shared" si="9"/>
        <v>19</v>
      </c>
      <c r="I263" t="s">
        <v>975</v>
      </c>
      <c r="J263" t="s">
        <v>584</v>
      </c>
      <c r="K263" t="s">
        <v>585</v>
      </c>
      <c r="L263">
        <f>_xlfn.XLOOKUP($A263,'Order Details'!$A$1:$A$1501,'Order Details'!B$1:B$1501,,0)</f>
        <v>86</v>
      </c>
      <c r="M263">
        <f>_xlfn.XLOOKUP($A263,'Order Details'!$A$1:$A$1501,'Order Details'!C$1:C$1501,,0)</f>
        <v>9</v>
      </c>
      <c r="N263">
        <f>_xlfn.XLOOKUP($A263,'Order Details'!$A$1:$A$1501,'Order Details'!D$1:D$1501,,0)</f>
        <v>3</v>
      </c>
      <c r="O263" t="str">
        <f>_xlfn.XLOOKUP($A263,'Order Details'!$A$1:$A$1501,'Order Details'!E$1:E$1501,,0)</f>
        <v>Clothing</v>
      </c>
      <c r="P263" t="str">
        <f>_xlfn.XLOOKUP($A263,'Order Details'!$A$1:$A$1501,'Order Details'!F$1:F$1501,,0)</f>
        <v>Saree</v>
      </c>
    </row>
    <row r="264" spans="1:16" x14ac:dyDescent="0.3">
      <c r="A264" t="s">
        <v>295</v>
      </c>
      <c r="B264" s="16" t="s">
        <v>976</v>
      </c>
      <c r="C264" s="16">
        <f t="shared" si="8"/>
        <v>43424</v>
      </c>
      <c r="D264" s="17">
        <f>MONTH(Таблиця9[[#This Row],[Стовпець1]])</f>
        <v>11</v>
      </c>
      <c r="E264" s="17" t="str">
        <f>TEXT(DATE(2000,Таблиця9[[#This Row],[Month]],1),"MMMM")</f>
        <v>November</v>
      </c>
      <c r="F264" s="17">
        <f>YEAR(Таблиця9[[#This Row],[Стовпець1]])</f>
        <v>2018</v>
      </c>
      <c r="G264" s="17">
        <f>ROUNDUP(Таблиця9[[#This Row],[Month]]/3,0)</f>
        <v>4</v>
      </c>
      <c r="H264" s="17">
        <f t="shared" si="9"/>
        <v>20</v>
      </c>
      <c r="I264" t="s">
        <v>780</v>
      </c>
      <c r="J264" t="s">
        <v>588</v>
      </c>
      <c r="K264" t="s">
        <v>589</v>
      </c>
      <c r="L264">
        <f>_xlfn.XLOOKUP($A264,'Order Details'!$A$1:$A$1501,'Order Details'!B$1:B$1501,,0)</f>
        <v>10</v>
      </c>
      <c r="M264">
        <f>_xlfn.XLOOKUP($A264,'Order Details'!$A$1:$A$1501,'Order Details'!C$1:C$1501,,0)</f>
        <v>4</v>
      </c>
      <c r="N264">
        <f>_xlfn.XLOOKUP($A264,'Order Details'!$A$1:$A$1501,'Order Details'!D$1:D$1501,,0)</f>
        <v>1</v>
      </c>
      <c r="O264" t="str">
        <f>_xlfn.XLOOKUP($A264,'Order Details'!$A$1:$A$1501,'Order Details'!E$1:E$1501,,0)</f>
        <v>Clothing</v>
      </c>
      <c r="P264" t="str">
        <f>_xlfn.XLOOKUP($A264,'Order Details'!$A$1:$A$1501,'Order Details'!F$1:F$1501,,0)</f>
        <v>Kurti</v>
      </c>
    </row>
    <row r="265" spans="1:16" x14ac:dyDescent="0.3">
      <c r="A265" t="s">
        <v>296</v>
      </c>
      <c r="B265" s="16" t="s">
        <v>977</v>
      </c>
      <c r="C265" s="16">
        <f t="shared" si="8"/>
        <v>43425</v>
      </c>
      <c r="D265" s="17">
        <f>MONTH(Таблиця9[[#This Row],[Стовпець1]])</f>
        <v>11</v>
      </c>
      <c r="E265" s="17" t="str">
        <f>TEXT(DATE(2000,Таблиця9[[#This Row],[Month]],1),"MMMM")</f>
        <v>November</v>
      </c>
      <c r="F265" s="17">
        <f>YEAR(Таблиця9[[#This Row],[Стовпець1]])</f>
        <v>2018</v>
      </c>
      <c r="G265" s="17">
        <f>ROUNDUP(Таблиця9[[#This Row],[Month]]/3,0)</f>
        <v>4</v>
      </c>
      <c r="H265" s="17">
        <f t="shared" si="9"/>
        <v>21</v>
      </c>
      <c r="I265" t="s">
        <v>978</v>
      </c>
      <c r="J265" t="s">
        <v>531</v>
      </c>
      <c r="K265" t="s">
        <v>979</v>
      </c>
      <c r="L265">
        <f>_xlfn.XLOOKUP($A265,'Order Details'!$A$1:$A$1501,'Order Details'!B$1:B$1501,,0)</f>
        <v>118</v>
      </c>
      <c r="M265">
        <f>_xlfn.XLOOKUP($A265,'Order Details'!$A$1:$A$1501,'Order Details'!C$1:C$1501,,0)</f>
        <v>25</v>
      </c>
      <c r="N265">
        <f>_xlfn.XLOOKUP($A265,'Order Details'!$A$1:$A$1501,'Order Details'!D$1:D$1501,,0)</f>
        <v>4</v>
      </c>
      <c r="O265" t="str">
        <f>_xlfn.XLOOKUP($A265,'Order Details'!$A$1:$A$1501,'Order Details'!E$1:E$1501,,0)</f>
        <v>Clothing</v>
      </c>
      <c r="P265" t="str">
        <f>_xlfn.XLOOKUP($A265,'Order Details'!$A$1:$A$1501,'Order Details'!F$1:F$1501,,0)</f>
        <v>Hankerchief</v>
      </c>
    </row>
    <row r="266" spans="1:16" x14ac:dyDescent="0.3">
      <c r="A266" t="s">
        <v>297</v>
      </c>
      <c r="B266" s="16" t="s">
        <v>980</v>
      </c>
      <c r="C266" s="16">
        <f t="shared" si="8"/>
        <v>43426</v>
      </c>
      <c r="D266" s="17">
        <f>MONTH(Таблиця9[[#This Row],[Стовпець1]])</f>
        <v>11</v>
      </c>
      <c r="E266" s="17" t="str">
        <f>TEXT(DATE(2000,Таблиця9[[#This Row],[Month]],1),"MMMM")</f>
        <v>November</v>
      </c>
      <c r="F266" s="17">
        <f>YEAR(Таблиця9[[#This Row],[Стовпець1]])</f>
        <v>2018</v>
      </c>
      <c r="G266" s="17">
        <f>ROUNDUP(Таблиця9[[#This Row],[Month]]/3,0)</f>
        <v>4</v>
      </c>
      <c r="H266" s="17">
        <f t="shared" si="9"/>
        <v>22</v>
      </c>
      <c r="I266" t="s">
        <v>981</v>
      </c>
      <c r="J266" t="s">
        <v>534</v>
      </c>
      <c r="K266" t="s">
        <v>601</v>
      </c>
      <c r="L266">
        <f>_xlfn.XLOOKUP($A266,'Order Details'!$A$1:$A$1501,'Order Details'!B$1:B$1501,,0)</f>
        <v>57</v>
      </c>
      <c r="M266">
        <f>_xlfn.XLOOKUP($A266,'Order Details'!$A$1:$A$1501,'Order Details'!C$1:C$1501,,0)</f>
        <v>27</v>
      </c>
      <c r="N266">
        <f>_xlfn.XLOOKUP($A266,'Order Details'!$A$1:$A$1501,'Order Details'!D$1:D$1501,,0)</f>
        <v>2</v>
      </c>
      <c r="O266" t="str">
        <f>_xlfn.XLOOKUP($A266,'Order Details'!$A$1:$A$1501,'Order Details'!E$1:E$1501,,0)</f>
        <v>Clothing</v>
      </c>
      <c r="P266" t="str">
        <f>_xlfn.XLOOKUP($A266,'Order Details'!$A$1:$A$1501,'Order Details'!F$1:F$1501,,0)</f>
        <v>Shirt</v>
      </c>
    </row>
    <row r="267" spans="1:16" x14ac:dyDescent="0.3">
      <c r="A267" t="s">
        <v>298</v>
      </c>
      <c r="B267" s="16" t="s">
        <v>982</v>
      </c>
      <c r="C267" s="16">
        <f t="shared" si="8"/>
        <v>43427</v>
      </c>
      <c r="D267" s="17">
        <f>MONTH(Таблиця9[[#This Row],[Стовпець1]])</f>
        <v>11</v>
      </c>
      <c r="E267" s="17" t="str">
        <f>TEXT(DATE(2000,Таблиця9[[#This Row],[Month]],1),"MMMM")</f>
        <v>November</v>
      </c>
      <c r="F267" s="17">
        <f>YEAR(Таблиця9[[#This Row],[Стовпець1]])</f>
        <v>2018</v>
      </c>
      <c r="G267" s="17">
        <f>ROUNDUP(Таблиця9[[#This Row],[Month]]/3,0)</f>
        <v>4</v>
      </c>
      <c r="H267" s="17">
        <f t="shared" si="9"/>
        <v>23</v>
      </c>
      <c r="I267" t="s">
        <v>983</v>
      </c>
      <c r="J267" t="s">
        <v>537</v>
      </c>
      <c r="K267" t="s">
        <v>603</v>
      </c>
      <c r="L267">
        <f>_xlfn.XLOOKUP($A267,'Order Details'!$A$1:$A$1501,'Order Details'!B$1:B$1501,,0)</f>
        <v>66</v>
      </c>
      <c r="M267">
        <f>_xlfn.XLOOKUP($A267,'Order Details'!$A$1:$A$1501,'Order Details'!C$1:C$1501,,0)</f>
        <v>12</v>
      </c>
      <c r="N267">
        <f>_xlfn.XLOOKUP($A267,'Order Details'!$A$1:$A$1501,'Order Details'!D$1:D$1501,,0)</f>
        <v>3</v>
      </c>
      <c r="O267" t="str">
        <f>_xlfn.XLOOKUP($A267,'Order Details'!$A$1:$A$1501,'Order Details'!E$1:E$1501,,0)</f>
        <v>Clothing</v>
      </c>
      <c r="P267" t="str">
        <f>_xlfn.XLOOKUP($A267,'Order Details'!$A$1:$A$1501,'Order Details'!F$1:F$1501,,0)</f>
        <v>Stole</v>
      </c>
    </row>
    <row r="268" spans="1:16" x14ac:dyDescent="0.3">
      <c r="A268" t="s">
        <v>299</v>
      </c>
      <c r="B268" s="16" t="s">
        <v>984</v>
      </c>
      <c r="C268" s="16">
        <f t="shared" si="8"/>
        <v>43428</v>
      </c>
      <c r="D268" s="17">
        <f>MONTH(Таблиця9[[#This Row],[Стовпець1]])</f>
        <v>11</v>
      </c>
      <c r="E268" s="17" t="str">
        <f>TEXT(DATE(2000,Таблиця9[[#This Row],[Month]],1),"MMMM")</f>
        <v>November</v>
      </c>
      <c r="F268" s="17">
        <f>YEAR(Таблиця9[[#This Row],[Стовпець1]])</f>
        <v>2018</v>
      </c>
      <c r="G268" s="17">
        <f>ROUNDUP(Таблиця9[[#This Row],[Month]]/3,0)</f>
        <v>4</v>
      </c>
      <c r="H268" s="17">
        <f t="shared" si="9"/>
        <v>24</v>
      </c>
      <c r="I268" t="s">
        <v>740</v>
      </c>
      <c r="J268" t="s">
        <v>540</v>
      </c>
      <c r="K268" t="s">
        <v>985</v>
      </c>
      <c r="L268">
        <f>_xlfn.XLOOKUP($A268,'Order Details'!$A$1:$A$1501,'Order Details'!B$1:B$1501,,0)</f>
        <v>124</v>
      </c>
      <c r="M268">
        <f>_xlfn.XLOOKUP($A268,'Order Details'!$A$1:$A$1501,'Order Details'!C$1:C$1501,,0)</f>
        <v>54</v>
      </c>
      <c r="N268">
        <f>_xlfn.XLOOKUP($A268,'Order Details'!$A$1:$A$1501,'Order Details'!D$1:D$1501,,0)</f>
        <v>5</v>
      </c>
      <c r="O268" t="str">
        <f>_xlfn.XLOOKUP($A268,'Order Details'!$A$1:$A$1501,'Order Details'!E$1:E$1501,,0)</f>
        <v>Clothing</v>
      </c>
      <c r="P268" t="str">
        <f>_xlfn.XLOOKUP($A268,'Order Details'!$A$1:$A$1501,'Order Details'!F$1:F$1501,,0)</f>
        <v>T-shirt</v>
      </c>
    </row>
    <row r="269" spans="1:16" x14ac:dyDescent="0.3">
      <c r="A269" t="s">
        <v>300</v>
      </c>
      <c r="B269" s="16" t="s">
        <v>984</v>
      </c>
      <c r="C269" s="16">
        <f t="shared" si="8"/>
        <v>43428</v>
      </c>
      <c r="D269" s="17">
        <f>MONTH(Таблиця9[[#This Row],[Стовпець1]])</f>
        <v>11</v>
      </c>
      <c r="E269" s="17" t="str">
        <f>TEXT(DATE(2000,Таблиця9[[#This Row],[Month]],1),"MMMM")</f>
        <v>November</v>
      </c>
      <c r="F269" s="17">
        <f>YEAR(Таблиця9[[#This Row],[Стовпець1]])</f>
        <v>2018</v>
      </c>
      <c r="G269" s="17">
        <f>ROUNDUP(Таблиця9[[#This Row],[Month]]/3,0)</f>
        <v>4</v>
      </c>
      <c r="H269" s="17">
        <f t="shared" si="9"/>
        <v>24</v>
      </c>
      <c r="I269" t="s">
        <v>986</v>
      </c>
      <c r="J269" t="s">
        <v>557</v>
      </c>
      <c r="K269" t="s">
        <v>987</v>
      </c>
      <c r="L269">
        <f>_xlfn.XLOOKUP($A269,'Order Details'!$A$1:$A$1501,'Order Details'!B$1:B$1501,,0)</f>
        <v>248</v>
      </c>
      <c r="M269">
        <f>_xlfn.XLOOKUP($A269,'Order Details'!$A$1:$A$1501,'Order Details'!C$1:C$1501,,0)</f>
        <v>8</v>
      </c>
      <c r="N269">
        <f>_xlfn.XLOOKUP($A269,'Order Details'!$A$1:$A$1501,'Order Details'!D$1:D$1501,,0)</f>
        <v>2</v>
      </c>
      <c r="O269" t="str">
        <f>_xlfn.XLOOKUP($A269,'Order Details'!$A$1:$A$1501,'Order Details'!E$1:E$1501,,0)</f>
        <v>Clothing</v>
      </c>
      <c r="P269" t="str">
        <f>_xlfn.XLOOKUP($A269,'Order Details'!$A$1:$A$1501,'Order Details'!F$1:F$1501,,0)</f>
        <v>Saree</v>
      </c>
    </row>
    <row r="270" spans="1:16" x14ac:dyDescent="0.3">
      <c r="A270" t="s">
        <v>301</v>
      </c>
      <c r="B270" s="16" t="s">
        <v>984</v>
      </c>
      <c r="C270" s="16">
        <f t="shared" si="8"/>
        <v>43428</v>
      </c>
      <c r="D270" s="17">
        <f>MONTH(Таблиця9[[#This Row],[Стовпець1]])</f>
        <v>11</v>
      </c>
      <c r="E270" s="17" t="str">
        <f>TEXT(DATE(2000,Таблиця9[[#This Row],[Month]],1),"MMMM")</f>
        <v>November</v>
      </c>
      <c r="F270" s="17">
        <f>YEAR(Таблиця9[[#This Row],[Стовпець1]])</f>
        <v>2018</v>
      </c>
      <c r="G270" s="17">
        <f>ROUNDUP(Таблиця9[[#This Row],[Month]]/3,0)</f>
        <v>4</v>
      </c>
      <c r="H270" s="17">
        <f t="shared" si="9"/>
        <v>24</v>
      </c>
      <c r="I270" t="s">
        <v>988</v>
      </c>
      <c r="J270" t="s">
        <v>568</v>
      </c>
      <c r="K270" t="s">
        <v>989</v>
      </c>
      <c r="L270">
        <f>_xlfn.XLOOKUP($A270,'Order Details'!$A$1:$A$1501,'Order Details'!B$1:B$1501,,0)</f>
        <v>282</v>
      </c>
      <c r="M270">
        <f>_xlfn.XLOOKUP($A270,'Order Details'!$A$1:$A$1501,'Order Details'!C$1:C$1501,,0)</f>
        <v>14</v>
      </c>
      <c r="N270">
        <f>_xlfn.XLOOKUP($A270,'Order Details'!$A$1:$A$1501,'Order Details'!D$1:D$1501,,0)</f>
        <v>4</v>
      </c>
      <c r="O270" t="str">
        <f>_xlfn.XLOOKUP($A270,'Order Details'!$A$1:$A$1501,'Order Details'!E$1:E$1501,,0)</f>
        <v>Clothing</v>
      </c>
      <c r="P270" t="str">
        <f>_xlfn.XLOOKUP($A270,'Order Details'!$A$1:$A$1501,'Order Details'!F$1:F$1501,,0)</f>
        <v>Trousers</v>
      </c>
    </row>
    <row r="271" spans="1:16" x14ac:dyDescent="0.3">
      <c r="A271" t="s">
        <v>302</v>
      </c>
      <c r="B271" s="16" t="s">
        <v>984</v>
      </c>
      <c r="C271" s="16">
        <f t="shared" si="8"/>
        <v>43428</v>
      </c>
      <c r="D271" s="17">
        <f>MONTH(Таблиця9[[#This Row],[Стовпець1]])</f>
        <v>11</v>
      </c>
      <c r="E271" s="17" t="str">
        <f>TEXT(DATE(2000,Таблиця9[[#This Row],[Month]],1),"MMMM")</f>
        <v>November</v>
      </c>
      <c r="F271" s="17">
        <f>YEAR(Таблиця9[[#This Row],[Стовпець1]])</f>
        <v>2018</v>
      </c>
      <c r="G271" s="17">
        <f>ROUNDUP(Таблиця9[[#This Row],[Month]]/3,0)</f>
        <v>4</v>
      </c>
      <c r="H271" s="17">
        <f t="shared" si="9"/>
        <v>24</v>
      </c>
      <c r="I271" t="s">
        <v>990</v>
      </c>
      <c r="J271" t="s">
        <v>531</v>
      </c>
      <c r="K271" t="s">
        <v>979</v>
      </c>
      <c r="L271">
        <f>_xlfn.XLOOKUP($A271,'Order Details'!$A$1:$A$1501,'Order Details'!B$1:B$1501,,0)</f>
        <v>1137</v>
      </c>
      <c r="M271">
        <f>_xlfn.XLOOKUP($A271,'Order Details'!$A$1:$A$1501,'Order Details'!C$1:C$1501,,0)</f>
        <v>568</v>
      </c>
      <c r="N271">
        <f>_xlfn.XLOOKUP($A271,'Order Details'!$A$1:$A$1501,'Order Details'!D$1:D$1501,,0)</f>
        <v>2</v>
      </c>
      <c r="O271" t="str">
        <f>_xlfn.XLOOKUP($A271,'Order Details'!$A$1:$A$1501,'Order Details'!E$1:E$1501,,0)</f>
        <v>Clothing</v>
      </c>
      <c r="P271" t="str">
        <f>_xlfn.XLOOKUP($A271,'Order Details'!$A$1:$A$1501,'Order Details'!F$1:F$1501,,0)</f>
        <v>Trousers</v>
      </c>
    </row>
    <row r="272" spans="1:16" x14ac:dyDescent="0.3">
      <c r="A272" t="s">
        <v>303</v>
      </c>
      <c r="B272" s="16" t="s">
        <v>984</v>
      </c>
      <c r="C272" s="16">
        <f t="shared" si="8"/>
        <v>43428</v>
      </c>
      <c r="D272" s="17">
        <f>MONTH(Таблиця9[[#This Row],[Стовпець1]])</f>
        <v>11</v>
      </c>
      <c r="E272" s="17" t="str">
        <f>TEXT(DATE(2000,Таблиця9[[#This Row],[Month]],1),"MMMM")</f>
        <v>November</v>
      </c>
      <c r="F272" s="17">
        <f>YEAR(Таблиця9[[#This Row],[Стовпець1]])</f>
        <v>2018</v>
      </c>
      <c r="G272" s="17">
        <f>ROUNDUP(Таблиця9[[#This Row],[Month]]/3,0)</f>
        <v>4</v>
      </c>
      <c r="H272" s="17">
        <f t="shared" si="9"/>
        <v>24</v>
      </c>
      <c r="I272" t="s">
        <v>991</v>
      </c>
      <c r="J272" t="s">
        <v>534</v>
      </c>
      <c r="K272" t="s">
        <v>601</v>
      </c>
      <c r="L272">
        <f>_xlfn.XLOOKUP($A272,'Order Details'!$A$1:$A$1501,'Order Details'!B$1:B$1501,,0)</f>
        <v>165</v>
      </c>
      <c r="M272">
        <f>_xlfn.XLOOKUP($A272,'Order Details'!$A$1:$A$1501,'Order Details'!C$1:C$1501,,0)</f>
        <v>46</v>
      </c>
      <c r="N272">
        <f>_xlfn.XLOOKUP($A272,'Order Details'!$A$1:$A$1501,'Order Details'!D$1:D$1501,,0)</f>
        <v>3</v>
      </c>
      <c r="O272" t="str">
        <f>_xlfn.XLOOKUP($A272,'Order Details'!$A$1:$A$1501,'Order Details'!E$1:E$1501,,0)</f>
        <v>Furniture</v>
      </c>
      <c r="P272" t="str">
        <f>_xlfn.XLOOKUP($A272,'Order Details'!$A$1:$A$1501,'Order Details'!F$1:F$1501,,0)</f>
        <v>Furnishings</v>
      </c>
    </row>
    <row r="273" spans="1:16" x14ac:dyDescent="0.3">
      <c r="A273" t="s">
        <v>304</v>
      </c>
      <c r="B273" s="16" t="s">
        <v>984</v>
      </c>
      <c r="C273" s="16">
        <f t="shared" si="8"/>
        <v>43428</v>
      </c>
      <c r="D273" s="17">
        <f>MONTH(Таблиця9[[#This Row],[Стовпець1]])</f>
        <v>11</v>
      </c>
      <c r="E273" s="17" t="str">
        <f>TEXT(DATE(2000,Таблиця9[[#This Row],[Month]],1),"MMMM")</f>
        <v>November</v>
      </c>
      <c r="F273" s="17">
        <f>YEAR(Таблиця9[[#This Row],[Стовпець1]])</f>
        <v>2018</v>
      </c>
      <c r="G273" s="17">
        <f>ROUNDUP(Таблиця9[[#This Row],[Month]]/3,0)</f>
        <v>4</v>
      </c>
      <c r="H273" s="17">
        <f t="shared" si="9"/>
        <v>24</v>
      </c>
      <c r="I273" t="s">
        <v>872</v>
      </c>
      <c r="J273" t="s">
        <v>537</v>
      </c>
      <c r="K273" t="s">
        <v>603</v>
      </c>
      <c r="L273">
        <f>_xlfn.XLOOKUP($A273,'Order Details'!$A$1:$A$1501,'Order Details'!B$1:B$1501,,0)</f>
        <v>57</v>
      </c>
      <c r="M273">
        <f>_xlfn.XLOOKUP($A273,'Order Details'!$A$1:$A$1501,'Order Details'!C$1:C$1501,,0)</f>
        <v>28</v>
      </c>
      <c r="N273">
        <f>_xlfn.XLOOKUP($A273,'Order Details'!$A$1:$A$1501,'Order Details'!D$1:D$1501,,0)</f>
        <v>2</v>
      </c>
      <c r="O273" t="str">
        <f>_xlfn.XLOOKUP($A273,'Order Details'!$A$1:$A$1501,'Order Details'!E$1:E$1501,,0)</f>
        <v>Clothing</v>
      </c>
      <c r="P273" t="str">
        <f>_xlfn.XLOOKUP($A273,'Order Details'!$A$1:$A$1501,'Order Details'!F$1:F$1501,,0)</f>
        <v>Kurti</v>
      </c>
    </row>
    <row r="274" spans="1:16" x14ac:dyDescent="0.3">
      <c r="A274" t="s">
        <v>305</v>
      </c>
      <c r="B274" s="16" t="s">
        <v>984</v>
      </c>
      <c r="C274" s="16">
        <f t="shared" si="8"/>
        <v>43428</v>
      </c>
      <c r="D274" s="17">
        <f>MONTH(Таблиця9[[#This Row],[Стовпець1]])</f>
        <v>11</v>
      </c>
      <c r="E274" s="17" t="str">
        <f>TEXT(DATE(2000,Таблиця9[[#This Row],[Month]],1),"MMMM")</f>
        <v>November</v>
      </c>
      <c r="F274" s="17">
        <f>YEAR(Таблиця9[[#This Row],[Стовпець1]])</f>
        <v>2018</v>
      </c>
      <c r="G274" s="17">
        <f>ROUNDUP(Таблиця9[[#This Row],[Month]]/3,0)</f>
        <v>4</v>
      </c>
      <c r="H274" s="17">
        <f t="shared" si="9"/>
        <v>24</v>
      </c>
      <c r="I274" t="s">
        <v>992</v>
      </c>
      <c r="J274" t="s">
        <v>540</v>
      </c>
      <c r="K274" t="s">
        <v>985</v>
      </c>
      <c r="L274">
        <f>_xlfn.XLOOKUP($A274,'Order Details'!$A$1:$A$1501,'Order Details'!B$1:B$1501,,0)</f>
        <v>108</v>
      </c>
      <c r="M274">
        <f>_xlfn.XLOOKUP($A274,'Order Details'!$A$1:$A$1501,'Order Details'!C$1:C$1501,,0)</f>
        <v>37</v>
      </c>
      <c r="N274">
        <f>_xlfn.XLOOKUP($A274,'Order Details'!$A$1:$A$1501,'Order Details'!D$1:D$1501,,0)</f>
        <v>2</v>
      </c>
      <c r="O274" t="str">
        <f>_xlfn.XLOOKUP($A274,'Order Details'!$A$1:$A$1501,'Order Details'!E$1:E$1501,,0)</f>
        <v>Clothing</v>
      </c>
      <c r="P274" t="str">
        <f>_xlfn.XLOOKUP($A274,'Order Details'!$A$1:$A$1501,'Order Details'!F$1:F$1501,,0)</f>
        <v>Stole</v>
      </c>
    </row>
    <row r="275" spans="1:16" x14ac:dyDescent="0.3">
      <c r="A275" t="s">
        <v>306</v>
      </c>
      <c r="B275" s="16" t="s">
        <v>993</v>
      </c>
      <c r="C275" s="16">
        <f t="shared" si="8"/>
        <v>43429</v>
      </c>
      <c r="D275" s="17">
        <f>MONTH(Таблиця9[[#This Row],[Стовпець1]])</f>
        <v>11</v>
      </c>
      <c r="E275" s="17" t="str">
        <f>TEXT(DATE(2000,Таблиця9[[#This Row],[Month]],1),"MMMM")</f>
        <v>November</v>
      </c>
      <c r="F275" s="17">
        <f>YEAR(Таблиця9[[#This Row],[Стовпець1]])</f>
        <v>2018</v>
      </c>
      <c r="G275" s="17">
        <f>ROUNDUP(Таблиця9[[#This Row],[Month]]/3,0)</f>
        <v>4</v>
      </c>
      <c r="H275" s="17">
        <f t="shared" si="9"/>
        <v>25</v>
      </c>
      <c r="I275" t="s">
        <v>605</v>
      </c>
      <c r="J275" t="s">
        <v>557</v>
      </c>
      <c r="K275" t="s">
        <v>987</v>
      </c>
      <c r="L275">
        <f>_xlfn.XLOOKUP($A275,'Order Details'!$A$1:$A$1501,'Order Details'!B$1:B$1501,,0)</f>
        <v>37</v>
      </c>
      <c r="M275">
        <f>_xlfn.XLOOKUP($A275,'Order Details'!$A$1:$A$1501,'Order Details'!C$1:C$1501,,0)</f>
        <v>3</v>
      </c>
      <c r="N275">
        <f>_xlfn.XLOOKUP($A275,'Order Details'!$A$1:$A$1501,'Order Details'!D$1:D$1501,,0)</f>
        <v>3</v>
      </c>
      <c r="O275" t="str">
        <f>_xlfn.XLOOKUP($A275,'Order Details'!$A$1:$A$1501,'Order Details'!E$1:E$1501,,0)</f>
        <v>Clothing</v>
      </c>
      <c r="P275" t="str">
        <f>_xlfn.XLOOKUP($A275,'Order Details'!$A$1:$A$1501,'Order Details'!F$1:F$1501,,0)</f>
        <v>Hankerchief</v>
      </c>
    </row>
    <row r="276" spans="1:16" x14ac:dyDescent="0.3">
      <c r="A276" t="s">
        <v>307</v>
      </c>
      <c r="B276" s="16" t="s">
        <v>994</v>
      </c>
      <c r="C276" s="16">
        <f t="shared" si="8"/>
        <v>43430</v>
      </c>
      <c r="D276" s="17">
        <f>MONTH(Таблиця9[[#This Row],[Стовпець1]])</f>
        <v>11</v>
      </c>
      <c r="E276" s="17" t="str">
        <f>TEXT(DATE(2000,Таблиця9[[#This Row],[Month]],1),"MMMM")</f>
        <v>November</v>
      </c>
      <c r="F276" s="17">
        <f>YEAR(Таблиця9[[#This Row],[Стовпець1]])</f>
        <v>2018</v>
      </c>
      <c r="G276" s="17">
        <f>ROUNDUP(Таблиця9[[#This Row],[Month]]/3,0)</f>
        <v>4</v>
      </c>
      <c r="H276" s="17">
        <f t="shared" si="9"/>
        <v>26</v>
      </c>
      <c r="I276" t="s">
        <v>995</v>
      </c>
      <c r="J276" t="s">
        <v>568</v>
      </c>
      <c r="K276" t="s">
        <v>989</v>
      </c>
      <c r="L276">
        <f>_xlfn.XLOOKUP($A276,'Order Details'!$A$1:$A$1501,'Order Details'!B$1:B$1501,,0)</f>
        <v>121</v>
      </c>
      <c r="M276">
        <f>_xlfn.XLOOKUP($A276,'Order Details'!$A$1:$A$1501,'Order Details'!C$1:C$1501,,0)</f>
        <v>19</v>
      </c>
      <c r="N276">
        <f>_xlfn.XLOOKUP($A276,'Order Details'!$A$1:$A$1501,'Order Details'!D$1:D$1501,,0)</f>
        <v>4</v>
      </c>
      <c r="O276" t="str">
        <f>_xlfn.XLOOKUP($A276,'Order Details'!$A$1:$A$1501,'Order Details'!E$1:E$1501,,0)</f>
        <v>Clothing</v>
      </c>
      <c r="P276" t="str">
        <f>_xlfn.XLOOKUP($A276,'Order Details'!$A$1:$A$1501,'Order Details'!F$1:F$1501,,0)</f>
        <v>Stole</v>
      </c>
    </row>
    <row r="277" spans="1:16" x14ac:dyDescent="0.3">
      <c r="A277" t="s">
        <v>308</v>
      </c>
      <c r="B277" s="16" t="s">
        <v>996</v>
      </c>
      <c r="C277" s="16">
        <f t="shared" si="8"/>
        <v>43431</v>
      </c>
      <c r="D277" s="17">
        <f>MONTH(Таблиця9[[#This Row],[Стовпець1]])</f>
        <v>11</v>
      </c>
      <c r="E277" s="17" t="str">
        <f>TEXT(DATE(2000,Таблиця9[[#This Row],[Month]],1),"MMMM")</f>
        <v>November</v>
      </c>
      <c r="F277" s="17">
        <f>YEAR(Таблиця9[[#This Row],[Стовпець1]])</f>
        <v>2018</v>
      </c>
      <c r="G277" s="17">
        <f>ROUNDUP(Таблиця9[[#This Row],[Month]]/3,0)</f>
        <v>4</v>
      </c>
      <c r="H277" s="17">
        <f t="shared" si="9"/>
        <v>27</v>
      </c>
      <c r="I277" t="s">
        <v>997</v>
      </c>
      <c r="J277" t="s">
        <v>531</v>
      </c>
      <c r="K277" t="s">
        <v>979</v>
      </c>
      <c r="L277">
        <f>_xlfn.XLOOKUP($A277,'Order Details'!$A$1:$A$1501,'Order Details'!B$1:B$1501,,0)</f>
        <v>146</v>
      </c>
      <c r="M277">
        <f>_xlfn.XLOOKUP($A277,'Order Details'!$A$1:$A$1501,'Order Details'!C$1:C$1501,,0)</f>
        <v>42</v>
      </c>
      <c r="N277">
        <f>_xlfn.XLOOKUP($A277,'Order Details'!$A$1:$A$1501,'Order Details'!D$1:D$1501,,0)</f>
        <v>5</v>
      </c>
      <c r="O277" t="str">
        <f>_xlfn.XLOOKUP($A277,'Order Details'!$A$1:$A$1501,'Order Details'!E$1:E$1501,,0)</f>
        <v>Clothing</v>
      </c>
      <c r="P277" t="str">
        <f>_xlfn.XLOOKUP($A277,'Order Details'!$A$1:$A$1501,'Order Details'!F$1:F$1501,,0)</f>
        <v>Hankerchief</v>
      </c>
    </row>
    <row r="278" spans="1:16" x14ac:dyDescent="0.3">
      <c r="A278" t="s">
        <v>309</v>
      </c>
      <c r="B278" s="16" t="s">
        <v>998</v>
      </c>
      <c r="C278" s="16">
        <f t="shared" si="8"/>
        <v>43432</v>
      </c>
      <c r="D278" s="17">
        <f>MONTH(Таблиця9[[#This Row],[Стовпець1]])</f>
        <v>11</v>
      </c>
      <c r="E278" s="17" t="str">
        <f>TEXT(DATE(2000,Таблиця9[[#This Row],[Month]],1),"MMMM")</f>
        <v>November</v>
      </c>
      <c r="F278" s="17">
        <f>YEAR(Таблиця9[[#This Row],[Стовпець1]])</f>
        <v>2018</v>
      </c>
      <c r="G278" s="17">
        <f>ROUNDUP(Таблиця9[[#This Row],[Month]]/3,0)</f>
        <v>4</v>
      </c>
      <c r="H278" s="17">
        <f t="shared" si="9"/>
        <v>28</v>
      </c>
      <c r="I278" t="s">
        <v>999</v>
      </c>
      <c r="J278" t="s">
        <v>534</v>
      </c>
      <c r="K278" t="s">
        <v>601</v>
      </c>
      <c r="L278">
        <f>_xlfn.XLOOKUP($A278,'Order Details'!$A$1:$A$1501,'Order Details'!B$1:B$1501,,0)</f>
        <v>24</v>
      </c>
      <c r="M278">
        <f>_xlfn.XLOOKUP($A278,'Order Details'!$A$1:$A$1501,'Order Details'!C$1:C$1501,,0)</f>
        <v>2</v>
      </c>
      <c r="N278">
        <f>_xlfn.XLOOKUP($A278,'Order Details'!$A$1:$A$1501,'Order Details'!D$1:D$1501,,0)</f>
        <v>4</v>
      </c>
      <c r="O278" t="str">
        <f>_xlfn.XLOOKUP($A278,'Order Details'!$A$1:$A$1501,'Order Details'!E$1:E$1501,,0)</f>
        <v>Clothing</v>
      </c>
      <c r="P278" t="str">
        <f>_xlfn.XLOOKUP($A278,'Order Details'!$A$1:$A$1501,'Order Details'!F$1:F$1501,,0)</f>
        <v>Hankerchief</v>
      </c>
    </row>
    <row r="279" spans="1:16" x14ac:dyDescent="0.3">
      <c r="A279" t="s">
        <v>310</v>
      </c>
      <c r="B279" s="16" t="s">
        <v>998</v>
      </c>
      <c r="C279" s="16">
        <f t="shared" si="8"/>
        <v>43432</v>
      </c>
      <c r="D279" s="17">
        <f>MONTH(Таблиця9[[#This Row],[Стовпець1]])</f>
        <v>11</v>
      </c>
      <c r="E279" s="17" t="str">
        <f>TEXT(DATE(2000,Таблиця9[[#This Row],[Month]],1),"MMMM")</f>
        <v>November</v>
      </c>
      <c r="F279" s="17">
        <f>YEAR(Таблиця9[[#This Row],[Стовпець1]])</f>
        <v>2018</v>
      </c>
      <c r="G279" s="17">
        <f>ROUNDUP(Таблиця9[[#This Row],[Month]]/3,0)</f>
        <v>4</v>
      </c>
      <c r="H279" s="17">
        <f t="shared" si="9"/>
        <v>28</v>
      </c>
      <c r="I279" t="s">
        <v>1000</v>
      </c>
      <c r="J279" t="s">
        <v>537</v>
      </c>
      <c r="K279" t="s">
        <v>603</v>
      </c>
      <c r="L279">
        <f>_xlfn.XLOOKUP($A279,'Order Details'!$A$1:$A$1501,'Order Details'!B$1:B$1501,,0)</f>
        <v>94</v>
      </c>
      <c r="M279">
        <f>_xlfn.XLOOKUP($A279,'Order Details'!$A$1:$A$1501,'Order Details'!C$1:C$1501,,0)</f>
        <v>27</v>
      </c>
      <c r="N279">
        <f>_xlfn.XLOOKUP($A279,'Order Details'!$A$1:$A$1501,'Order Details'!D$1:D$1501,,0)</f>
        <v>2</v>
      </c>
      <c r="O279" t="str">
        <f>_xlfn.XLOOKUP($A279,'Order Details'!$A$1:$A$1501,'Order Details'!E$1:E$1501,,0)</f>
        <v>Clothing</v>
      </c>
      <c r="P279" t="str">
        <f>_xlfn.XLOOKUP($A279,'Order Details'!$A$1:$A$1501,'Order Details'!F$1:F$1501,,0)</f>
        <v>Shirt</v>
      </c>
    </row>
    <row r="280" spans="1:16" x14ac:dyDescent="0.3">
      <c r="A280" t="s">
        <v>311</v>
      </c>
      <c r="B280" s="16" t="s">
        <v>998</v>
      </c>
      <c r="C280" s="16">
        <f t="shared" si="8"/>
        <v>43432</v>
      </c>
      <c r="D280" s="17">
        <f>MONTH(Таблиця9[[#This Row],[Стовпець1]])</f>
        <v>11</v>
      </c>
      <c r="E280" s="17" t="str">
        <f>TEXT(DATE(2000,Таблиця9[[#This Row],[Month]],1),"MMMM")</f>
        <v>November</v>
      </c>
      <c r="F280" s="17">
        <f>YEAR(Таблиця9[[#This Row],[Стовпець1]])</f>
        <v>2018</v>
      </c>
      <c r="G280" s="17">
        <f>ROUNDUP(Таблиця9[[#This Row],[Month]]/3,0)</f>
        <v>4</v>
      </c>
      <c r="H280" s="17">
        <f t="shared" si="9"/>
        <v>28</v>
      </c>
      <c r="I280" t="s">
        <v>1001</v>
      </c>
      <c r="J280" t="s">
        <v>540</v>
      </c>
      <c r="K280" t="s">
        <v>985</v>
      </c>
      <c r="L280">
        <f>_xlfn.XLOOKUP($A280,'Order Details'!$A$1:$A$1501,'Order Details'!B$1:B$1501,,0)</f>
        <v>89</v>
      </c>
      <c r="M280">
        <f>_xlfn.XLOOKUP($A280,'Order Details'!$A$1:$A$1501,'Order Details'!C$1:C$1501,,0)</f>
        <v>17</v>
      </c>
      <c r="N280">
        <f>_xlfn.XLOOKUP($A280,'Order Details'!$A$1:$A$1501,'Order Details'!D$1:D$1501,,0)</f>
        <v>2</v>
      </c>
      <c r="O280" t="str">
        <f>_xlfn.XLOOKUP($A280,'Order Details'!$A$1:$A$1501,'Order Details'!E$1:E$1501,,0)</f>
        <v>Clothing</v>
      </c>
      <c r="P280" t="str">
        <f>_xlfn.XLOOKUP($A280,'Order Details'!$A$1:$A$1501,'Order Details'!F$1:F$1501,,0)</f>
        <v>Stole</v>
      </c>
    </row>
    <row r="281" spans="1:16" x14ac:dyDescent="0.3">
      <c r="A281" t="s">
        <v>312</v>
      </c>
      <c r="B281" s="16" t="s">
        <v>1002</v>
      </c>
      <c r="C281" s="16">
        <f t="shared" si="8"/>
        <v>43435</v>
      </c>
      <c r="D281" s="17">
        <f>MONTH(Таблиця9[[#This Row],[Стовпець1]])</f>
        <v>12</v>
      </c>
      <c r="E281" s="17" t="str">
        <f>TEXT(DATE(2000,Таблиця9[[#This Row],[Month]],1),"MMMM")</f>
        <v>December</v>
      </c>
      <c r="F281" s="17">
        <f>YEAR(Таблиця9[[#This Row],[Стовпець1]])</f>
        <v>2018</v>
      </c>
      <c r="G281" s="17">
        <f>ROUNDUP(Таблиця9[[#This Row],[Month]]/3,0)</f>
        <v>4</v>
      </c>
      <c r="H281" s="17">
        <f t="shared" si="9"/>
        <v>1</v>
      </c>
      <c r="I281" t="s">
        <v>1003</v>
      </c>
      <c r="J281" t="s">
        <v>557</v>
      </c>
      <c r="K281" t="s">
        <v>987</v>
      </c>
      <c r="L281">
        <f>_xlfn.XLOOKUP($A281,'Order Details'!$A$1:$A$1501,'Order Details'!B$1:B$1501,,0)</f>
        <v>83</v>
      </c>
      <c r="M281">
        <f>_xlfn.XLOOKUP($A281,'Order Details'!$A$1:$A$1501,'Order Details'!C$1:C$1501,,0)</f>
        <v>6</v>
      </c>
      <c r="N281">
        <f>_xlfn.XLOOKUP($A281,'Order Details'!$A$1:$A$1501,'Order Details'!D$1:D$1501,,0)</f>
        <v>6</v>
      </c>
      <c r="O281" t="str">
        <f>_xlfn.XLOOKUP($A281,'Order Details'!$A$1:$A$1501,'Order Details'!E$1:E$1501,,0)</f>
        <v>Clothing</v>
      </c>
      <c r="P281" t="str">
        <f>_xlfn.XLOOKUP($A281,'Order Details'!$A$1:$A$1501,'Order Details'!F$1:F$1501,,0)</f>
        <v>Shirt</v>
      </c>
    </row>
    <row r="282" spans="1:16" x14ac:dyDescent="0.3">
      <c r="A282" t="s">
        <v>313</v>
      </c>
      <c r="B282" s="16" t="s">
        <v>1004</v>
      </c>
      <c r="C282" s="16">
        <f t="shared" si="8"/>
        <v>43436</v>
      </c>
      <c r="D282" s="17">
        <f>MONTH(Таблиця9[[#This Row],[Стовпець1]])</f>
        <v>12</v>
      </c>
      <c r="E282" s="17" t="str">
        <f>TEXT(DATE(2000,Таблиця9[[#This Row],[Month]],1),"MMMM")</f>
        <v>December</v>
      </c>
      <c r="F282" s="17">
        <f>YEAR(Таблиця9[[#This Row],[Стовпець1]])</f>
        <v>2018</v>
      </c>
      <c r="G282" s="17">
        <f>ROUNDUP(Таблиця9[[#This Row],[Month]]/3,0)</f>
        <v>4</v>
      </c>
      <c r="H282" s="17">
        <f t="shared" si="9"/>
        <v>2</v>
      </c>
      <c r="I282" t="s">
        <v>913</v>
      </c>
      <c r="J282" t="s">
        <v>568</v>
      </c>
      <c r="K282" t="s">
        <v>989</v>
      </c>
      <c r="L282">
        <f>_xlfn.XLOOKUP($A282,'Order Details'!$A$1:$A$1501,'Order Details'!B$1:B$1501,,0)</f>
        <v>18</v>
      </c>
      <c r="M282">
        <f>_xlfn.XLOOKUP($A282,'Order Details'!$A$1:$A$1501,'Order Details'!C$1:C$1501,,0)</f>
        <v>2</v>
      </c>
      <c r="N282">
        <f>_xlfn.XLOOKUP($A282,'Order Details'!$A$1:$A$1501,'Order Details'!D$1:D$1501,,0)</f>
        <v>3</v>
      </c>
      <c r="O282" t="str">
        <f>_xlfn.XLOOKUP($A282,'Order Details'!$A$1:$A$1501,'Order Details'!E$1:E$1501,,0)</f>
        <v>Clothing</v>
      </c>
      <c r="P282" t="str">
        <f>_xlfn.XLOOKUP($A282,'Order Details'!$A$1:$A$1501,'Order Details'!F$1:F$1501,,0)</f>
        <v>Hankerchief</v>
      </c>
    </row>
    <row r="283" spans="1:16" x14ac:dyDescent="0.3">
      <c r="A283" t="s">
        <v>314</v>
      </c>
      <c r="B283" s="16" t="s">
        <v>1005</v>
      </c>
      <c r="C283" s="16">
        <f t="shared" si="8"/>
        <v>43437</v>
      </c>
      <c r="D283" s="17">
        <f>MONTH(Таблиця9[[#This Row],[Стовпець1]])</f>
        <v>12</v>
      </c>
      <c r="E283" s="17" t="str">
        <f>TEXT(DATE(2000,Таблиця9[[#This Row],[Month]],1),"MMMM")</f>
        <v>December</v>
      </c>
      <c r="F283" s="17">
        <f>YEAR(Таблиця9[[#This Row],[Стовпець1]])</f>
        <v>2018</v>
      </c>
      <c r="G283" s="17">
        <f>ROUNDUP(Таблиця9[[#This Row],[Month]]/3,0)</f>
        <v>4</v>
      </c>
      <c r="H283" s="17">
        <f t="shared" si="9"/>
        <v>3</v>
      </c>
      <c r="I283" t="s">
        <v>862</v>
      </c>
      <c r="J283" t="s">
        <v>531</v>
      </c>
      <c r="K283" t="s">
        <v>979</v>
      </c>
      <c r="L283">
        <f>_xlfn.XLOOKUP($A283,'Order Details'!$A$1:$A$1501,'Order Details'!B$1:B$1501,,0)</f>
        <v>31</v>
      </c>
      <c r="M283">
        <f>_xlfn.XLOOKUP($A283,'Order Details'!$A$1:$A$1501,'Order Details'!C$1:C$1501,,0)</f>
        <v>10</v>
      </c>
      <c r="N283">
        <f>_xlfn.XLOOKUP($A283,'Order Details'!$A$1:$A$1501,'Order Details'!D$1:D$1501,,0)</f>
        <v>1</v>
      </c>
      <c r="O283" t="str">
        <f>_xlfn.XLOOKUP($A283,'Order Details'!$A$1:$A$1501,'Order Details'!E$1:E$1501,,0)</f>
        <v>Clothing</v>
      </c>
      <c r="P283" t="str">
        <f>_xlfn.XLOOKUP($A283,'Order Details'!$A$1:$A$1501,'Order Details'!F$1:F$1501,,0)</f>
        <v>Kurti</v>
      </c>
    </row>
    <row r="284" spans="1:16" x14ac:dyDescent="0.3">
      <c r="A284" t="s">
        <v>315</v>
      </c>
      <c r="B284" s="16" t="s">
        <v>1006</v>
      </c>
      <c r="C284" s="16">
        <f t="shared" si="8"/>
        <v>43438</v>
      </c>
      <c r="D284" s="17">
        <f>MONTH(Таблиця9[[#This Row],[Стовпець1]])</f>
        <v>12</v>
      </c>
      <c r="E284" s="17" t="str">
        <f>TEXT(DATE(2000,Таблиця9[[#This Row],[Month]],1),"MMMM")</f>
        <v>December</v>
      </c>
      <c r="F284" s="17">
        <f>YEAR(Таблиця9[[#This Row],[Стовпець1]])</f>
        <v>2018</v>
      </c>
      <c r="G284" s="17">
        <f>ROUNDUP(Таблиця9[[#This Row],[Month]]/3,0)</f>
        <v>4</v>
      </c>
      <c r="H284" s="17">
        <f t="shared" si="9"/>
        <v>4</v>
      </c>
      <c r="I284" t="s">
        <v>1007</v>
      </c>
      <c r="J284" t="s">
        <v>534</v>
      </c>
      <c r="K284" t="s">
        <v>601</v>
      </c>
      <c r="L284">
        <f>_xlfn.XLOOKUP($A284,'Order Details'!$A$1:$A$1501,'Order Details'!B$1:B$1501,,0)</f>
        <v>465</v>
      </c>
      <c r="M284">
        <f>_xlfn.XLOOKUP($A284,'Order Details'!$A$1:$A$1501,'Order Details'!C$1:C$1501,,0)</f>
        <v>207</v>
      </c>
      <c r="N284">
        <f>_xlfn.XLOOKUP($A284,'Order Details'!$A$1:$A$1501,'Order Details'!D$1:D$1501,,0)</f>
        <v>9</v>
      </c>
      <c r="O284" t="str">
        <f>_xlfn.XLOOKUP($A284,'Order Details'!$A$1:$A$1501,'Order Details'!E$1:E$1501,,0)</f>
        <v>Clothing</v>
      </c>
      <c r="P284" t="str">
        <f>_xlfn.XLOOKUP($A284,'Order Details'!$A$1:$A$1501,'Order Details'!F$1:F$1501,,0)</f>
        <v>Saree</v>
      </c>
    </row>
    <row r="285" spans="1:16" x14ac:dyDescent="0.3">
      <c r="A285" t="s">
        <v>316</v>
      </c>
      <c r="B285" s="16" t="s">
        <v>1006</v>
      </c>
      <c r="C285" s="16">
        <f t="shared" si="8"/>
        <v>43438</v>
      </c>
      <c r="D285" s="17">
        <f>MONTH(Таблиця9[[#This Row],[Стовпець1]])</f>
        <v>12</v>
      </c>
      <c r="E285" s="17" t="str">
        <f>TEXT(DATE(2000,Таблиця9[[#This Row],[Month]],1),"MMMM")</f>
        <v>December</v>
      </c>
      <c r="F285" s="17">
        <f>YEAR(Таблиця9[[#This Row],[Стовпець1]])</f>
        <v>2018</v>
      </c>
      <c r="G285" s="17">
        <f>ROUNDUP(Таблиця9[[#This Row],[Month]]/3,0)</f>
        <v>4</v>
      </c>
      <c r="H285" s="17">
        <f t="shared" si="9"/>
        <v>4</v>
      </c>
      <c r="I285" t="s">
        <v>736</v>
      </c>
      <c r="J285" t="s">
        <v>537</v>
      </c>
      <c r="K285" t="s">
        <v>603</v>
      </c>
      <c r="L285">
        <f>_xlfn.XLOOKUP($A285,'Order Details'!$A$1:$A$1501,'Order Details'!B$1:B$1501,,0)</f>
        <v>25</v>
      </c>
      <c r="M285">
        <f>_xlfn.XLOOKUP($A285,'Order Details'!$A$1:$A$1501,'Order Details'!C$1:C$1501,,0)</f>
        <v>2</v>
      </c>
      <c r="N285">
        <f>_xlfn.XLOOKUP($A285,'Order Details'!$A$1:$A$1501,'Order Details'!D$1:D$1501,,0)</f>
        <v>2</v>
      </c>
      <c r="O285" t="str">
        <f>_xlfn.XLOOKUP($A285,'Order Details'!$A$1:$A$1501,'Order Details'!E$1:E$1501,,0)</f>
        <v>Clothing</v>
      </c>
      <c r="P285" t="str">
        <f>_xlfn.XLOOKUP($A285,'Order Details'!$A$1:$A$1501,'Order Details'!F$1:F$1501,,0)</f>
        <v>Hankerchief</v>
      </c>
    </row>
    <row r="286" spans="1:16" x14ac:dyDescent="0.3">
      <c r="A286" t="s">
        <v>317</v>
      </c>
      <c r="B286" s="16" t="s">
        <v>1006</v>
      </c>
      <c r="C286" s="16">
        <f t="shared" si="8"/>
        <v>43438</v>
      </c>
      <c r="D286" s="17">
        <f>MONTH(Таблиця9[[#This Row],[Стовпець1]])</f>
        <v>12</v>
      </c>
      <c r="E286" s="17" t="str">
        <f>TEXT(DATE(2000,Таблиця9[[#This Row],[Month]],1),"MMMM")</f>
        <v>December</v>
      </c>
      <c r="F286" s="17">
        <f>YEAR(Таблиця9[[#This Row],[Стовпець1]])</f>
        <v>2018</v>
      </c>
      <c r="G286" s="17">
        <f>ROUNDUP(Таблиця9[[#This Row],[Month]]/3,0)</f>
        <v>4</v>
      </c>
      <c r="H286" s="17">
        <f t="shared" si="9"/>
        <v>4</v>
      </c>
      <c r="I286" t="s">
        <v>850</v>
      </c>
      <c r="J286" t="s">
        <v>540</v>
      </c>
      <c r="K286" t="s">
        <v>985</v>
      </c>
      <c r="L286">
        <f>_xlfn.XLOOKUP($A286,'Order Details'!$A$1:$A$1501,'Order Details'!B$1:B$1501,,0)</f>
        <v>139</v>
      </c>
      <c r="M286">
        <f>_xlfn.XLOOKUP($A286,'Order Details'!$A$1:$A$1501,'Order Details'!C$1:C$1501,,0)</f>
        <v>30</v>
      </c>
      <c r="N286">
        <f>_xlfn.XLOOKUP($A286,'Order Details'!$A$1:$A$1501,'Order Details'!D$1:D$1501,,0)</f>
        <v>3</v>
      </c>
      <c r="O286" t="str">
        <f>_xlfn.XLOOKUP($A286,'Order Details'!$A$1:$A$1501,'Order Details'!E$1:E$1501,,0)</f>
        <v>Clothing</v>
      </c>
      <c r="P286" t="str">
        <f>_xlfn.XLOOKUP($A286,'Order Details'!$A$1:$A$1501,'Order Details'!F$1:F$1501,,0)</f>
        <v>Shirt</v>
      </c>
    </row>
    <row r="287" spans="1:16" x14ac:dyDescent="0.3">
      <c r="A287" t="s">
        <v>318</v>
      </c>
      <c r="B287" s="16" t="s">
        <v>1006</v>
      </c>
      <c r="C287" s="16">
        <f t="shared" si="8"/>
        <v>43438</v>
      </c>
      <c r="D287" s="17">
        <f>MONTH(Таблиця9[[#This Row],[Стовпець1]])</f>
        <v>12</v>
      </c>
      <c r="E287" s="17" t="str">
        <f>TEXT(DATE(2000,Таблиця9[[#This Row],[Month]],1),"MMMM")</f>
        <v>December</v>
      </c>
      <c r="F287" s="17">
        <f>YEAR(Таблиця9[[#This Row],[Стовпець1]])</f>
        <v>2018</v>
      </c>
      <c r="G287" s="17">
        <f>ROUNDUP(Таблиця9[[#This Row],[Month]]/3,0)</f>
        <v>4</v>
      </c>
      <c r="H287" s="17">
        <f t="shared" si="9"/>
        <v>4</v>
      </c>
      <c r="I287" t="s">
        <v>1008</v>
      </c>
      <c r="J287" t="s">
        <v>557</v>
      </c>
      <c r="K287" t="s">
        <v>987</v>
      </c>
      <c r="L287">
        <f>_xlfn.XLOOKUP($A287,'Order Details'!$A$1:$A$1501,'Order Details'!B$1:B$1501,,0)</f>
        <v>355</v>
      </c>
      <c r="M287">
        <f>_xlfn.XLOOKUP($A287,'Order Details'!$A$1:$A$1501,'Order Details'!C$1:C$1501,,0)</f>
        <v>114</v>
      </c>
      <c r="N287">
        <f>_xlfn.XLOOKUP($A287,'Order Details'!$A$1:$A$1501,'Order Details'!D$1:D$1501,,0)</f>
        <v>7</v>
      </c>
      <c r="O287" t="str">
        <f>_xlfn.XLOOKUP($A287,'Order Details'!$A$1:$A$1501,'Order Details'!E$1:E$1501,,0)</f>
        <v>Clothing</v>
      </c>
      <c r="P287" t="str">
        <f>_xlfn.XLOOKUP($A287,'Order Details'!$A$1:$A$1501,'Order Details'!F$1:F$1501,,0)</f>
        <v>Stole</v>
      </c>
    </row>
    <row r="288" spans="1:16" x14ac:dyDescent="0.3">
      <c r="A288" t="s">
        <v>319</v>
      </c>
      <c r="B288" s="16" t="s">
        <v>1006</v>
      </c>
      <c r="C288" s="16">
        <f t="shared" si="8"/>
        <v>43438</v>
      </c>
      <c r="D288" s="17">
        <f>MONTH(Таблиця9[[#This Row],[Стовпець1]])</f>
        <v>12</v>
      </c>
      <c r="E288" s="17" t="str">
        <f>TEXT(DATE(2000,Таблиця9[[#This Row],[Month]],1),"MMMM")</f>
        <v>December</v>
      </c>
      <c r="F288" s="17">
        <f>YEAR(Таблиця9[[#This Row],[Стовпець1]])</f>
        <v>2018</v>
      </c>
      <c r="G288" s="17">
        <f>ROUNDUP(Таблиця9[[#This Row],[Month]]/3,0)</f>
        <v>4</v>
      </c>
      <c r="H288" s="17">
        <f t="shared" si="9"/>
        <v>4</v>
      </c>
      <c r="I288" t="s">
        <v>1009</v>
      </c>
      <c r="J288" t="s">
        <v>568</v>
      </c>
      <c r="K288" t="s">
        <v>989</v>
      </c>
      <c r="L288">
        <f>_xlfn.XLOOKUP($A288,'Order Details'!$A$1:$A$1501,'Order Details'!B$1:B$1501,,0)</f>
        <v>1246</v>
      </c>
      <c r="M288">
        <f>_xlfn.XLOOKUP($A288,'Order Details'!$A$1:$A$1501,'Order Details'!C$1:C$1501,,0)</f>
        <v>62</v>
      </c>
      <c r="N288">
        <f>_xlfn.XLOOKUP($A288,'Order Details'!$A$1:$A$1501,'Order Details'!D$1:D$1501,,0)</f>
        <v>3</v>
      </c>
      <c r="O288" t="str">
        <f>_xlfn.XLOOKUP($A288,'Order Details'!$A$1:$A$1501,'Order Details'!E$1:E$1501,,0)</f>
        <v>Furniture</v>
      </c>
      <c r="P288" t="str">
        <f>_xlfn.XLOOKUP($A288,'Order Details'!$A$1:$A$1501,'Order Details'!F$1:F$1501,,0)</f>
        <v>Bookcases</v>
      </c>
    </row>
    <row r="289" spans="1:16" x14ac:dyDescent="0.3">
      <c r="A289" t="s">
        <v>320</v>
      </c>
      <c r="B289" s="16" t="s">
        <v>1006</v>
      </c>
      <c r="C289" s="16">
        <f t="shared" si="8"/>
        <v>43438</v>
      </c>
      <c r="D289" s="17">
        <f>MONTH(Таблиця9[[#This Row],[Стовпець1]])</f>
        <v>12</v>
      </c>
      <c r="E289" s="17" t="str">
        <f>TEXT(DATE(2000,Таблиця9[[#This Row],[Month]],1),"MMMM")</f>
        <v>December</v>
      </c>
      <c r="F289" s="17">
        <f>YEAR(Таблиця9[[#This Row],[Стовпець1]])</f>
        <v>2018</v>
      </c>
      <c r="G289" s="17">
        <f>ROUNDUP(Таблиця9[[#This Row],[Month]]/3,0)</f>
        <v>4</v>
      </c>
      <c r="H289" s="17">
        <f t="shared" si="9"/>
        <v>4</v>
      </c>
      <c r="I289" t="s">
        <v>1010</v>
      </c>
      <c r="J289" t="s">
        <v>531</v>
      </c>
      <c r="K289" t="s">
        <v>979</v>
      </c>
      <c r="L289">
        <f>_xlfn.XLOOKUP($A289,'Order Details'!$A$1:$A$1501,'Order Details'!B$1:B$1501,,0)</f>
        <v>388</v>
      </c>
      <c r="M289">
        <f>_xlfn.XLOOKUP($A289,'Order Details'!$A$1:$A$1501,'Order Details'!C$1:C$1501,,0)</f>
        <v>93</v>
      </c>
      <c r="N289">
        <f>_xlfn.XLOOKUP($A289,'Order Details'!$A$1:$A$1501,'Order Details'!D$1:D$1501,,0)</f>
        <v>2</v>
      </c>
      <c r="O289" t="str">
        <f>_xlfn.XLOOKUP($A289,'Order Details'!$A$1:$A$1501,'Order Details'!E$1:E$1501,,0)</f>
        <v>Furniture</v>
      </c>
      <c r="P289" t="str">
        <f>_xlfn.XLOOKUP($A289,'Order Details'!$A$1:$A$1501,'Order Details'!F$1:F$1501,,0)</f>
        <v>Bookcases</v>
      </c>
    </row>
    <row r="290" spans="1:16" x14ac:dyDescent="0.3">
      <c r="A290" t="s">
        <v>321</v>
      </c>
      <c r="B290" s="16" t="s">
        <v>1011</v>
      </c>
      <c r="C290" s="16">
        <f t="shared" si="8"/>
        <v>43439</v>
      </c>
      <c r="D290" s="17">
        <f>MONTH(Таблиця9[[#This Row],[Стовпець1]])</f>
        <v>12</v>
      </c>
      <c r="E290" s="17" t="str">
        <f>TEXT(DATE(2000,Таблиця9[[#This Row],[Month]],1),"MMMM")</f>
        <v>December</v>
      </c>
      <c r="F290" s="17">
        <f>YEAR(Таблиця9[[#This Row],[Стовпець1]])</f>
        <v>2018</v>
      </c>
      <c r="G290" s="17">
        <f>ROUNDUP(Таблиця9[[#This Row],[Month]]/3,0)</f>
        <v>4</v>
      </c>
      <c r="H290" s="17">
        <f t="shared" si="9"/>
        <v>5</v>
      </c>
      <c r="I290" t="s">
        <v>795</v>
      </c>
      <c r="J290" t="s">
        <v>534</v>
      </c>
      <c r="K290" t="s">
        <v>601</v>
      </c>
      <c r="L290">
        <f>_xlfn.XLOOKUP($A290,'Order Details'!$A$1:$A$1501,'Order Details'!B$1:B$1501,,0)</f>
        <v>31</v>
      </c>
      <c r="M290">
        <f>_xlfn.XLOOKUP($A290,'Order Details'!$A$1:$A$1501,'Order Details'!C$1:C$1501,,0)</f>
        <v>11</v>
      </c>
      <c r="N290">
        <f>_xlfn.XLOOKUP($A290,'Order Details'!$A$1:$A$1501,'Order Details'!D$1:D$1501,,0)</f>
        <v>3</v>
      </c>
      <c r="O290" t="str">
        <f>_xlfn.XLOOKUP($A290,'Order Details'!$A$1:$A$1501,'Order Details'!E$1:E$1501,,0)</f>
        <v>Clothing</v>
      </c>
      <c r="P290" t="str">
        <f>_xlfn.XLOOKUP($A290,'Order Details'!$A$1:$A$1501,'Order Details'!F$1:F$1501,,0)</f>
        <v>Skirt</v>
      </c>
    </row>
    <row r="291" spans="1:16" x14ac:dyDescent="0.3">
      <c r="A291" t="s">
        <v>322</v>
      </c>
      <c r="B291" s="16" t="s">
        <v>1012</v>
      </c>
      <c r="C291" s="16">
        <f t="shared" si="8"/>
        <v>43440</v>
      </c>
      <c r="D291" s="17">
        <f>MONTH(Таблиця9[[#This Row],[Стовпець1]])</f>
        <v>12</v>
      </c>
      <c r="E291" s="17" t="str">
        <f>TEXT(DATE(2000,Таблиця9[[#This Row],[Month]],1),"MMMM")</f>
        <v>December</v>
      </c>
      <c r="F291" s="17">
        <f>YEAR(Таблиця9[[#This Row],[Стовпець1]])</f>
        <v>2018</v>
      </c>
      <c r="G291" s="17">
        <f>ROUNDUP(Таблиця9[[#This Row],[Month]]/3,0)</f>
        <v>4</v>
      </c>
      <c r="H291" s="17">
        <f t="shared" si="9"/>
        <v>6</v>
      </c>
      <c r="I291" t="s">
        <v>913</v>
      </c>
      <c r="J291" t="s">
        <v>537</v>
      </c>
      <c r="K291" t="s">
        <v>603</v>
      </c>
      <c r="L291">
        <f>_xlfn.XLOOKUP($A291,'Order Details'!$A$1:$A$1501,'Order Details'!B$1:B$1501,,0)</f>
        <v>43</v>
      </c>
      <c r="M291">
        <f>_xlfn.XLOOKUP($A291,'Order Details'!$A$1:$A$1501,'Order Details'!C$1:C$1501,,0)</f>
        <v>5</v>
      </c>
      <c r="N291">
        <f>_xlfn.XLOOKUP($A291,'Order Details'!$A$1:$A$1501,'Order Details'!D$1:D$1501,,0)</f>
        <v>3</v>
      </c>
      <c r="O291" t="str">
        <f>_xlfn.XLOOKUP($A291,'Order Details'!$A$1:$A$1501,'Order Details'!E$1:E$1501,,0)</f>
        <v>Clothing</v>
      </c>
      <c r="P291" t="str">
        <f>_xlfn.XLOOKUP($A291,'Order Details'!$A$1:$A$1501,'Order Details'!F$1:F$1501,,0)</f>
        <v>Stole</v>
      </c>
    </row>
    <row r="292" spans="1:16" x14ac:dyDescent="0.3">
      <c r="A292" t="s">
        <v>323</v>
      </c>
      <c r="B292" s="16" t="s">
        <v>1013</v>
      </c>
      <c r="C292" s="16">
        <f t="shared" si="8"/>
        <v>43441</v>
      </c>
      <c r="D292" s="17">
        <f>MONTH(Таблиця9[[#This Row],[Стовпець1]])</f>
        <v>12</v>
      </c>
      <c r="E292" s="17" t="str">
        <f>TEXT(DATE(2000,Таблиця9[[#This Row],[Month]],1),"MMMM")</f>
        <v>December</v>
      </c>
      <c r="F292" s="17">
        <f>YEAR(Таблиця9[[#This Row],[Стовпець1]])</f>
        <v>2018</v>
      </c>
      <c r="G292" s="17">
        <f>ROUNDUP(Таблиця9[[#This Row],[Month]]/3,0)</f>
        <v>4</v>
      </c>
      <c r="H292" s="17">
        <f t="shared" si="9"/>
        <v>7</v>
      </c>
      <c r="I292" t="s">
        <v>862</v>
      </c>
      <c r="J292" t="s">
        <v>540</v>
      </c>
      <c r="K292" t="s">
        <v>985</v>
      </c>
      <c r="L292">
        <f>_xlfn.XLOOKUP($A292,'Order Details'!$A$1:$A$1501,'Order Details'!B$1:B$1501,,0)</f>
        <v>33</v>
      </c>
      <c r="M292">
        <f>_xlfn.XLOOKUP($A292,'Order Details'!$A$1:$A$1501,'Order Details'!C$1:C$1501,,0)</f>
        <v>13</v>
      </c>
      <c r="N292">
        <f>_xlfn.XLOOKUP($A292,'Order Details'!$A$1:$A$1501,'Order Details'!D$1:D$1501,,0)</f>
        <v>3</v>
      </c>
      <c r="O292" t="str">
        <f>_xlfn.XLOOKUP($A292,'Order Details'!$A$1:$A$1501,'Order Details'!E$1:E$1501,,0)</f>
        <v>Clothing</v>
      </c>
      <c r="P292" t="str">
        <f>_xlfn.XLOOKUP($A292,'Order Details'!$A$1:$A$1501,'Order Details'!F$1:F$1501,,0)</f>
        <v>Leggings</v>
      </c>
    </row>
    <row r="293" spans="1:16" x14ac:dyDescent="0.3">
      <c r="A293" t="s">
        <v>324</v>
      </c>
      <c r="B293" s="16" t="s">
        <v>1014</v>
      </c>
      <c r="C293" s="16">
        <f t="shared" si="8"/>
        <v>43442</v>
      </c>
      <c r="D293" s="17">
        <f>MONTH(Таблиця9[[#This Row],[Стовпець1]])</f>
        <v>12</v>
      </c>
      <c r="E293" s="17" t="str">
        <f>TEXT(DATE(2000,Таблиця9[[#This Row],[Month]],1),"MMMM")</f>
        <v>December</v>
      </c>
      <c r="F293" s="17">
        <f>YEAR(Таблиця9[[#This Row],[Стовпець1]])</f>
        <v>2018</v>
      </c>
      <c r="G293" s="17">
        <f>ROUNDUP(Таблиця9[[#This Row],[Month]]/3,0)</f>
        <v>4</v>
      </c>
      <c r="H293" s="17">
        <f t="shared" si="9"/>
        <v>8</v>
      </c>
      <c r="I293" t="s">
        <v>1015</v>
      </c>
      <c r="J293" t="s">
        <v>557</v>
      </c>
      <c r="K293" t="s">
        <v>987</v>
      </c>
      <c r="L293">
        <f>_xlfn.XLOOKUP($A293,'Order Details'!$A$1:$A$1501,'Order Details'!B$1:B$1501,,0)</f>
        <v>22</v>
      </c>
      <c r="M293">
        <f>_xlfn.XLOOKUP($A293,'Order Details'!$A$1:$A$1501,'Order Details'!C$1:C$1501,,0)</f>
        <v>9</v>
      </c>
      <c r="N293">
        <f>_xlfn.XLOOKUP($A293,'Order Details'!$A$1:$A$1501,'Order Details'!D$1:D$1501,,0)</f>
        <v>2</v>
      </c>
      <c r="O293" t="str">
        <f>_xlfn.XLOOKUP($A293,'Order Details'!$A$1:$A$1501,'Order Details'!E$1:E$1501,,0)</f>
        <v>Clothing</v>
      </c>
      <c r="P293" t="str">
        <f>_xlfn.XLOOKUP($A293,'Order Details'!$A$1:$A$1501,'Order Details'!F$1:F$1501,,0)</f>
        <v>Leggings</v>
      </c>
    </row>
    <row r="294" spans="1:16" x14ac:dyDescent="0.3">
      <c r="A294" t="s">
        <v>325</v>
      </c>
      <c r="B294" s="16" t="s">
        <v>1016</v>
      </c>
      <c r="C294" s="16">
        <f t="shared" si="8"/>
        <v>43443</v>
      </c>
      <c r="D294" s="17">
        <f>MONTH(Таблиця9[[#This Row],[Стовпець1]])</f>
        <v>12</v>
      </c>
      <c r="E294" s="17" t="str">
        <f>TEXT(DATE(2000,Таблиця9[[#This Row],[Month]],1),"MMMM")</f>
        <v>December</v>
      </c>
      <c r="F294" s="17">
        <f>YEAR(Таблиця9[[#This Row],[Стовпець1]])</f>
        <v>2018</v>
      </c>
      <c r="G294" s="17">
        <f>ROUNDUP(Таблиця9[[#This Row],[Month]]/3,0)</f>
        <v>4</v>
      </c>
      <c r="H294" s="17">
        <f t="shared" si="9"/>
        <v>9</v>
      </c>
      <c r="I294" t="s">
        <v>959</v>
      </c>
      <c r="J294" t="s">
        <v>568</v>
      </c>
      <c r="K294" t="s">
        <v>989</v>
      </c>
      <c r="L294">
        <f>_xlfn.XLOOKUP($A294,'Order Details'!$A$1:$A$1501,'Order Details'!B$1:B$1501,,0)</f>
        <v>15</v>
      </c>
      <c r="M294">
        <f>_xlfn.XLOOKUP($A294,'Order Details'!$A$1:$A$1501,'Order Details'!C$1:C$1501,,0)</f>
        <v>2</v>
      </c>
      <c r="N294">
        <f>_xlfn.XLOOKUP($A294,'Order Details'!$A$1:$A$1501,'Order Details'!D$1:D$1501,,0)</f>
        <v>1</v>
      </c>
      <c r="O294" t="str">
        <f>_xlfn.XLOOKUP($A294,'Order Details'!$A$1:$A$1501,'Order Details'!E$1:E$1501,,0)</f>
        <v>Clothing</v>
      </c>
      <c r="P294" t="str">
        <f>_xlfn.XLOOKUP($A294,'Order Details'!$A$1:$A$1501,'Order Details'!F$1:F$1501,,0)</f>
        <v>Leggings</v>
      </c>
    </row>
    <row r="295" spans="1:16" x14ac:dyDescent="0.3">
      <c r="A295" t="s">
        <v>326</v>
      </c>
      <c r="B295" s="16" t="s">
        <v>1017</v>
      </c>
      <c r="C295" s="16">
        <f t="shared" si="8"/>
        <v>43444</v>
      </c>
      <c r="D295" s="17">
        <f>MONTH(Таблиця9[[#This Row],[Стовпець1]])</f>
        <v>12</v>
      </c>
      <c r="E295" s="17" t="str">
        <f>TEXT(DATE(2000,Таблиця9[[#This Row],[Month]],1),"MMMM")</f>
        <v>December</v>
      </c>
      <c r="F295" s="17">
        <f>YEAR(Таблиця9[[#This Row],[Стовпець1]])</f>
        <v>2018</v>
      </c>
      <c r="G295" s="17">
        <f>ROUNDUP(Таблиця9[[#This Row],[Month]]/3,0)</f>
        <v>4</v>
      </c>
      <c r="H295" s="17">
        <f t="shared" si="9"/>
        <v>10</v>
      </c>
      <c r="I295" t="s">
        <v>1018</v>
      </c>
      <c r="J295" t="s">
        <v>531</v>
      </c>
      <c r="K295" t="s">
        <v>979</v>
      </c>
      <c r="L295">
        <f>_xlfn.XLOOKUP($A295,'Order Details'!$A$1:$A$1501,'Order Details'!B$1:B$1501,,0)</f>
        <v>158</v>
      </c>
      <c r="M295">
        <f>_xlfn.XLOOKUP($A295,'Order Details'!$A$1:$A$1501,'Order Details'!C$1:C$1501,,0)</f>
        <v>38</v>
      </c>
      <c r="N295">
        <f>_xlfn.XLOOKUP($A295,'Order Details'!$A$1:$A$1501,'Order Details'!D$1:D$1501,,0)</f>
        <v>3</v>
      </c>
      <c r="O295" t="str">
        <f>_xlfn.XLOOKUP($A295,'Order Details'!$A$1:$A$1501,'Order Details'!E$1:E$1501,,0)</f>
        <v>Clothing</v>
      </c>
      <c r="P295" t="str">
        <f>_xlfn.XLOOKUP($A295,'Order Details'!$A$1:$A$1501,'Order Details'!F$1:F$1501,,0)</f>
        <v>Hankerchief</v>
      </c>
    </row>
    <row r="296" spans="1:16" x14ac:dyDescent="0.3">
      <c r="A296" t="s">
        <v>327</v>
      </c>
      <c r="B296" s="16" t="s">
        <v>1017</v>
      </c>
      <c r="C296" s="16">
        <f t="shared" si="8"/>
        <v>43444</v>
      </c>
      <c r="D296" s="17">
        <f>MONTH(Таблиця9[[#This Row],[Стовпець1]])</f>
        <v>12</v>
      </c>
      <c r="E296" s="17" t="str">
        <f>TEXT(DATE(2000,Таблиця9[[#This Row],[Month]],1),"MMMM")</f>
        <v>December</v>
      </c>
      <c r="F296" s="17">
        <f>YEAR(Таблиця9[[#This Row],[Стовпець1]])</f>
        <v>2018</v>
      </c>
      <c r="G296" s="17">
        <f>ROUNDUP(Таблиця9[[#This Row],[Month]]/3,0)</f>
        <v>4</v>
      </c>
      <c r="H296" s="17">
        <f t="shared" si="9"/>
        <v>10</v>
      </c>
      <c r="I296" t="s">
        <v>1019</v>
      </c>
      <c r="J296" t="s">
        <v>534</v>
      </c>
      <c r="K296" t="s">
        <v>601</v>
      </c>
      <c r="L296">
        <f>_xlfn.XLOOKUP($A296,'Order Details'!$A$1:$A$1501,'Order Details'!B$1:B$1501,,0)</f>
        <v>79</v>
      </c>
      <c r="M296">
        <f>_xlfn.XLOOKUP($A296,'Order Details'!$A$1:$A$1501,'Order Details'!C$1:C$1501,,0)</f>
        <v>6</v>
      </c>
      <c r="N296">
        <f>_xlfn.XLOOKUP($A296,'Order Details'!$A$1:$A$1501,'Order Details'!D$1:D$1501,,0)</f>
        <v>7</v>
      </c>
      <c r="O296" t="str">
        <f>_xlfn.XLOOKUP($A296,'Order Details'!$A$1:$A$1501,'Order Details'!E$1:E$1501,,0)</f>
        <v>Clothing</v>
      </c>
      <c r="P296" t="str">
        <f>_xlfn.XLOOKUP($A296,'Order Details'!$A$1:$A$1501,'Order Details'!F$1:F$1501,,0)</f>
        <v>Saree</v>
      </c>
    </row>
    <row r="297" spans="1:16" x14ac:dyDescent="0.3">
      <c r="A297" t="s">
        <v>328</v>
      </c>
      <c r="B297" s="16" t="s">
        <v>1017</v>
      </c>
      <c r="C297" s="16">
        <f t="shared" si="8"/>
        <v>43444</v>
      </c>
      <c r="D297" s="17">
        <f>MONTH(Таблиця9[[#This Row],[Стовпець1]])</f>
        <v>12</v>
      </c>
      <c r="E297" s="17" t="str">
        <f>TEXT(DATE(2000,Таблиця9[[#This Row],[Month]],1),"MMMM")</f>
        <v>December</v>
      </c>
      <c r="F297" s="17">
        <f>YEAR(Таблиця9[[#This Row],[Стовпець1]])</f>
        <v>2018</v>
      </c>
      <c r="G297" s="17">
        <f>ROUNDUP(Таблиця9[[#This Row],[Month]]/3,0)</f>
        <v>4</v>
      </c>
      <c r="H297" s="17">
        <f t="shared" si="9"/>
        <v>10</v>
      </c>
      <c r="I297" t="s">
        <v>1020</v>
      </c>
      <c r="J297" t="s">
        <v>537</v>
      </c>
      <c r="K297" t="s">
        <v>603</v>
      </c>
      <c r="L297">
        <f>_xlfn.XLOOKUP($A297,'Order Details'!$A$1:$A$1501,'Order Details'!B$1:B$1501,,0)</f>
        <v>455</v>
      </c>
      <c r="M297">
        <f>_xlfn.XLOOKUP($A297,'Order Details'!$A$1:$A$1501,'Order Details'!C$1:C$1501,,0)</f>
        <v>77</v>
      </c>
      <c r="N297">
        <f>_xlfn.XLOOKUP($A297,'Order Details'!$A$1:$A$1501,'Order Details'!D$1:D$1501,,0)</f>
        <v>8</v>
      </c>
      <c r="O297" t="str">
        <f>_xlfn.XLOOKUP($A297,'Order Details'!$A$1:$A$1501,'Order Details'!E$1:E$1501,,0)</f>
        <v>Electronics</v>
      </c>
      <c r="P297" t="str">
        <f>_xlfn.XLOOKUP($A297,'Order Details'!$A$1:$A$1501,'Order Details'!F$1:F$1501,,0)</f>
        <v>Accessories</v>
      </c>
    </row>
    <row r="298" spans="1:16" x14ac:dyDescent="0.3">
      <c r="A298" t="s">
        <v>329</v>
      </c>
      <c r="B298" s="16" t="s">
        <v>1017</v>
      </c>
      <c r="C298" s="16">
        <f t="shared" si="8"/>
        <v>43444</v>
      </c>
      <c r="D298" s="17">
        <f>MONTH(Таблиця9[[#This Row],[Стовпець1]])</f>
        <v>12</v>
      </c>
      <c r="E298" s="17" t="str">
        <f>TEXT(DATE(2000,Таблиця9[[#This Row],[Month]],1),"MMMM")</f>
        <v>December</v>
      </c>
      <c r="F298" s="17">
        <f>YEAR(Таблиця9[[#This Row],[Стовпець1]])</f>
        <v>2018</v>
      </c>
      <c r="G298" s="17">
        <f>ROUNDUP(Таблиця9[[#This Row],[Month]]/3,0)</f>
        <v>4</v>
      </c>
      <c r="H298" s="17">
        <f t="shared" si="9"/>
        <v>10</v>
      </c>
      <c r="I298" t="s">
        <v>900</v>
      </c>
      <c r="J298" t="s">
        <v>1021</v>
      </c>
      <c r="K298" t="s">
        <v>1021</v>
      </c>
      <c r="L298">
        <f>_xlfn.XLOOKUP($A298,'Order Details'!$A$1:$A$1501,'Order Details'!B$1:B$1501,,0)</f>
        <v>871</v>
      </c>
      <c r="M298">
        <f>_xlfn.XLOOKUP($A298,'Order Details'!$A$1:$A$1501,'Order Details'!C$1:C$1501,,0)</f>
        <v>131</v>
      </c>
      <c r="N298">
        <f>_xlfn.XLOOKUP($A298,'Order Details'!$A$1:$A$1501,'Order Details'!D$1:D$1501,,0)</f>
        <v>2</v>
      </c>
      <c r="O298" t="str">
        <f>_xlfn.XLOOKUP($A298,'Order Details'!$A$1:$A$1501,'Order Details'!E$1:E$1501,,0)</f>
        <v>Furniture</v>
      </c>
      <c r="P298" t="str">
        <f>_xlfn.XLOOKUP($A298,'Order Details'!$A$1:$A$1501,'Order Details'!F$1:F$1501,,0)</f>
        <v>Bookcases</v>
      </c>
    </row>
    <row r="299" spans="1:16" x14ac:dyDescent="0.3">
      <c r="A299" t="s">
        <v>330</v>
      </c>
      <c r="B299" s="16" t="s">
        <v>1022</v>
      </c>
      <c r="C299" s="16">
        <f t="shared" si="8"/>
        <v>43445</v>
      </c>
      <c r="D299" s="17">
        <f>MONTH(Таблиця9[[#This Row],[Стовпець1]])</f>
        <v>12</v>
      </c>
      <c r="E299" s="17" t="str">
        <f>TEXT(DATE(2000,Таблиця9[[#This Row],[Month]],1),"MMMM")</f>
        <v>December</v>
      </c>
      <c r="F299" s="17">
        <f>YEAR(Таблиця9[[#This Row],[Стовпець1]])</f>
        <v>2018</v>
      </c>
      <c r="G299" s="17">
        <f>ROUNDUP(Таблиця9[[#This Row],[Month]]/3,0)</f>
        <v>4</v>
      </c>
      <c r="H299" s="17">
        <f t="shared" si="9"/>
        <v>11</v>
      </c>
      <c r="I299" t="s">
        <v>1023</v>
      </c>
      <c r="J299" t="s">
        <v>537</v>
      </c>
      <c r="K299" t="s">
        <v>1021</v>
      </c>
      <c r="L299">
        <f>_xlfn.XLOOKUP($A299,'Order Details'!$A$1:$A$1501,'Order Details'!B$1:B$1501,,0)</f>
        <v>152</v>
      </c>
      <c r="M299">
        <f>_xlfn.XLOOKUP($A299,'Order Details'!$A$1:$A$1501,'Order Details'!C$1:C$1501,,0)</f>
        <v>50</v>
      </c>
      <c r="N299">
        <f>_xlfn.XLOOKUP($A299,'Order Details'!$A$1:$A$1501,'Order Details'!D$1:D$1501,,0)</f>
        <v>6</v>
      </c>
      <c r="O299" t="str">
        <f>_xlfn.XLOOKUP($A299,'Order Details'!$A$1:$A$1501,'Order Details'!E$1:E$1501,,0)</f>
        <v>Clothing</v>
      </c>
      <c r="P299" t="str">
        <f>_xlfn.XLOOKUP($A299,'Order Details'!$A$1:$A$1501,'Order Details'!F$1:F$1501,,0)</f>
        <v>Stole</v>
      </c>
    </row>
    <row r="300" spans="1:16" x14ac:dyDescent="0.3">
      <c r="A300" t="s">
        <v>331</v>
      </c>
      <c r="B300" s="16" t="s">
        <v>1022</v>
      </c>
      <c r="C300" s="16">
        <f t="shared" si="8"/>
        <v>43445</v>
      </c>
      <c r="D300" s="17">
        <f>MONTH(Таблиця9[[#This Row],[Стовпець1]])</f>
        <v>12</v>
      </c>
      <c r="E300" s="17" t="str">
        <f>TEXT(DATE(2000,Таблиця9[[#This Row],[Month]],1),"MMMM")</f>
        <v>December</v>
      </c>
      <c r="F300" s="17">
        <f>YEAR(Таблиця9[[#This Row],[Стовпець1]])</f>
        <v>2018</v>
      </c>
      <c r="G300" s="17">
        <f>ROUNDUP(Таблиця9[[#This Row],[Month]]/3,0)</f>
        <v>4</v>
      </c>
      <c r="H300" s="17">
        <f t="shared" si="9"/>
        <v>11</v>
      </c>
      <c r="I300" t="s">
        <v>1024</v>
      </c>
      <c r="J300" t="s">
        <v>1021</v>
      </c>
      <c r="K300" t="s">
        <v>1021</v>
      </c>
      <c r="L300">
        <f>_xlfn.XLOOKUP($A300,'Order Details'!$A$1:$A$1501,'Order Details'!B$1:B$1501,,0)</f>
        <v>78</v>
      </c>
      <c r="M300">
        <f>_xlfn.XLOOKUP($A300,'Order Details'!$A$1:$A$1501,'Order Details'!C$1:C$1501,,0)</f>
        <v>27</v>
      </c>
      <c r="N300">
        <f>_xlfn.XLOOKUP($A300,'Order Details'!$A$1:$A$1501,'Order Details'!D$1:D$1501,,0)</f>
        <v>3</v>
      </c>
      <c r="O300" t="str">
        <f>_xlfn.XLOOKUP($A300,'Order Details'!$A$1:$A$1501,'Order Details'!E$1:E$1501,,0)</f>
        <v>Clothing</v>
      </c>
      <c r="P300" t="str">
        <f>_xlfn.XLOOKUP($A300,'Order Details'!$A$1:$A$1501,'Order Details'!F$1:F$1501,,0)</f>
        <v>Stole</v>
      </c>
    </row>
    <row r="301" spans="1:16" x14ac:dyDescent="0.3">
      <c r="A301" t="s">
        <v>332</v>
      </c>
      <c r="B301" s="16" t="s">
        <v>1022</v>
      </c>
      <c r="C301" s="16">
        <f t="shared" si="8"/>
        <v>43445</v>
      </c>
      <c r="D301" s="17">
        <f>MONTH(Таблиця9[[#This Row],[Стовпець1]])</f>
        <v>12</v>
      </c>
      <c r="E301" s="17" t="str">
        <f>TEXT(DATE(2000,Таблиця9[[#This Row],[Month]],1),"MMMM")</f>
        <v>December</v>
      </c>
      <c r="F301" s="17">
        <f>YEAR(Таблиця9[[#This Row],[Стовпець1]])</f>
        <v>2018</v>
      </c>
      <c r="G301" s="17">
        <f>ROUNDUP(Таблиця9[[#This Row],[Month]]/3,0)</f>
        <v>4</v>
      </c>
      <c r="H301" s="17">
        <f t="shared" si="9"/>
        <v>11</v>
      </c>
      <c r="I301" t="s">
        <v>1025</v>
      </c>
      <c r="J301" t="s">
        <v>537</v>
      </c>
      <c r="K301" t="s">
        <v>538</v>
      </c>
      <c r="L301">
        <f>_xlfn.XLOOKUP($A301,'Order Details'!$A$1:$A$1501,'Order Details'!B$1:B$1501,,0)</f>
        <v>30</v>
      </c>
      <c r="M301">
        <f>_xlfn.XLOOKUP($A301,'Order Details'!$A$1:$A$1501,'Order Details'!C$1:C$1501,,0)</f>
        <v>11</v>
      </c>
      <c r="N301">
        <f>_xlfn.XLOOKUP($A301,'Order Details'!$A$1:$A$1501,'Order Details'!D$1:D$1501,,0)</f>
        <v>5</v>
      </c>
      <c r="O301" t="str">
        <f>_xlfn.XLOOKUP($A301,'Order Details'!$A$1:$A$1501,'Order Details'!E$1:E$1501,,0)</f>
        <v>Clothing</v>
      </c>
      <c r="P301" t="str">
        <f>_xlfn.XLOOKUP($A301,'Order Details'!$A$1:$A$1501,'Order Details'!F$1:F$1501,,0)</f>
        <v>Hankerchief</v>
      </c>
    </row>
    <row r="302" spans="1:16" x14ac:dyDescent="0.3">
      <c r="A302" t="s">
        <v>333</v>
      </c>
      <c r="B302" s="16" t="s">
        <v>1026</v>
      </c>
      <c r="C302" s="16">
        <f t="shared" si="8"/>
        <v>43446</v>
      </c>
      <c r="D302" s="17">
        <f>MONTH(Таблиця9[[#This Row],[Стовпець1]])</f>
        <v>12</v>
      </c>
      <c r="E302" s="17" t="str">
        <f>TEXT(DATE(2000,Таблиця9[[#This Row],[Month]],1),"MMMM")</f>
        <v>December</v>
      </c>
      <c r="F302" s="17">
        <f>YEAR(Таблиця9[[#This Row],[Стовпець1]])</f>
        <v>2018</v>
      </c>
      <c r="G302" s="17">
        <f>ROUNDUP(Таблиця9[[#This Row],[Month]]/3,0)</f>
        <v>4</v>
      </c>
      <c r="H302" s="17">
        <f t="shared" si="9"/>
        <v>12</v>
      </c>
      <c r="I302" t="s">
        <v>1027</v>
      </c>
      <c r="J302" t="s">
        <v>1021</v>
      </c>
      <c r="K302" t="s">
        <v>1021</v>
      </c>
      <c r="L302">
        <f>_xlfn.XLOOKUP($A302,'Order Details'!$A$1:$A$1501,'Order Details'!B$1:B$1501,,0)</f>
        <v>179</v>
      </c>
      <c r="M302">
        <f>_xlfn.XLOOKUP($A302,'Order Details'!$A$1:$A$1501,'Order Details'!C$1:C$1501,,0)</f>
        <v>25</v>
      </c>
      <c r="N302">
        <f>_xlfn.XLOOKUP($A302,'Order Details'!$A$1:$A$1501,'Order Details'!D$1:D$1501,,0)</f>
        <v>5</v>
      </c>
      <c r="O302" t="str">
        <f>_xlfn.XLOOKUP($A302,'Order Details'!$A$1:$A$1501,'Order Details'!E$1:E$1501,,0)</f>
        <v>Clothing</v>
      </c>
      <c r="P302" t="str">
        <f>_xlfn.XLOOKUP($A302,'Order Details'!$A$1:$A$1501,'Order Details'!F$1:F$1501,,0)</f>
        <v>Kurti</v>
      </c>
    </row>
    <row r="303" spans="1:16" x14ac:dyDescent="0.3">
      <c r="A303" t="s">
        <v>334</v>
      </c>
      <c r="B303" s="16" t="s">
        <v>1028</v>
      </c>
      <c r="C303" s="16">
        <f t="shared" si="8"/>
        <v>43447</v>
      </c>
      <c r="D303" s="17">
        <f>MONTH(Таблиця9[[#This Row],[Стовпець1]])</f>
        <v>12</v>
      </c>
      <c r="E303" s="17" t="str">
        <f>TEXT(DATE(2000,Таблиця9[[#This Row],[Month]],1),"MMMM")</f>
        <v>December</v>
      </c>
      <c r="F303" s="17">
        <f>YEAR(Таблиця9[[#This Row],[Стовпець1]])</f>
        <v>2018</v>
      </c>
      <c r="G303" s="17">
        <f>ROUNDUP(Таблиця9[[#This Row],[Month]]/3,0)</f>
        <v>4</v>
      </c>
      <c r="H303" s="17">
        <f t="shared" si="9"/>
        <v>13</v>
      </c>
      <c r="I303" t="s">
        <v>1029</v>
      </c>
      <c r="J303" t="s">
        <v>537</v>
      </c>
      <c r="K303" t="s">
        <v>1021</v>
      </c>
      <c r="L303">
        <f>_xlfn.XLOOKUP($A303,'Order Details'!$A$1:$A$1501,'Order Details'!B$1:B$1501,,0)</f>
        <v>168</v>
      </c>
      <c r="M303">
        <f>_xlfn.XLOOKUP($A303,'Order Details'!$A$1:$A$1501,'Order Details'!C$1:C$1501,,0)</f>
        <v>56</v>
      </c>
      <c r="N303">
        <f>_xlfn.XLOOKUP($A303,'Order Details'!$A$1:$A$1501,'Order Details'!D$1:D$1501,,0)</f>
        <v>3</v>
      </c>
      <c r="O303" t="str">
        <f>_xlfn.XLOOKUP($A303,'Order Details'!$A$1:$A$1501,'Order Details'!E$1:E$1501,,0)</f>
        <v>Clothing</v>
      </c>
      <c r="P303" t="str">
        <f>_xlfn.XLOOKUP($A303,'Order Details'!$A$1:$A$1501,'Order Details'!F$1:F$1501,,0)</f>
        <v>Saree</v>
      </c>
    </row>
    <row r="304" spans="1:16" x14ac:dyDescent="0.3">
      <c r="A304" t="s">
        <v>335</v>
      </c>
      <c r="B304" s="16" t="s">
        <v>1030</v>
      </c>
      <c r="C304" s="16">
        <f t="shared" si="8"/>
        <v>43448</v>
      </c>
      <c r="D304" s="17">
        <f>MONTH(Таблиця9[[#This Row],[Стовпець1]])</f>
        <v>12</v>
      </c>
      <c r="E304" s="17" t="str">
        <f>TEXT(DATE(2000,Таблиця9[[#This Row],[Month]],1),"MMMM")</f>
        <v>December</v>
      </c>
      <c r="F304" s="17">
        <f>YEAR(Таблиця9[[#This Row],[Стовпець1]])</f>
        <v>2018</v>
      </c>
      <c r="G304" s="17">
        <f>ROUNDUP(Таблиця9[[#This Row],[Month]]/3,0)</f>
        <v>4</v>
      </c>
      <c r="H304" s="17">
        <f t="shared" si="9"/>
        <v>14</v>
      </c>
      <c r="I304" t="s">
        <v>1031</v>
      </c>
      <c r="J304" t="s">
        <v>1021</v>
      </c>
      <c r="K304" t="s">
        <v>1021</v>
      </c>
      <c r="L304">
        <f>_xlfn.XLOOKUP($A304,'Order Details'!$A$1:$A$1501,'Order Details'!B$1:B$1501,,0)</f>
        <v>125</v>
      </c>
      <c r="M304">
        <f>_xlfn.XLOOKUP($A304,'Order Details'!$A$1:$A$1501,'Order Details'!C$1:C$1501,,0)</f>
        <v>15</v>
      </c>
      <c r="N304">
        <f>_xlfn.XLOOKUP($A304,'Order Details'!$A$1:$A$1501,'Order Details'!D$1:D$1501,,0)</f>
        <v>5</v>
      </c>
      <c r="O304" t="str">
        <f>_xlfn.XLOOKUP($A304,'Order Details'!$A$1:$A$1501,'Order Details'!E$1:E$1501,,0)</f>
        <v>Clothing</v>
      </c>
      <c r="P304" t="str">
        <f>_xlfn.XLOOKUP($A304,'Order Details'!$A$1:$A$1501,'Order Details'!F$1:F$1501,,0)</f>
        <v>Shirt</v>
      </c>
    </row>
    <row r="305" spans="1:16" x14ac:dyDescent="0.3">
      <c r="A305" t="s">
        <v>336</v>
      </c>
      <c r="B305" s="16" t="s">
        <v>1032</v>
      </c>
      <c r="C305" s="16">
        <f t="shared" si="8"/>
        <v>43449</v>
      </c>
      <c r="D305" s="17">
        <f>MONTH(Таблиця9[[#This Row],[Стовпець1]])</f>
        <v>12</v>
      </c>
      <c r="E305" s="17" t="str">
        <f>TEXT(DATE(2000,Таблиця9[[#This Row],[Month]],1),"MMMM")</f>
        <v>December</v>
      </c>
      <c r="F305" s="17">
        <f>YEAR(Таблиця9[[#This Row],[Стовпець1]])</f>
        <v>2018</v>
      </c>
      <c r="G305" s="17">
        <f>ROUNDUP(Таблиця9[[#This Row],[Month]]/3,0)</f>
        <v>4</v>
      </c>
      <c r="H305" s="17">
        <f t="shared" si="9"/>
        <v>15</v>
      </c>
      <c r="I305" t="s">
        <v>1033</v>
      </c>
      <c r="J305" t="s">
        <v>537</v>
      </c>
      <c r="K305" t="s">
        <v>538</v>
      </c>
      <c r="L305">
        <f>_xlfn.XLOOKUP($A305,'Order Details'!$A$1:$A$1501,'Order Details'!B$1:B$1501,,0)</f>
        <v>40</v>
      </c>
      <c r="M305">
        <f>_xlfn.XLOOKUP($A305,'Order Details'!$A$1:$A$1501,'Order Details'!C$1:C$1501,,0)</f>
        <v>15</v>
      </c>
      <c r="N305">
        <f>_xlfn.XLOOKUP($A305,'Order Details'!$A$1:$A$1501,'Order Details'!D$1:D$1501,,0)</f>
        <v>1</v>
      </c>
      <c r="O305" t="str">
        <f>_xlfn.XLOOKUP($A305,'Order Details'!$A$1:$A$1501,'Order Details'!E$1:E$1501,,0)</f>
        <v>Clothing</v>
      </c>
      <c r="P305" t="str">
        <f>_xlfn.XLOOKUP($A305,'Order Details'!$A$1:$A$1501,'Order Details'!F$1:F$1501,,0)</f>
        <v>Kurti</v>
      </c>
    </row>
    <row r="306" spans="1:16" x14ac:dyDescent="0.3">
      <c r="A306" t="s">
        <v>337</v>
      </c>
      <c r="B306" s="16" t="s">
        <v>1034</v>
      </c>
      <c r="C306" s="16">
        <f t="shared" si="8"/>
        <v>43450</v>
      </c>
      <c r="D306" s="17">
        <f>MONTH(Таблиця9[[#This Row],[Стовпець1]])</f>
        <v>12</v>
      </c>
      <c r="E306" s="17" t="str">
        <f>TEXT(DATE(2000,Таблиця9[[#This Row],[Month]],1),"MMMM")</f>
        <v>December</v>
      </c>
      <c r="F306" s="17">
        <f>YEAR(Таблиця9[[#This Row],[Стовпець1]])</f>
        <v>2018</v>
      </c>
      <c r="G306" s="17">
        <f>ROUNDUP(Таблиця9[[#This Row],[Month]]/3,0)</f>
        <v>4</v>
      </c>
      <c r="H306" s="17">
        <f t="shared" si="9"/>
        <v>16</v>
      </c>
      <c r="I306" t="s">
        <v>1035</v>
      </c>
      <c r="J306" t="s">
        <v>1021</v>
      </c>
      <c r="K306" t="s">
        <v>1021</v>
      </c>
      <c r="L306">
        <f>_xlfn.XLOOKUP($A306,'Order Details'!$A$1:$A$1501,'Order Details'!B$1:B$1501,,0)</f>
        <v>102</v>
      </c>
      <c r="M306">
        <f>_xlfn.XLOOKUP($A306,'Order Details'!$A$1:$A$1501,'Order Details'!C$1:C$1501,,0)</f>
        <v>11</v>
      </c>
      <c r="N306">
        <f>_xlfn.XLOOKUP($A306,'Order Details'!$A$1:$A$1501,'Order Details'!D$1:D$1501,,0)</f>
        <v>6</v>
      </c>
      <c r="O306" t="str">
        <f>_xlfn.XLOOKUP($A306,'Order Details'!$A$1:$A$1501,'Order Details'!E$1:E$1501,,0)</f>
        <v>Clothing</v>
      </c>
      <c r="P306" t="str">
        <f>_xlfn.XLOOKUP($A306,'Order Details'!$A$1:$A$1501,'Order Details'!F$1:F$1501,,0)</f>
        <v>T-shirt</v>
      </c>
    </row>
    <row r="307" spans="1:16" x14ac:dyDescent="0.3">
      <c r="A307" t="s">
        <v>338</v>
      </c>
      <c r="B307" s="16" t="s">
        <v>1036</v>
      </c>
      <c r="C307" s="16">
        <f t="shared" si="8"/>
        <v>43451</v>
      </c>
      <c r="D307" s="17">
        <f>MONTH(Таблиця9[[#This Row],[Стовпець1]])</f>
        <v>12</v>
      </c>
      <c r="E307" s="17" t="str">
        <f>TEXT(DATE(2000,Таблиця9[[#This Row],[Month]],1),"MMMM")</f>
        <v>December</v>
      </c>
      <c r="F307" s="17">
        <f>YEAR(Таблиця9[[#This Row],[Стовпець1]])</f>
        <v>2018</v>
      </c>
      <c r="G307" s="17">
        <f>ROUNDUP(Таблиця9[[#This Row],[Month]]/3,0)</f>
        <v>4</v>
      </c>
      <c r="H307" s="17">
        <f t="shared" si="9"/>
        <v>17</v>
      </c>
      <c r="I307" t="s">
        <v>1037</v>
      </c>
      <c r="J307" t="s">
        <v>537</v>
      </c>
      <c r="K307" t="s">
        <v>1021</v>
      </c>
      <c r="L307">
        <f>_xlfn.XLOOKUP($A307,'Order Details'!$A$1:$A$1501,'Order Details'!B$1:B$1501,,0)</f>
        <v>103</v>
      </c>
      <c r="M307">
        <f>_xlfn.XLOOKUP($A307,'Order Details'!$A$1:$A$1501,'Order Details'!C$1:C$1501,,0)</f>
        <v>21</v>
      </c>
      <c r="N307">
        <f>_xlfn.XLOOKUP($A307,'Order Details'!$A$1:$A$1501,'Order Details'!D$1:D$1501,,0)</f>
        <v>7</v>
      </c>
      <c r="O307" t="str">
        <f>_xlfn.XLOOKUP($A307,'Order Details'!$A$1:$A$1501,'Order Details'!E$1:E$1501,,0)</f>
        <v>Clothing</v>
      </c>
      <c r="P307" t="str">
        <f>_xlfn.XLOOKUP($A307,'Order Details'!$A$1:$A$1501,'Order Details'!F$1:F$1501,,0)</f>
        <v>Stole</v>
      </c>
    </row>
    <row r="308" spans="1:16" x14ac:dyDescent="0.3">
      <c r="A308" t="s">
        <v>339</v>
      </c>
      <c r="B308" s="16" t="s">
        <v>1038</v>
      </c>
      <c r="C308" s="16">
        <f t="shared" si="8"/>
        <v>43452</v>
      </c>
      <c r="D308" s="17">
        <f>MONTH(Таблиця9[[#This Row],[Стовпець1]])</f>
        <v>12</v>
      </c>
      <c r="E308" s="17" t="str">
        <f>TEXT(DATE(2000,Таблиця9[[#This Row],[Month]],1),"MMMM")</f>
        <v>December</v>
      </c>
      <c r="F308" s="17">
        <f>YEAR(Таблиця9[[#This Row],[Стовпець1]])</f>
        <v>2018</v>
      </c>
      <c r="G308" s="17">
        <f>ROUNDUP(Таблиця9[[#This Row],[Month]]/3,0)</f>
        <v>4</v>
      </c>
      <c r="H308" s="17">
        <f t="shared" si="9"/>
        <v>18</v>
      </c>
      <c r="I308" t="s">
        <v>1039</v>
      </c>
      <c r="J308" t="s">
        <v>1021</v>
      </c>
      <c r="K308" t="s">
        <v>1021</v>
      </c>
      <c r="L308">
        <f>_xlfn.XLOOKUP($A308,'Order Details'!$A$1:$A$1501,'Order Details'!B$1:B$1501,,0)</f>
        <v>460</v>
      </c>
      <c r="M308">
        <f>_xlfn.XLOOKUP($A308,'Order Details'!$A$1:$A$1501,'Order Details'!C$1:C$1501,,0)</f>
        <v>143</v>
      </c>
      <c r="N308">
        <f>_xlfn.XLOOKUP($A308,'Order Details'!$A$1:$A$1501,'Order Details'!D$1:D$1501,,0)</f>
        <v>3</v>
      </c>
      <c r="O308" t="str">
        <f>_xlfn.XLOOKUP($A308,'Order Details'!$A$1:$A$1501,'Order Details'!E$1:E$1501,,0)</f>
        <v>Furniture</v>
      </c>
      <c r="P308" t="str">
        <f>_xlfn.XLOOKUP($A308,'Order Details'!$A$1:$A$1501,'Order Details'!F$1:F$1501,,0)</f>
        <v>Chairs</v>
      </c>
    </row>
    <row r="309" spans="1:16" x14ac:dyDescent="0.3">
      <c r="A309" t="s">
        <v>340</v>
      </c>
      <c r="B309" s="16" t="s">
        <v>1040</v>
      </c>
      <c r="C309" s="16">
        <f t="shared" si="8"/>
        <v>43453</v>
      </c>
      <c r="D309" s="17">
        <f>MONTH(Таблиця9[[#This Row],[Стовпець1]])</f>
        <v>12</v>
      </c>
      <c r="E309" s="17" t="str">
        <f>TEXT(DATE(2000,Таблиця9[[#This Row],[Month]],1),"MMMM")</f>
        <v>December</v>
      </c>
      <c r="F309" s="17">
        <f>YEAR(Таблиця9[[#This Row],[Стовпець1]])</f>
        <v>2018</v>
      </c>
      <c r="G309" s="17">
        <f>ROUNDUP(Таблиця9[[#This Row],[Month]]/3,0)</f>
        <v>4</v>
      </c>
      <c r="H309" s="17">
        <f t="shared" si="9"/>
        <v>19</v>
      </c>
      <c r="I309" t="s">
        <v>1041</v>
      </c>
      <c r="J309" t="s">
        <v>568</v>
      </c>
      <c r="K309" t="s">
        <v>989</v>
      </c>
      <c r="L309">
        <f>_xlfn.XLOOKUP($A309,'Order Details'!$A$1:$A$1501,'Order Details'!B$1:B$1501,,0)</f>
        <v>277</v>
      </c>
      <c r="M309">
        <f>_xlfn.XLOOKUP($A309,'Order Details'!$A$1:$A$1501,'Order Details'!C$1:C$1501,,0)</f>
        <v>3</v>
      </c>
      <c r="N309">
        <f>_xlfn.XLOOKUP($A309,'Order Details'!$A$1:$A$1501,'Order Details'!D$1:D$1501,,0)</f>
        <v>1</v>
      </c>
      <c r="O309" t="str">
        <f>_xlfn.XLOOKUP($A309,'Order Details'!$A$1:$A$1501,'Order Details'!E$1:E$1501,,0)</f>
        <v>Electronics</v>
      </c>
      <c r="P309" t="str">
        <f>_xlfn.XLOOKUP($A309,'Order Details'!$A$1:$A$1501,'Order Details'!F$1:F$1501,,0)</f>
        <v>Electronic Games</v>
      </c>
    </row>
    <row r="310" spans="1:16" x14ac:dyDescent="0.3">
      <c r="A310" t="s">
        <v>341</v>
      </c>
      <c r="B310" s="16" t="s">
        <v>1042</v>
      </c>
      <c r="C310" s="16">
        <f t="shared" si="8"/>
        <v>43454</v>
      </c>
      <c r="D310" s="17">
        <f>MONTH(Таблиця9[[#This Row],[Стовпець1]])</f>
        <v>12</v>
      </c>
      <c r="E310" s="17" t="str">
        <f>TEXT(DATE(2000,Таблиця9[[#This Row],[Month]],1),"MMMM")</f>
        <v>December</v>
      </c>
      <c r="F310" s="17">
        <f>YEAR(Таблиця9[[#This Row],[Стовпець1]])</f>
        <v>2018</v>
      </c>
      <c r="G310" s="17">
        <f>ROUNDUP(Таблиця9[[#This Row],[Month]]/3,0)</f>
        <v>4</v>
      </c>
      <c r="H310" s="17">
        <f t="shared" si="9"/>
        <v>20</v>
      </c>
      <c r="I310" t="s">
        <v>1043</v>
      </c>
      <c r="J310" t="s">
        <v>531</v>
      </c>
      <c r="K310" t="s">
        <v>979</v>
      </c>
      <c r="L310">
        <f>_xlfn.XLOOKUP($A310,'Order Details'!$A$1:$A$1501,'Order Details'!B$1:B$1501,,0)</f>
        <v>80</v>
      </c>
      <c r="M310">
        <f>_xlfn.XLOOKUP($A310,'Order Details'!$A$1:$A$1501,'Order Details'!C$1:C$1501,,0)</f>
        <v>26</v>
      </c>
      <c r="N310">
        <f>_xlfn.XLOOKUP($A310,'Order Details'!$A$1:$A$1501,'Order Details'!D$1:D$1501,,0)</f>
        <v>9</v>
      </c>
      <c r="O310" t="str">
        <f>_xlfn.XLOOKUP($A310,'Order Details'!$A$1:$A$1501,'Order Details'!E$1:E$1501,,0)</f>
        <v>Clothing</v>
      </c>
      <c r="P310" t="str">
        <f>_xlfn.XLOOKUP($A310,'Order Details'!$A$1:$A$1501,'Order Details'!F$1:F$1501,,0)</f>
        <v>Skirt</v>
      </c>
    </row>
    <row r="311" spans="1:16" x14ac:dyDescent="0.3">
      <c r="A311" t="s">
        <v>342</v>
      </c>
      <c r="B311" s="16" t="s">
        <v>1044</v>
      </c>
      <c r="C311" s="16">
        <f t="shared" si="8"/>
        <v>43455</v>
      </c>
      <c r="D311" s="17">
        <f>MONTH(Таблиця9[[#This Row],[Стовпець1]])</f>
        <v>12</v>
      </c>
      <c r="E311" s="17" t="str">
        <f>TEXT(DATE(2000,Таблиця9[[#This Row],[Month]],1),"MMMM")</f>
        <v>December</v>
      </c>
      <c r="F311" s="17">
        <f>YEAR(Таблиця9[[#This Row],[Стовпець1]])</f>
        <v>2018</v>
      </c>
      <c r="G311" s="17">
        <f>ROUNDUP(Таблиця9[[#This Row],[Month]]/3,0)</f>
        <v>4</v>
      </c>
      <c r="H311" s="17">
        <f t="shared" si="9"/>
        <v>21</v>
      </c>
      <c r="I311" t="s">
        <v>613</v>
      </c>
      <c r="J311" t="s">
        <v>534</v>
      </c>
      <c r="K311" t="s">
        <v>601</v>
      </c>
      <c r="L311">
        <f>_xlfn.XLOOKUP($A311,'Order Details'!$A$1:$A$1501,'Order Details'!B$1:B$1501,,0)</f>
        <v>100</v>
      </c>
      <c r="M311">
        <f>_xlfn.XLOOKUP($A311,'Order Details'!$A$1:$A$1501,'Order Details'!C$1:C$1501,,0)</f>
        <v>12</v>
      </c>
      <c r="N311">
        <f>_xlfn.XLOOKUP($A311,'Order Details'!$A$1:$A$1501,'Order Details'!D$1:D$1501,,0)</f>
        <v>2</v>
      </c>
      <c r="O311" t="str">
        <f>_xlfn.XLOOKUP($A311,'Order Details'!$A$1:$A$1501,'Order Details'!E$1:E$1501,,0)</f>
        <v>Clothing</v>
      </c>
      <c r="P311" t="str">
        <f>_xlfn.XLOOKUP($A311,'Order Details'!$A$1:$A$1501,'Order Details'!F$1:F$1501,,0)</f>
        <v>T-shirt</v>
      </c>
    </row>
    <row r="312" spans="1:16" x14ac:dyDescent="0.3">
      <c r="A312" t="s">
        <v>343</v>
      </c>
      <c r="B312" s="16" t="s">
        <v>1045</v>
      </c>
      <c r="C312" s="16">
        <f t="shared" si="8"/>
        <v>43456</v>
      </c>
      <c r="D312" s="17">
        <f>MONTH(Таблиця9[[#This Row],[Стовпець1]])</f>
        <v>12</v>
      </c>
      <c r="E312" s="17" t="str">
        <f>TEXT(DATE(2000,Таблиця9[[#This Row],[Month]],1),"MMMM")</f>
        <v>December</v>
      </c>
      <c r="F312" s="17">
        <f>YEAR(Таблиця9[[#This Row],[Стовпець1]])</f>
        <v>2018</v>
      </c>
      <c r="G312" s="17">
        <f>ROUNDUP(Таблиця9[[#This Row],[Month]]/3,0)</f>
        <v>4</v>
      </c>
      <c r="H312" s="17">
        <f t="shared" si="9"/>
        <v>22</v>
      </c>
      <c r="I312" t="s">
        <v>1046</v>
      </c>
      <c r="J312" t="s">
        <v>537</v>
      </c>
      <c r="K312" t="s">
        <v>603</v>
      </c>
      <c r="L312">
        <f>_xlfn.XLOOKUP($A312,'Order Details'!$A$1:$A$1501,'Order Details'!B$1:B$1501,,0)</f>
        <v>244</v>
      </c>
      <c r="M312">
        <f>_xlfn.XLOOKUP($A312,'Order Details'!$A$1:$A$1501,'Order Details'!C$1:C$1501,,0)</f>
        <v>122</v>
      </c>
      <c r="N312">
        <f>_xlfn.XLOOKUP($A312,'Order Details'!$A$1:$A$1501,'Order Details'!D$1:D$1501,,0)</f>
        <v>5</v>
      </c>
      <c r="O312" t="str">
        <f>_xlfn.XLOOKUP($A312,'Order Details'!$A$1:$A$1501,'Order Details'!E$1:E$1501,,0)</f>
        <v>Furniture</v>
      </c>
      <c r="P312" t="str">
        <f>_xlfn.XLOOKUP($A312,'Order Details'!$A$1:$A$1501,'Order Details'!F$1:F$1501,,0)</f>
        <v>Furnishings</v>
      </c>
    </row>
    <row r="313" spans="1:16" x14ac:dyDescent="0.3">
      <c r="A313" t="s">
        <v>344</v>
      </c>
      <c r="B313" s="16" t="s">
        <v>1047</v>
      </c>
      <c r="C313" s="16">
        <f t="shared" si="8"/>
        <v>43457</v>
      </c>
      <c r="D313" s="17">
        <f>MONTH(Таблиця9[[#This Row],[Стовпець1]])</f>
        <v>12</v>
      </c>
      <c r="E313" s="17" t="str">
        <f>TEXT(DATE(2000,Таблиця9[[#This Row],[Month]],1),"MMMM")</f>
        <v>December</v>
      </c>
      <c r="F313" s="17">
        <f>YEAR(Таблиця9[[#This Row],[Стовпець1]])</f>
        <v>2018</v>
      </c>
      <c r="G313" s="17">
        <f>ROUNDUP(Таблиця9[[#This Row],[Month]]/3,0)</f>
        <v>4</v>
      </c>
      <c r="H313" s="17">
        <f t="shared" si="9"/>
        <v>23</v>
      </c>
      <c r="I313" t="s">
        <v>1048</v>
      </c>
      <c r="J313" t="s">
        <v>540</v>
      </c>
      <c r="K313" t="s">
        <v>985</v>
      </c>
      <c r="L313">
        <f>_xlfn.XLOOKUP($A313,'Order Details'!$A$1:$A$1501,'Order Details'!B$1:B$1501,,0)</f>
        <v>28</v>
      </c>
      <c r="M313">
        <f>_xlfn.XLOOKUP($A313,'Order Details'!$A$1:$A$1501,'Order Details'!C$1:C$1501,,0)</f>
        <v>4</v>
      </c>
      <c r="N313">
        <f>_xlfn.XLOOKUP($A313,'Order Details'!$A$1:$A$1501,'Order Details'!D$1:D$1501,,0)</f>
        <v>1</v>
      </c>
      <c r="O313" t="str">
        <f>_xlfn.XLOOKUP($A313,'Order Details'!$A$1:$A$1501,'Order Details'!E$1:E$1501,,0)</f>
        <v>Clothing</v>
      </c>
      <c r="P313" t="str">
        <f>_xlfn.XLOOKUP($A313,'Order Details'!$A$1:$A$1501,'Order Details'!F$1:F$1501,,0)</f>
        <v>T-shirt</v>
      </c>
    </row>
    <row r="314" spans="1:16" x14ac:dyDescent="0.3">
      <c r="A314" t="s">
        <v>345</v>
      </c>
      <c r="B314" s="16" t="s">
        <v>1049</v>
      </c>
      <c r="C314" s="16">
        <f t="shared" si="8"/>
        <v>43458</v>
      </c>
      <c r="D314" s="17">
        <f>MONTH(Таблиця9[[#This Row],[Стовпець1]])</f>
        <v>12</v>
      </c>
      <c r="E314" s="17" t="str">
        <f>TEXT(DATE(2000,Таблиця9[[#This Row],[Month]],1),"MMMM")</f>
        <v>December</v>
      </c>
      <c r="F314" s="17">
        <f>YEAR(Таблиця9[[#This Row],[Стовпець1]])</f>
        <v>2018</v>
      </c>
      <c r="G314" s="17">
        <f>ROUNDUP(Таблиця9[[#This Row],[Month]]/3,0)</f>
        <v>4</v>
      </c>
      <c r="H314" s="17">
        <f t="shared" si="9"/>
        <v>24</v>
      </c>
      <c r="I314" t="s">
        <v>1050</v>
      </c>
      <c r="J314" t="s">
        <v>557</v>
      </c>
      <c r="K314" t="s">
        <v>987</v>
      </c>
      <c r="L314">
        <f>_xlfn.XLOOKUP($A314,'Order Details'!$A$1:$A$1501,'Order Details'!B$1:B$1501,,0)</f>
        <v>100</v>
      </c>
      <c r="M314">
        <f>_xlfn.XLOOKUP($A314,'Order Details'!$A$1:$A$1501,'Order Details'!C$1:C$1501,,0)</f>
        <v>7</v>
      </c>
      <c r="N314">
        <f>_xlfn.XLOOKUP($A314,'Order Details'!$A$1:$A$1501,'Order Details'!D$1:D$1501,,0)</f>
        <v>2</v>
      </c>
      <c r="O314" t="str">
        <f>_xlfn.XLOOKUP($A314,'Order Details'!$A$1:$A$1501,'Order Details'!E$1:E$1501,,0)</f>
        <v>Clothing</v>
      </c>
      <c r="P314" t="str">
        <f>_xlfn.XLOOKUP($A314,'Order Details'!$A$1:$A$1501,'Order Details'!F$1:F$1501,,0)</f>
        <v>T-shirt</v>
      </c>
    </row>
    <row r="315" spans="1:16" x14ac:dyDescent="0.3">
      <c r="A315" t="s">
        <v>346</v>
      </c>
      <c r="B315" s="16" t="s">
        <v>1051</v>
      </c>
      <c r="C315" s="16">
        <f t="shared" si="8"/>
        <v>43459</v>
      </c>
      <c r="D315" s="17">
        <f>MONTH(Таблиця9[[#This Row],[Стовпець1]])</f>
        <v>12</v>
      </c>
      <c r="E315" s="17" t="str">
        <f>TEXT(DATE(2000,Таблиця9[[#This Row],[Month]],1),"MMMM")</f>
        <v>December</v>
      </c>
      <c r="F315" s="17">
        <f>YEAR(Таблиця9[[#This Row],[Стовпець1]])</f>
        <v>2018</v>
      </c>
      <c r="G315" s="17">
        <f>ROUNDUP(Таблиця9[[#This Row],[Month]]/3,0)</f>
        <v>4</v>
      </c>
      <c r="H315" s="17">
        <f t="shared" si="9"/>
        <v>25</v>
      </c>
      <c r="I315" t="s">
        <v>1052</v>
      </c>
      <c r="J315" t="s">
        <v>568</v>
      </c>
      <c r="K315" t="s">
        <v>989</v>
      </c>
      <c r="L315">
        <f>_xlfn.XLOOKUP($A315,'Order Details'!$A$1:$A$1501,'Order Details'!B$1:B$1501,,0)</f>
        <v>170</v>
      </c>
      <c r="M315">
        <f>_xlfn.XLOOKUP($A315,'Order Details'!$A$1:$A$1501,'Order Details'!C$1:C$1501,,0)</f>
        <v>19</v>
      </c>
      <c r="N315">
        <f>_xlfn.XLOOKUP($A315,'Order Details'!$A$1:$A$1501,'Order Details'!D$1:D$1501,,0)</f>
        <v>5</v>
      </c>
      <c r="O315" t="str">
        <f>_xlfn.XLOOKUP($A315,'Order Details'!$A$1:$A$1501,'Order Details'!E$1:E$1501,,0)</f>
        <v>Clothing</v>
      </c>
      <c r="P315" t="str">
        <f>_xlfn.XLOOKUP($A315,'Order Details'!$A$1:$A$1501,'Order Details'!F$1:F$1501,,0)</f>
        <v>T-shirt</v>
      </c>
    </row>
    <row r="316" spans="1:16" x14ac:dyDescent="0.3">
      <c r="A316" t="s">
        <v>347</v>
      </c>
      <c r="B316" s="16" t="s">
        <v>1053</v>
      </c>
      <c r="C316" s="16">
        <f t="shared" si="8"/>
        <v>43460</v>
      </c>
      <c r="D316" s="17">
        <f>MONTH(Таблиця9[[#This Row],[Стовпець1]])</f>
        <v>12</v>
      </c>
      <c r="E316" s="17" t="str">
        <f>TEXT(DATE(2000,Таблиця9[[#This Row],[Month]],1),"MMMM")</f>
        <v>December</v>
      </c>
      <c r="F316" s="17">
        <f>YEAR(Таблиця9[[#This Row],[Стовпець1]])</f>
        <v>2018</v>
      </c>
      <c r="G316" s="17">
        <f>ROUNDUP(Таблиця9[[#This Row],[Month]]/3,0)</f>
        <v>4</v>
      </c>
      <c r="H316" s="17">
        <f t="shared" si="9"/>
        <v>26</v>
      </c>
      <c r="I316" t="s">
        <v>1054</v>
      </c>
      <c r="J316" t="s">
        <v>531</v>
      </c>
      <c r="K316" t="s">
        <v>979</v>
      </c>
      <c r="L316">
        <f>_xlfn.XLOOKUP($A316,'Order Details'!$A$1:$A$1501,'Order Details'!B$1:B$1501,,0)</f>
        <v>52</v>
      </c>
      <c r="M316">
        <f>_xlfn.XLOOKUP($A316,'Order Details'!$A$1:$A$1501,'Order Details'!C$1:C$1501,,0)</f>
        <v>18</v>
      </c>
      <c r="N316">
        <f>_xlfn.XLOOKUP($A316,'Order Details'!$A$1:$A$1501,'Order Details'!D$1:D$1501,,0)</f>
        <v>2</v>
      </c>
      <c r="O316" t="str">
        <f>_xlfn.XLOOKUP($A316,'Order Details'!$A$1:$A$1501,'Order Details'!E$1:E$1501,,0)</f>
        <v>Clothing</v>
      </c>
      <c r="P316" t="str">
        <f>_xlfn.XLOOKUP($A316,'Order Details'!$A$1:$A$1501,'Order Details'!F$1:F$1501,,0)</f>
        <v>Stole</v>
      </c>
    </row>
    <row r="317" spans="1:16" x14ac:dyDescent="0.3">
      <c r="A317" t="s">
        <v>348</v>
      </c>
      <c r="B317" s="16" t="s">
        <v>1055</v>
      </c>
      <c r="C317" s="16">
        <f t="shared" si="8"/>
        <v>43461</v>
      </c>
      <c r="D317" s="17">
        <f>MONTH(Таблиця9[[#This Row],[Стовпець1]])</f>
        <v>12</v>
      </c>
      <c r="E317" s="17" t="str">
        <f>TEXT(DATE(2000,Таблиця9[[#This Row],[Month]],1),"MMMM")</f>
        <v>December</v>
      </c>
      <c r="F317" s="17">
        <f>YEAR(Таблиця9[[#This Row],[Стовпець1]])</f>
        <v>2018</v>
      </c>
      <c r="G317" s="17">
        <f>ROUNDUP(Таблиця9[[#This Row],[Month]]/3,0)</f>
        <v>4</v>
      </c>
      <c r="H317" s="17">
        <f t="shared" si="9"/>
        <v>27</v>
      </c>
      <c r="I317" t="s">
        <v>1056</v>
      </c>
      <c r="J317" t="s">
        <v>534</v>
      </c>
      <c r="K317" t="s">
        <v>601</v>
      </c>
      <c r="L317">
        <f>_xlfn.XLOOKUP($A317,'Order Details'!$A$1:$A$1501,'Order Details'!B$1:B$1501,,0)</f>
        <v>226</v>
      </c>
      <c r="M317">
        <f>_xlfn.XLOOKUP($A317,'Order Details'!$A$1:$A$1501,'Order Details'!C$1:C$1501,,0)</f>
        <v>58</v>
      </c>
      <c r="N317">
        <f>_xlfn.XLOOKUP($A317,'Order Details'!$A$1:$A$1501,'Order Details'!D$1:D$1501,,0)</f>
        <v>3</v>
      </c>
      <c r="O317" t="str">
        <f>_xlfn.XLOOKUP($A317,'Order Details'!$A$1:$A$1501,'Order Details'!E$1:E$1501,,0)</f>
        <v>Electronics</v>
      </c>
      <c r="P317" t="str">
        <f>_xlfn.XLOOKUP($A317,'Order Details'!$A$1:$A$1501,'Order Details'!F$1:F$1501,,0)</f>
        <v>Accessories</v>
      </c>
    </row>
    <row r="318" spans="1:16" x14ac:dyDescent="0.3">
      <c r="A318" t="s">
        <v>349</v>
      </c>
      <c r="B318" s="16" t="s">
        <v>1057</v>
      </c>
      <c r="C318" s="16">
        <f t="shared" si="8"/>
        <v>43462</v>
      </c>
      <c r="D318" s="17">
        <f>MONTH(Таблиця9[[#This Row],[Стовпець1]])</f>
        <v>12</v>
      </c>
      <c r="E318" s="17" t="str">
        <f>TEXT(DATE(2000,Таблиця9[[#This Row],[Month]],1),"MMMM")</f>
        <v>December</v>
      </c>
      <c r="F318" s="17">
        <f>YEAR(Таблиця9[[#This Row],[Стовпець1]])</f>
        <v>2018</v>
      </c>
      <c r="G318" s="17">
        <f>ROUNDUP(Таблиця9[[#This Row],[Month]]/3,0)</f>
        <v>4</v>
      </c>
      <c r="H318" s="17">
        <f t="shared" si="9"/>
        <v>28</v>
      </c>
      <c r="I318" t="s">
        <v>1058</v>
      </c>
      <c r="J318" t="s">
        <v>546</v>
      </c>
      <c r="K318" t="s">
        <v>547</v>
      </c>
      <c r="L318">
        <f>_xlfn.XLOOKUP($A318,'Order Details'!$A$1:$A$1501,'Order Details'!B$1:B$1501,,0)</f>
        <v>148</v>
      </c>
      <c r="M318">
        <f>_xlfn.XLOOKUP($A318,'Order Details'!$A$1:$A$1501,'Order Details'!C$1:C$1501,,0)</f>
        <v>54</v>
      </c>
      <c r="N318">
        <f>_xlfn.XLOOKUP($A318,'Order Details'!$A$1:$A$1501,'Order Details'!D$1:D$1501,,0)</f>
        <v>2</v>
      </c>
      <c r="O318" t="str">
        <f>_xlfn.XLOOKUP($A318,'Order Details'!$A$1:$A$1501,'Order Details'!E$1:E$1501,,0)</f>
        <v>Furniture</v>
      </c>
      <c r="P318" t="str">
        <f>_xlfn.XLOOKUP($A318,'Order Details'!$A$1:$A$1501,'Order Details'!F$1:F$1501,,0)</f>
        <v>Chairs</v>
      </c>
    </row>
    <row r="319" spans="1:16" x14ac:dyDescent="0.3">
      <c r="A319" t="s">
        <v>350</v>
      </c>
      <c r="B319" s="16" t="s">
        <v>1059</v>
      </c>
      <c r="C319" s="16">
        <f t="shared" si="8"/>
        <v>43463</v>
      </c>
      <c r="D319" s="17">
        <f>MONTH(Таблиця9[[#This Row],[Стовпець1]])</f>
        <v>12</v>
      </c>
      <c r="E319" s="17" t="str">
        <f>TEXT(DATE(2000,Таблиця9[[#This Row],[Month]],1),"MMMM")</f>
        <v>December</v>
      </c>
      <c r="F319" s="17">
        <f>YEAR(Таблиця9[[#This Row],[Стовпець1]])</f>
        <v>2018</v>
      </c>
      <c r="G319" s="17">
        <f>ROUNDUP(Таблиця9[[#This Row],[Month]]/3,0)</f>
        <v>4</v>
      </c>
      <c r="H319" s="17">
        <f t="shared" si="9"/>
        <v>29</v>
      </c>
      <c r="I319" t="s">
        <v>656</v>
      </c>
      <c r="J319" t="s">
        <v>534</v>
      </c>
      <c r="K319" t="s">
        <v>601</v>
      </c>
      <c r="L319">
        <f>_xlfn.XLOOKUP($A319,'Order Details'!$A$1:$A$1501,'Order Details'!B$1:B$1501,,0)</f>
        <v>27</v>
      </c>
      <c r="M319">
        <f>_xlfn.XLOOKUP($A319,'Order Details'!$A$1:$A$1501,'Order Details'!C$1:C$1501,,0)</f>
        <v>12</v>
      </c>
      <c r="N319">
        <f>_xlfn.XLOOKUP($A319,'Order Details'!$A$1:$A$1501,'Order Details'!D$1:D$1501,,0)</f>
        <v>1</v>
      </c>
      <c r="O319" t="str">
        <f>_xlfn.XLOOKUP($A319,'Order Details'!$A$1:$A$1501,'Order Details'!E$1:E$1501,,0)</f>
        <v>Clothing</v>
      </c>
      <c r="P319" t="str">
        <f>_xlfn.XLOOKUP($A319,'Order Details'!$A$1:$A$1501,'Order Details'!F$1:F$1501,,0)</f>
        <v>Stole</v>
      </c>
    </row>
    <row r="320" spans="1:16" x14ac:dyDescent="0.3">
      <c r="A320" t="s">
        <v>351</v>
      </c>
      <c r="B320" s="16" t="s">
        <v>1060</v>
      </c>
      <c r="C320" s="16">
        <f t="shared" si="8"/>
        <v>43464</v>
      </c>
      <c r="D320" s="17">
        <f>MONTH(Таблиця9[[#This Row],[Стовпець1]])</f>
        <v>12</v>
      </c>
      <c r="E320" s="17" t="str">
        <f>TEXT(DATE(2000,Таблиця9[[#This Row],[Month]],1),"MMMM")</f>
        <v>December</v>
      </c>
      <c r="F320" s="17">
        <f>YEAR(Таблиця9[[#This Row],[Стовпець1]])</f>
        <v>2018</v>
      </c>
      <c r="G320" s="17">
        <f>ROUNDUP(Таблиця9[[#This Row],[Month]]/3,0)</f>
        <v>4</v>
      </c>
      <c r="H320" s="17">
        <f t="shared" si="9"/>
        <v>30</v>
      </c>
      <c r="I320" t="s">
        <v>1061</v>
      </c>
      <c r="J320" t="s">
        <v>537</v>
      </c>
      <c r="K320" t="s">
        <v>603</v>
      </c>
      <c r="L320">
        <f>_xlfn.XLOOKUP($A320,'Order Details'!$A$1:$A$1501,'Order Details'!B$1:B$1501,,0)</f>
        <v>57</v>
      </c>
      <c r="M320">
        <f>_xlfn.XLOOKUP($A320,'Order Details'!$A$1:$A$1501,'Order Details'!C$1:C$1501,,0)</f>
        <v>6</v>
      </c>
      <c r="N320">
        <f>_xlfn.XLOOKUP($A320,'Order Details'!$A$1:$A$1501,'Order Details'!D$1:D$1501,,0)</f>
        <v>5</v>
      </c>
      <c r="O320" t="str">
        <f>_xlfn.XLOOKUP($A320,'Order Details'!$A$1:$A$1501,'Order Details'!E$1:E$1501,,0)</f>
        <v>Clothing</v>
      </c>
      <c r="P320" t="str">
        <f>_xlfn.XLOOKUP($A320,'Order Details'!$A$1:$A$1501,'Order Details'!F$1:F$1501,,0)</f>
        <v>Leggings</v>
      </c>
    </row>
    <row r="321" spans="1:16" x14ac:dyDescent="0.3">
      <c r="A321" t="s">
        <v>352</v>
      </c>
      <c r="B321" s="16" t="s">
        <v>1062</v>
      </c>
      <c r="C321" s="16">
        <f t="shared" si="8"/>
        <v>43465</v>
      </c>
      <c r="D321" s="17">
        <f>MONTH(Таблиця9[[#This Row],[Стовпець1]])</f>
        <v>12</v>
      </c>
      <c r="E321" s="17" t="str">
        <f>TEXT(DATE(2000,Таблиця9[[#This Row],[Month]],1),"MMMM")</f>
        <v>December</v>
      </c>
      <c r="F321" s="17">
        <f>YEAR(Таблиця9[[#This Row],[Стовпець1]])</f>
        <v>2018</v>
      </c>
      <c r="G321" s="17">
        <f>ROUNDUP(Таблиця9[[#This Row],[Month]]/3,0)</f>
        <v>4</v>
      </c>
      <c r="H321" s="17">
        <f t="shared" si="9"/>
        <v>31</v>
      </c>
      <c r="I321" t="s">
        <v>682</v>
      </c>
      <c r="J321" t="s">
        <v>557</v>
      </c>
      <c r="K321" t="s">
        <v>558</v>
      </c>
      <c r="L321">
        <f>_xlfn.XLOOKUP($A321,'Order Details'!$A$1:$A$1501,'Order Details'!B$1:B$1501,,0)</f>
        <v>200</v>
      </c>
      <c r="M321">
        <f>_xlfn.XLOOKUP($A321,'Order Details'!$A$1:$A$1501,'Order Details'!C$1:C$1501,,0)</f>
        <v>7</v>
      </c>
      <c r="N321">
        <f>_xlfn.XLOOKUP($A321,'Order Details'!$A$1:$A$1501,'Order Details'!D$1:D$1501,,0)</f>
        <v>4</v>
      </c>
      <c r="O321" t="str">
        <f>_xlfn.XLOOKUP($A321,'Order Details'!$A$1:$A$1501,'Order Details'!E$1:E$1501,,0)</f>
        <v>Electronics</v>
      </c>
      <c r="P321" t="str">
        <f>_xlfn.XLOOKUP($A321,'Order Details'!$A$1:$A$1501,'Order Details'!F$1:F$1501,,0)</f>
        <v>Electronic Games</v>
      </c>
    </row>
    <row r="322" spans="1:16" x14ac:dyDescent="0.3">
      <c r="A322" t="s">
        <v>353</v>
      </c>
      <c r="B322" s="16" t="s">
        <v>1063</v>
      </c>
      <c r="C322" s="16">
        <f t="shared" ref="C322:C385" si="10">DATE(RIGHT(B322,4),MID(B322,4,2),LEFT(B322,2))</f>
        <v>43466</v>
      </c>
      <c r="D322" s="17">
        <f>MONTH(Таблиця9[[#This Row],[Стовпець1]])</f>
        <v>1</v>
      </c>
      <c r="E322" s="17" t="str">
        <f>TEXT(DATE(2000,Таблиця9[[#This Row],[Month]],1),"MMMM")</f>
        <v>January</v>
      </c>
      <c r="F322" s="17">
        <f>YEAR(Таблиця9[[#This Row],[Стовпець1]])</f>
        <v>2019</v>
      </c>
      <c r="G322" s="17">
        <f>ROUNDUP(Таблиця9[[#This Row],[Month]]/3,0)</f>
        <v>1</v>
      </c>
      <c r="H322" s="17">
        <f t="shared" ref="H322:H323" si="11">DAY(C322)</f>
        <v>1</v>
      </c>
      <c r="I322" t="s">
        <v>1064</v>
      </c>
      <c r="J322" t="s">
        <v>560</v>
      </c>
      <c r="K322" t="s">
        <v>561</v>
      </c>
      <c r="L322">
        <f>_xlfn.XLOOKUP($A322,'Order Details'!$A$1:$A$1501,'Order Details'!B$1:B$1501,,0)</f>
        <v>25</v>
      </c>
      <c r="M322">
        <f>_xlfn.XLOOKUP($A322,'Order Details'!$A$1:$A$1501,'Order Details'!C$1:C$1501,,0)</f>
        <v>10</v>
      </c>
      <c r="N322">
        <f>_xlfn.XLOOKUP($A322,'Order Details'!$A$1:$A$1501,'Order Details'!D$1:D$1501,,0)</f>
        <v>1</v>
      </c>
      <c r="O322" t="str">
        <f>_xlfn.XLOOKUP($A322,'Order Details'!$A$1:$A$1501,'Order Details'!E$1:E$1501,,0)</f>
        <v>Furniture</v>
      </c>
      <c r="P322" t="str">
        <f>_xlfn.XLOOKUP($A322,'Order Details'!$A$1:$A$1501,'Order Details'!F$1:F$1501,,0)</f>
        <v>Furnishings</v>
      </c>
    </row>
    <row r="323" spans="1:16" x14ac:dyDescent="0.3">
      <c r="A323" t="s">
        <v>354</v>
      </c>
      <c r="B323" s="16" t="s">
        <v>1065</v>
      </c>
      <c r="C323" s="16">
        <f t="shared" si="10"/>
        <v>43467</v>
      </c>
      <c r="D323" s="17">
        <f>MONTH(Таблиця9[[#This Row],[Стовпець1]])</f>
        <v>1</v>
      </c>
      <c r="E323" s="17" t="str">
        <f>TEXT(DATE(2000,Таблиця9[[#This Row],[Month]],1),"MMMM")</f>
        <v>January</v>
      </c>
      <c r="F323" s="17">
        <f>YEAR(Таблиця9[[#This Row],[Стовпець1]])</f>
        <v>2019</v>
      </c>
      <c r="G323" s="17">
        <f>ROUNDUP(Таблиця9[[#This Row],[Month]]/3,0)</f>
        <v>1</v>
      </c>
      <c r="H323" s="17">
        <f t="shared" si="11"/>
        <v>2</v>
      </c>
      <c r="I323" t="s">
        <v>1066</v>
      </c>
      <c r="J323" t="s">
        <v>564</v>
      </c>
      <c r="K323" t="s">
        <v>565</v>
      </c>
      <c r="L323">
        <f>_xlfn.XLOOKUP($A323,'Order Details'!$A$1:$A$1501,'Order Details'!B$1:B$1501,,0)</f>
        <v>1308</v>
      </c>
      <c r="M323">
        <f>_xlfn.XLOOKUP($A323,'Order Details'!$A$1:$A$1501,'Order Details'!C$1:C$1501,,0)</f>
        <v>536</v>
      </c>
      <c r="N323">
        <f>_xlfn.XLOOKUP($A323,'Order Details'!$A$1:$A$1501,'Order Details'!D$1:D$1501,,0)</f>
        <v>3</v>
      </c>
      <c r="O323" t="str">
        <f>_xlfn.XLOOKUP($A323,'Order Details'!$A$1:$A$1501,'Order Details'!E$1:E$1501,,0)</f>
        <v>Furniture</v>
      </c>
      <c r="P323" t="str">
        <f>_xlfn.XLOOKUP($A323,'Order Details'!$A$1:$A$1501,'Order Details'!F$1:F$1501,,0)</f>
        <v>Bookcases</v>
      </c>
    </row>
    <row r="324" spans="1:16" x14ac:dyDescent="0.3">
      <c r="A324" t="s">
        <v>355</v>
      </c>
      <c r="B324" s="16" t="s">
        <v>1067</v>
      </c>
      <c r="C324" s="16">
        <f t="shared" si="10"/>
        <v>43468</v>
      </c>
      <c r="D324" s="17">
        <f>MONTH(Таблиця9[[#This Row],[Стовпець1]])</f>
        <v>1</v>
      </c>
      <c r="E324" s="17" t="str">
        <f>TEXT(DATE(2000,Таблиця9[[#This Row],[Month]],1),"MMMM")</f>
        <v>January</v>
      </c>
      <c r="F324" s="17">
        <f>YEAR(Таблиця9[[#This Row],[Стовпець1]])</f>
        <v>2019</v>
      </c>
      <c r="G324" s="17">
        <f>ROUNDUP(Таблиця9[[#This Row],[Month]]/3,0)</f>
        <v>1</v>
      </c>
      <c r="H324" s="17">
        <f t="shared" ref="H324:H385" si="12">DAY(C324)</f>
        <v>3</v>
      </c>
      <c r="I324" t="s">
        <v>1068</v>
      </c>
      <c r="J324" t="s">
        <v>568</v>
      </c>
      <c r="K324" t="s">
        <v>569</v>
      </c>
      <c r="L324">
        <f>_xlfn.XLOOKUP($A324,'Order Details'!$A$1:$A$1501,'Order Details'!B$1:B$1501,,0)</f>
        <v>40</v>
      </c>
      <c r="M324">
        <f>_xlfn.XLOOKUP($A324,'Order Details'!$A$1:$A$1501,'Order Details'!C$1:C$1501,,0)</f>
        <v>13</v>
      </c>
      <c r="N324">
        <f>_xlfn.XLOOKUP($A324,'Order Details'!$A$1:$A$1501,'Order Details'!D$1:D$1501,,0)</f>
        <v>3</v>
      </c>
      <c r="O324" t="str">
        <f>_xlfn.XLOOKUP($A324,'Order Details'!$A$1:$A$1501,'Order Details'!E$1:E$1501,,0)</f>
        <v>Clothing</v>
      </c>
      <c r="P324" t="str">
        <f>_xlfn.XLOOKUP($A324,'Order Details'!$A$1:$A$1501,'Order Details'!F$1:F$1501,,0)</f>
        <v>T-shirt</v>
      </c>
    </row>
    <row r="325" spans="1:16" x14ac:dyDescent="0.3">
      <c r="A325" t="s">
        <v>356</v>
      </c>
      <c r="B325" s="16" t="s">
        <v>1069</v>
      </c>
      <c r="C325" s="16">
        <f t="shared" si="10"/>
        <v>43469</v>
      </c>
      <c r="D325" s="17">
        <f>MONTH(Таблиця9[[#This Row],[Стовпець1]])</f>
        <v>1</v>
      </c>
      <c r="E325" s="17" t="str">
        <f>TEXT(DATE(2000,Таблиця9[[#This Row],[Month]],1),"MMMM")</f>
        <v>January</v>
      </c>
      <c r="F325" s="17">
        <f>YEAR(Таблиця9[[#This Row],[Стовпець1]])</f>
        <v>2019</v>
      </c>
      <c r="G325" s="17">
        <f>ROUNDUP(Таблиця9[[#This Row],[Month]]/3,0)</f>
        <v>1</v>
      </c>
      <c r="H325" s="17">
        <f t="shared" si="12"/>
        <v>4</v>
      </c>
      <c r="I325" t="s">
        <v>1070</v>
      </c>
      <c r="J325" t="s">
        <v>534</v>
      </c>
      <c r="K325" t="s">
        <v>601</v>
      </c>
      <c r="L325">
        <f>_xlfn.XLOOKUP($A325,'Order Details'!$A$1:$A$1501,'Order Details'!B$1:B$1501,,0)</f>
        <v>73</v>
      </c>
      <c r="M325">
        <f>_xlfn.XLOOKUP($A325,'Order Details'!$A$1:$A$1501,'Order Details'!C$1:C$1501,,0)</f>
        <v>-36</v>
      </c>
      <c r="N325">
        <f>_xlfn.XLOOKUP($A325,'Order Details'!$A$1:$A$1501,'Order Details'!D$1:D$1501,,0)</f>
        <v>3</v>
      </c>
      <c r="O325" t="str">
        <f>_xlfn.XLOOKUP($A325,'Order Details'!$A$1:$A$1501,'Order Details'!E$1:E$1501,,0)</f>
        <v>Furniture</v>
      </c>
      <c r="P325" t="str">
        <f>_xlfn.XLOOKUP($A325,'Order Details'!$A$1:$A$1501,'Order Details'!F$1:F$1501,,0)</f>
        <v>Chairs</v>
      </c>
    </row>
    <row r="326" spans="1:16" x14ac:dyDescent="0.3">
      <c r="A326" t="s">
        <v>357</v>
      </c>
      <c r="B326" s="16" t="s">
        <v>1069</v>
      </c>
      <c r="C326" s="16">
        <f t="shared" si="10"/>
        <v>43469</v>
      </c>
      <c r="D326" s="17">
        <f>MONTH(Таблиця9[[#This Row],[Стовпець1]])</f>
        <v>1</v>
      </c>
      <c r="E326" s="17" t="str">
        <f>TEXT(DATE(2000,Таблиця9[[#This Row],[Month]],1),"MMMM")</f>
        <v>January</v>
      </c>
      <c r="F326" s="17">
        <f>YEAR(Таблиця9[[#This Row],[Стовпець1]])</f>
        <v>2019</v>
      </c>
      <c r="G326" s="17">
        <f>ROUNDUP(Таблиця9[[#This Row],[Month]]/3,0)</f>
        <v>1</v>
      </c>
      <c r="H326" s="17">
        <f t="shared" si="12"/>
        <v>4</v>
      </c>
      <c r="I326" t="s">
        <v>1071</v>
      </c>
      <c r="J326" t="s">
        <v>537</v>
      </c>
      <c r="K326" t="s">
        <v>603</v>
      </c>
      <c r="L326">
        <f>_xlfn.XLOOKUP($A326,'Order Details'!$A$1:$A$1501,'Order Details'!B$1:B$1501,,0)</f>
        <v>71</v>
      </c>
      <c r="M326">
        <f>_xlfn.XLOOKUP($A326,'Order Details'!$A$1:$A$1501,'Order Details'!C$1:C$1501,,0)</f>
        <v>-14</v>
      </c>
      <c r="N326">
        <f>_xlfn.XLOOKUP($A326,'Order Details'!$A$1:$A$1501,'Order Details'!D$1:D$1501,,0)</f>
        <v>4</v>
      </c>
      <c r="O326" t="str">
        <f>_xlfn.XLOOKUP($A326,'Order Details'!$A$1:$A$1501,'Order Details'!E$1:E$1501,,0)</f>
        <v>Furniture</v>
      </c>
      <c r="P326" t="str">
        <f>_xlfn.XLOOKUP($A326,'Order Details'!$A$1:$A$1501,'Order Details'!F$1:F$1501,,0)</f>
        <v>Furnishings</v>
      </c>
    </row>
    <row r="327" spans="1:16" x14ac:dyDescent="0.3">
      <c r="A327" t="s">
        <v>358</v>
      </c>
      <c r="B327" s="16" t="s">
        <v>1069</v>
      </c>
      <c r="C327" s="16">
        <f t="shared" si="10"/>
        <v>43469</v>
      </c>
      <c r="D327" s="17">
        <f>MONTH(Таблиця9[[#This Row],[Стовпець1]])</f>
        <v>1</v>
      </c>
      <c r="E327" s="17" t="str">
        <f>TEXT(DATE(2000,Таблиця9[[#This Row],[Month]],1),"MMMM")</f>
        <v>January</v>
      </c>
      <c r="F327" s="17">
        <f>YEAR(Таблиця9[[#This Row],[Стовпець1]])</f>
        <v>2019</v>
      </c>
      <c r="G327" s="17">
        <f>ROUNDUP(Таблиця9[[#This Row],[Month]]/3,0)</f>
        <v>1</v>
      </c>
      <c r="H327" s="17">
        <f t="shared" si="12"/>
        <v>4</v>
      </c>
      <c r="I327" t="s">
        <v>1072</v>
      </c>
      <c r="J327" t="s">
        <v>534</v>
      </c>
      <c r="K327" t="s">
        <v>601</v>
      </c>
      <c r="L327">
        <f>_xlfn.XLOOKUP($A327,'Order Details'!$A$1:$A$1501,'Order Details'!B$1:B$1501,,0)</f>
        <v>81</v>
      </c>
      <c r="M327">
        <f>_xlfn.XLOOKUP($A327,'Order Details'!$A$1:$A$1501,'Order Details'!C$1:C$1501,,0)</f>
        <v>-44</v>
      </c>
      <c r="N327">
        <f>_xlfn.XLOOKUP($A327,'Order Details'!$A$1:$A$1501,'Order Details'!D$1:D$1501,,0)</f>
        <v>3</v>
      </c>
      <c r="O327" t="str">
        <f>_xlfn.XLOOKUP($A327,'Order Details'!$A$1:$A$1501,'Order Details'!E$1:E$1501,,0)</f>
        <v>Clothing</v>
      </c>
      <c r="P327" t="str">
        <f>_xlfn.XLOOKUP($A327,'Order Details'!$A$1:$A$1501,'Order Details'!F$1:F$1501,,0)</f>
        <v>Stole</v>
      </c>
    </row>
    <row r="328" spans="1:16" x14ac:dyDescent="0.3">
      <c r="A328" t="s">
        <v>359</v>
      </c>
      <c r="B328" s="16" t="s">
        <v>1069</v>
      </c>
      <c r="C328" s="16">
        <f t="shared" si="10"/>
        <v>43469</v>
      </c>
      <c r="D328" s="17">
        <f>MONTH(Таблиця9[[#This Row],[Стовпець1]])</f>
        <v>1</v>
      </c>
      <c r="E328" s="17" t="str">
        <f>TEXT(DATE(2000,Таблиця9[[#This Row],[Month]],1),"MMMM")</f>
        <v>January</v>
      </c>
      <c r="F328" s="17">
        <f>YEAR(Таблиця9[[#This Row],[Стовпець1]])</f>
        <v>2019</v>
      </c>
      <c r="G328" s="17">
        <f>ROUNDUP(Таблиця9[[#This Row],[Month]]/3,0)</f>
        <v>1</v>
      </c>
      <c r="H328" s="17">
        <f t="shared" si="12"/>
        <v>4</v>
      </c>
      <c r="I328" t="s">
        <v>1073</v>
      </c>
      <c r="J328" t="s">
        <v>537</v>
      </c>
      <c r="K328" t="s">
        <v>603</v>
      </c>
      <c r="L328">
        <f>_xlfn.XLOOKUP($A328,'Order Details'!$A$1:$A$1501,'Order Details'!B$1:B$1501,,0)</f>
        <v>105</v>
      </c>
      <c r="M328">
        <f>_xlfn.XLOOKUP($A328,'Order Details'!$A$1:$A$1501,'Order Details'!C$1:C$1501,,0)</f>
        <v>33</v>
      </c>
      <c r="N328">
        <f>_xlfn.XLOOKUP($A328,'Order Details'!$A$1:$A$1501,'Order Details'!D$1:D$1501,,0)</f>
        <v>6</v>
      </c>
      <c r="O328" t="str">
        <f>_xlfn.XLOOKUP($A328,'Order Details'!$A$1:$A$1501,'Order Details'!E$1:E$1501,,0)</f>
        <v>Clothing</v>
      </c>
      <c r="P328" t="str">
        <f>_xlfn.XLOOKUP($A328,'Order Details'!$A$1:$A$1501,'Order Details'!F$1:F$1501,,0)</f>
        <v>Saree</v>
      </c>
    </row>
    <row r="329" spans="1:16" x14ac:dyDescent="0.3">
      <c r="A329" t="s">
        <v>360</v>
      </c>
      <c r="B329" s="16" t="s">
        <v>1069</v>
      </c>
      <c r="C329" s="16">
        <f t="shared" si="10"/>
        <v>43469</v>
      </c>
      <c r="D329" s="17">
        <f>MONTH(Таблиця9[[#This Row],[Стовпець1]])</f>
        <v>1</v>
      </c>
      <c r="E329" s="17" t="str">
        <f>TEXT(DATE(2000,Таблиця9[[#This Row],[Month]],1),"MMMM")</f>
        <v>January</v>
      </c>
      <c r="F329" s="17">
        <f>YEAR(Таблиця9[[#This Row],[Стовпець1]])</f>
        <v>2019</v>
      </c>
      <c r="G329" s="17">
        <f>ROUNDUP(Таблиця9[[#This Row],[Month]]/3,0)</f>
        <v>1</v>
      </c>
      <c r="H329" s="17">
        <f t="shared" si="12"/>
        <v>4</v>
      </c>
      <c r="I329" t="s">
        <v>1074</v>
      </c>
      <c r="J329" t="s">
        <v>584</v>
      </c>
      <c r="K329" t="s">
        <v>585</v>
      </c>
      <c r="L329">
        <f>_xlfn.XLOOKUP($A329,'Order Details'!$A$1:$A$1501,'Order Details'!B$1:B$1501,,0)</f>
        <v>162</v>
      </c>
      <c r="M329">
        <f>_xlfn.XLOOKUP($A329,'Order Details'!$A$1:$A$1501,'Order Details'!C$1:C$1501,,0)</f>
        <v>20</v>
      </c>
      <c r="N329">
        <f>_xlfn.XLOOKUP($A329,'Order Details'!$A$1:$A$1501,'Order Details'!D$1:D$1501,,0)</f>
        <v>3</v>
      </c>
      <c r="O329" t="str">
        <f>_xlfn.XLOOKUP($A329,'Order Details'!$A$1:$A$1501,'Order Details'!E$1:E$1501,,0)</f>
        <v>Furniture</v>
      </c>
      <c r="P329" t="str">
        <f>_xlfn.XLOOKUP($A329,'Order Details'!$A$1:$A$1501,'Order Details'!F$1:F$1501,,0)</f>
        <v>Chairs</v>
      </c>
    </row>
    <row r="330" spans="1:16" x14ac:dyDescent="0.3">
      <c r="A330" t="s">
        <v>361</v>
      </c>
      <c r="B330" s="16" t="s">
        <v>1075</v>
      </c>
      <c r="C330" s="16">
        <f t="shared" si="10"/>
        <v>43470</v>
      </c>
      <c r="D330" s="17">
        <f>MONTH(Таблиця9[[#This Row],[Стовпець1]])</f>
        <v>1</v>
      </c>
      <c r="E330" s="17" t="str">
        <f>TEXT(DATE(2000,Таблиця9[[#This Row],[Month]],1),"MMMM")</f>
        <v>January</v>
      </c>
      <c r="F330" s="17">
        <f>YEAR(Таблиця9[[#This Row],[Стовпець1]])</f>
        <v>2019</v>
      </c>
      <c r="G330" s="17">
        <f>ROUNDUP(Таблиця9[[#This Row],[Month]]/3,0)</f>
        <v>1</v>
      </c>
      <c r="H330" s="17">
        <f t="shared" si="12"/>
        <v>5</v>
      </c>
      <c r="I330" t="s">
        <v>1076</v>
      </c>
      <c r="J330" t="s">
        <v>568</v>
      </c>
      <c r="K330" t="s">
        <v>569</v>
      </c>
      <c r="L330">
        <f>_xlfn.XLOOKUP($A330,'Order Details'!$A$1:$A$1501,'Order Details'!B$1:B$1501,,0)</f>
        <v>61</v>
      </c>
      <c r="M330">
        <f>_xlfn.XLOOKUP($A330,'Order Details'!$A$1:$A$1501,'Order Details'!C$1:C$1501,,0)</f>
        <v>25</v>
      </c>
      <c r="N330">
        <f>_xlfn.XLOOKUP($A330,'Order Details'!$A$1:$A$1501,'Order Details'!D$1:D$1501,,0)</f>
        <v>4</v>
      </c>
      <c r="O330" t="str">
        <f>_xlfn.XLOOKUP($A330,'Order Details'!$A$1:$A$1501,'Order Details'!E$1:E$1501,,0)</f>
        <v>Clothing</v>
      </c>
      <c r="P330" t="str">
        <f>_xlfn.XLOOKUP($A330,'Order Details'!$A$1:$A$1501,'Order Details'!F$1:F$1501,,0)</f>
        <v>Saree</v>
      </c>
    </row>
    <row r="331" spans="1:16" x14ac:dyDescent="0.3">
      <c r="A331" t="s">
        <v>362</v>
      </c>
      <c r="B331" s="16" t="s">
        <v>1075</v>
      </c>
      <c r="C331" s="16">
        <f t="shared" si="10"/>
        <v>43470</v>
      </c>
      <c r="D331" s="17">
        <f>MONTH(Таблиця9[[#This Row],[Стовпець1]])</f>
        <v>1</v>
      </c>
      <c r="E331" s="17" t="str">
        <f>TEXT(DATE(2000,Таблиця9[[#This Row],[Month]],1),"MMMM")</f>
        <v>January</v>
      </c>
      <c r="F331" s="17">
        <f>YEAR(Таблиця9[[#This Row],[Стовпець1]])</f>
        <v>2019</v>
      </c>
      <c r="G331" s="17">
        <f>ROUNDUP(Таблиця9[[#This Row],[Month]]/3,0)</f>
        <v>1</v>
      </c>
      <c r="H331" s="17">
        <f t="shared" si="12"/>
        <v>5</v>
      </c>
      <c r="I331" t="s">
        <v>886</v>
      </c>
      <c r="J331" t="s">
        <v>571</v>
      </c>
      <c r="K331" t="s">
        <v>569</v>
      </c>
      <c r="L331">
        <f>_xlfn.XLOOKUP($A331,'Order Details'!$A$1:$A$1501,'Order Details'!B$1:B$1501,,0)</f>
        <v>1101</v>
      </c>
      <c r="M331">
        <f>_xlfn.XLOOKUP($A331,'Order Details'!$A$1:$A$1501,'Order Details'!C$1:C$1501,,0)</f>
        <v>352</v>
      </c>
      <c r="N331">
        <f>_xlfn.XLOOKUP($A331,'Order Details'!$A$1:$A$1501,'Order Details'!D$1:D$1501,,0)</f>
        <v>3</v>
      </c>
      <c r="O331" t="str">
        <f>_xlfn.XLOOKUP($A331,'Order Details'!$A$1:$A$1501,'Order Details'!E$1:E$1501,,0)</f>
        <v>Furniture</v>
      </c>
      <c r="P331" t="str">
        <f>_xlfn.XLOOKUP($A331,'Order Details'!$A$1:$A$1501,'Order Details'!F$1:F$1501,,0)</f>
        <v>Bookcases</v>
      </c>
    </row>
    <row r="332" spans="1:16" x14ac:dyDescent="0.3">
      <c r="A332" t="s">
        <v>363</v>
      </c>
      <c r="B332" s="16" t="s">
        <v>1075</v>
      </c>
      <c r="C332" s="16">
        <f t="shared" si="10"/>
        <v>43470</v>
      </c>
      <c r="D332" s="17">
        <f>MONTH(Таблиця9[[#This Row],[Стовпець1]])</f>
        <v>1</v>
      </c>
      <c r="E332" s="17" t="str">
        <f>TEXT(DATE(2000,Таблиця9[[#This Row],[Month]],1),"MMMM")</f>
        <v>January</v>
      </c>
      <c r="F332" s="17">
        <f>YEAR(Таблиця9[[#This Row],[Стовпець1]])</f>
        <v>2019</v>
      </c>
      <c r="G332" s="17">
        <f>ROUNDUP(Таблиця9[[#This Row],[Month]]/3,0)</f>
        <v>1</v>
      </c>
      <c r="H332" s="17">
        <f t="shared" si="12"/>
        <v>5</v>
      </c>
      <c r="I332" t="s">
        <v>1072</v>
      </c>
      <c r="J332" t="s">
        <v>574</v>
      </c>
      <c r="K332" t="s">
        <v>575</v>
      </c>
      <c r="L332">
        <f>_xlfn.XLOOKUP($A332,'Order Details'!$A$1:$A$1501,'Order Details'!B$1:B$1501,,0)</f>
        <v>61</v>
      </c>
      <c r="M332">
        <f>_xlfn.XLOOKUP($A332,'Order Details'!$A$1:$A$1501,'Order Details'!C$1:C$1501,,0)</f>
        <v>1</v>
      </c>
      <c r="N332">
        <f>_xlfn.XLOOKUP($A332,'Order Details'!$A$1:$A$1501,'Order Details'!D$1:D$1501,,0)</f>
        <v>2</v>
      </c>
      <c r="O332" t="str">
        <f>_xlfn.XLOOKUP($A332,'Order Details'!$A$1:$A$1501,'Order Details'!E$1:E$1501,,0)</f>
        <v>Furniture</v>
      </c>
      <c r="P332" t="str">
        <f>_xlfn.XLOOKUP($A332,'Order Details'!$A$1:$A$1501,'Order Details'!F$1:F$1501,,0)</f>
        <v>Furnishings</v>
      </c>
    </row>
    <row r="333" spans="1:16" x14ac:dyDescent="0.3">
      <c r="A333" t="s">
        <v>364</v>
      </c>
      <c r="B333" s="16" t="s">
        <v>1075</v>
      </c>
      <c r="C333" s="16">
        <f t="shared" si="10"/>
        <v>43470</v>
      </c>
      <c r="D333" s="17">
        <f>MONTH(Таблиця9[[#This Row],[Стовпець1]])</f>
        <v>1</v>
      </c>
      <c r="E333" s="17" t="str">
        <f>TEXT(DATE(2000,Таблиця9[[#This Row],[Month]],1),"MMMM")</f>
        <v>January</v>
      </c>
      <c r="F333" s="17">
        <f>YEAR(Таблиця9[[#This Row],[Стовпець1]])</f>
        <v>2019</v>
      </c>
      <c r="G333" s="17">
        <f>ROUNDUP(Таблиця9[[#This Row],[Month]]/3,0)</f>
        <v>1</v>
      </c>
      <c r="H333" s="17">
        <f t="shared" si="12"/>
        <v>5</v>
      </c>
      <c r="I333" t="s">
        <v>1077</v>
      </c>
      <c r="J333" t="s">
        <v>578</v>
      </c>
      <c r="K333" t="s">
        <v>579</v>
      </c>
      <c r="L333">
        <f>_xlfn.XLOOKUP($A333,'Order Details'!$A$1:$A$1501,'Order Details'!B$1:B$1501,,0)</f>
        <v>61</v>
      </c>
      <c r="M333">
        <f>_xlfn.XLOOKUP($A333,'Order Details'!$A$1:$A$1501,'Order Details'!C$1:C$1501,,0)</f>
        <v>18</v>
      </c>
      <c r="N333">
        <f>_xlfn.XLOOKUP($A333,'Order Details'!$A$1:$A$1501,'Order Details'!D$1:D$1501,,0)</f>
        <v>2</v>
      </c>
      <c r="O333" t="str">
        <f>_xlfn.XLOOKUP($A333,'Order Details'!$A$1:$A$1501,'Order Details'!E$1:E$1501,,0)</f>
        <v>Electronics</v>
      </c>
      <c r="P333" t="str">
        <f>_xlfn.XLOOKUP($A333,'Order Details'!$A$1:$A$1501,'Order Details'!F$1:F$1501,,0)</f>
        <v>Accessories</v>
      </c>
    </row>
    <row r="334" spans="1:16" x14ac:dyDescent="0.3">
      <c r="A334" t="s">
        <v>365</v>
      </c>
      <c r="B334" s="16" t="s">
        <v>1078</v>
      </c>
      <c r="C334" s="16">
        <f t="shared" si="10"/>
        <v>43471</v>
      </c>
      <c r="D334" s="17">
        <f>MONTH(Таблиця9[[#This Row],[Стовпець1]])</f>
        <v>1</v>
      </c>
      <c r="E334" s="17" t="str">
        <f>TEXT(DATE(2000,Таблиця9[[#This Row],[Month]],1),"MMMM")</f>
        <v>January</v>
      </c>
      <c r="F334" s="17">
        <f>YEAR(Таблиця9[[#This Row],[Стовпець1]])</f>
        <v>2019</v>
      </c>
      <c r="G334" s="17">
        <f>ROUNDUP(Таблиця9[[#This Row],[Month]]/3,0)</f>
        <v>1</v>
      </c>
      <c r="H334" s="17">
        <f t="shared" si="12"/>
        <v>6</v>
      </c>
      <c r="I334" t="s">
        <v>1079</v>
      </c>
      <c r="J334" t="s">
        <v>581</v>
      </c>
      <c r="K334" t="s">
        <v>581</v>
      </c>
      <c r="L334">
        <f>_xlfn.XLOOKUP($A334,'Order Details'!$A$1:$A$1501,'Order Details'!B$1:B$1501,,0)</f>
        <v>55</v>
      </c>
      <c r="M334">
        <f>_xlfn.XLOOKUP($A334,'Order Details'!$A$1:$A$1501,'Order Details'!C$1:C$1501,,0)</f>
        <v>4</v>
      </c>
      <c r="N334">
        <f>_xlfn.XLOOKUP($A334,'Order Details'!$A$1:$A$1501,'Order Details'!D$1:D$1501,,0)</f>
        <v>2</v>
      </c>
      <c r="O334" t="str">
        <f>_xlfn.XLOOKUP($A334,'Order Details'!$A$1:$A$1501,'Order Details'!E$1:E$1501,,0)</f>
        <v>Clothing</v>
      </c>
      <c r="P334" t="str">
        <f>_xlfn.XLOOKUP($A334,'Order Details'!$A$1:$A$1501,'Order Details'!F$1:F$1501,,0)</f>
        <v>Stole</v>
      </c>
    </row>
    <row r="335" spans="1:16" x14ac:dyDescent="0.3">
      <c r="A335" t="s">
        <v>366</v>
      </c>
      <c r="B335" s="16" t="s">
        <v>1080</v>
      </c>
      <c r="C335" s="16">
        <f t="shared" si="10"/>
        <v>43472</v>
      </c>
      <c r="D335" s="17">
        <f>MONTH(Таблиця9[[#This Row],[Стовпець1]])</f>
        <v>1</v>
      </c>
      <c r="E335" s="17" t="str">
        <f>TEXT(DATE(2000,Таблиця9[[#This Row],[Month]],1),"MMMM")</f>
        <v>January</v>
      </c>
      <c r="F335" s="17">
        <f>YEAR(Таблиця9[[#This Row],[Стовпець1]])</f>
        <v>2019</v>
      </c>
      <c r="G335" s="17">
        <f>ROUNDUP(Таблиця9[[#This Row],[Month]]/3,0)</f>
        <v>1</v>
      </c>
      <c r="H335" s="17">
        <f t="shared" si="12"/>
        <v>7</v>
      </c>
      <c r="I335" t="s">
        <v>1081</v>
      </c>
      <c r="J335" t="s">
        <v>584</v>
      </c>
      <c r="K335" t="s">
        <v>585</v>
      </c>
      <c r="L335">
        <f>_xlfn.XLOOKUP($A335,'Order Details'!$A$1:$A$1501,'Order Details'!B$1:B$1501,,0)</f>
        <v>177</v>
      </c>
      <c r="M335">
        <f>_xlfn.XLOOKUP($A335,'Order Details'!$A$1:$A$1501,'Order Details'!C$1:C$1501,,0)</f>
        <v>41</v>
      </c>
      <c r="N335">
        <f>_xlfn.XLOOKUP($A335,'Order Details'!$A$1:$A$1501,'Order Details'!D$1:D$1501,,0)</f>
        <v>4</v>
      </c>
      <c r="O335" t="str">
        <f>_xlfn.XLOOKUP($A335,'Order Details'!$A$1:$A$1501,'Order Details'!E$1:E$1501,,0)</f>
        <v>Clothing</v>
      </c>
      <c r="P335" t="str">
        <f>_xlfn.XLOOKUP($A335,'Order Details'!$A$1:$A$1501,'Order Details'!F$1:F$1501,,0)</f>
        <v>Shirt</v>
      </c>
    </row>
    <row r="336" spans="1:16" x14ac:dyDescent="0.3">
      <c r="A336" t="s">
        <v>367</v>
      </c>
      <c r="B336" s="16" t="s">
        <v>1082</v>
      </c>
      <c r="C336" s="16">
        <f t="shared" si="10"/>
        <v>43473</v>
      </c>
      <c r="D336" s="17">
        <f>MONTH(Таблиця9[[#This Row],[Стовпець1]])</f>
        <v>1</v>
      </c>
      <c r="E336" s="17" t="str">
        <f>TEXT(DATE(2000,Таблиця9[[#This Row],[Month]],1),"MMMM")</f>
        <v>January</v>
      </c>
      <c r="F336" s="17">
        <f>YEAR(Таблиця9[[#This Row],[Стовпець1]])</f>
        <v>2019</v>
      </c>
      <c r="G336" s="17">
        <f>ROUNDUP(Таблиця9[[#This Row],[Month]]/3,0)</f>
        <v>1</v>
      </c>
      <c r="H336" s="17">
        <f t="shared" si="12"/>
        <v>8</v>
      </c>
      <c r="I336" t="s">
        <v>908</v>
      </c>
      <c r="J336" t="s">
        <v>588</v>
      </c>
      <c r="K336" t="s">
        <v>589</v>
      </c>
      <c r="L336">
        <f>_xlfn.XLOOKUP($A336,'Order Details'!$A$1:$A$1501,'Order Details'!B$1:B$1501,,0)</f>
        <v>646</v>
      </c>
      <c r="M336">
        <f>_xlfn.XLOOKUP($A336,'Order Details'!$A$1:$A$1501,'Order Details'!C$1:C$1501,,0)</f>
        <v>-23</v>
      </c>
      <c r="N336">
        <f>_xlfn.XLOOKUP($A336,'Order Details'!$A$1:$A$1501,'Order Details'!D$1:D$1501,,0)</f>
        <v>2</v>
      </c>
      <c r="O336" t="str">
        <f>_xlfn.XLOOKUP($A336,'Order Details'!$A$1:$A$1501,'Order Details'!E$1:E$1501,,0)</f>
        <v>Electronics</v>
      </c>
      <c r="P336" t="str">
        <f>_xlfn.XLOOKUP($A336,'Order Details'!$A$1:$A$1501,'Order Details'!F$1:F$1501,,0)</f>
        <v>Printers</v>
      </c>
    </row>
    <row r="337" spans="1:16" x14ac:dyDescent="0.3">
      <c r="A337" t="s">
        <v>368</v>
      </c>
      <c r="B337" s="16" t="s">
        <v>1083</v>
      </c>
      <c r="C337" s="16">
        <f t="shared" si="10"/>
        <v>43474</v>
      </c>
      <c r="D337" s="17">
        <f>MONTH(Таблиця9[[#This Row],[Стовпець1]])</f>
        <v>1</v>
      </c>
      <c r="E337" s="17" t="str">
        <f>TEXT(DATE(2000,Таблиця9[[#This Row],[Month]],1),"MMMM")</f>
        <v>January</v>
      </c>
      <c r="F337" s="17">
        <f>YEAR(Таблиця9[[#This Row],[Стовпець1]])</f>
        <v>2019</v>
      </c>
      <c r="G337" s="17">
        <f>ROUNDUP(Таблиця9[[#This Row],[Month]]/3,0)</f>
        <v>1</v>
      </c>
      <c r="H337" s="17">
        <f t="shared" si="12"/>
        <v>9</v>
      </c>
      <c r="I337" t="s">
        <v>1084</v>
      </c>
      <c r="J337" t="s">
        <v>531</v>
      </c>
      <c r="K337" t="s">
        <v>532</v>
      </c>
      <c r="L337">
        <f>_xlfn.XLOOKUP($A337,'Order Details'!$A$1:$A$1501,'Order Details'!B$1:B$1501,,0)</f>
        <v>48</v>
      </c>
      <c r="M337">
        <f>_xlfn.XLOOKUP($A337,'Order Details'!$A$1:$A$1501,'Order Details'!C$1:C$1501,,0)</f>
        <v>20</v>
      </c>
      <c r="N337">
        <f>_xlfn.XLOOKUP($A337,'Order Details'!$A$1:$A$1501,'Order Details'!D$1:D$1501,,0)</f>
        <v>4</v>
      </c>
      <c r="O337" t="str">
        <f>_xlfn.XLOOKUP($A337,'Order Details'!$A$1:$A$1501,'Order Details'!E$1:E$1501,,0)</f>
        <v>Clothing</v>
      </c>
      <c r="P337" t="str">
        <f>_xlfn.XLOOKUP($A337,'Order Details'!$A$1:$A$1501,'Order Details'!F$1:F$1501,,0)</f>
        <v>Stole</v>
      </c>
    </row>
    <row r="338" spans="1:16" x14ac:dyDescent="0.3">
      <c r="A338" t="s">
        <v>369</v>
      </c>
      <c r="B338" s="16" t="s">
        <v>1085</v>
      </c>
      <c r="C338" s="16">
        <f t="shared" si="10"/>
        <v>43475</v>
      </c>
      <c r="D338" s="17">
        <f>MONTH(Таблиця9[[#This Row],[Стовпець1]])</f>
        <v>1</v>
      </c>
      <c r="E338" s="17" t="str">
        <f>TEXT(DATE(2000,Таблиця9[[#This Row],[Month]],1),"MMMM")</f>
        <v>January</v>
      </c>
      <c r="F338" s="17">
        <f>YEAR(Таблиця9[[#This Row],[Стовпець1]])</f>
        <v>2019</v>
      </c>
      <c r="G338" s="17">
        <f>ROUNDUP(Таблиця9[[#This Row],[Month]]/3,0)</f>
        <v>1</v>
      </c>
      <c r="H338" s="17">
        <f t="shared" si="12"/>
        <v>10</v>
      </c>
      <c r="I338" t="s">
        <v>1086</v>
      </c>
      <c r="J338" t="s">
        <v>534</v>
      </c>
      <c r="K338" t="s">
        <v>535</v>
      </c>
      <c r="L338">
        <f>_xlfn.XLOOKUP($A338,'Order Details'!$A$1:$A$1501,'Order Details'!B$1:B$1501,,0)</f>
        <v>169</v>
      </c>
      <c r="M338">
        <f>_xlfn.XLOOKUP($A338,'Order Details'!$A$1:$A$1501,'Order Details'!C$1:C$1501,,0)</f>
        <v>38</v>
      </c>
      <c r="N338">
        <f>_xlfn.XLOOKUP($A338,'Order Details'!$A$1:$A$1501,'Order Details'!D$1:D$1501,,0)</f>
        <v>3</v>
      </c>
      <c r="O338" t="str">
        <f>_xlfn.XLOOKUP($A338,'Order Details'!$A$1:$A$1501,'Order Details'!E$1:E$1501,,0)</f>
        <v>Clothing</v>
      </c>
      <c r="P338" t="str">
        <f>_xlfn.XLOOKUP($A338,'Order Details'!$A$1:$A$1501,'Order Details'!F$1:F$1501,,0)</f>
        <v>Saree</v>
      </c>
    </row>
    <row r="339" spans="1:16" x14ac:dyDescent="0.3">
      <c r="A339" t="s">
        <v>370</v>
      </c>
      <c r="B339" s="16" t="s">
        <v>1087</v>
      </c>
      <c r="C339" s="16">
        <f t="shared" si="10"/>
        <v>43476</v>
      </c>
      <c r="D339" s="17">
        <f>MONTH(Таблиця9[[#This Row],[Стовпець1]])</f>
        <v>1</v>
      </c>
      <c r="E339" s="17" t="str">
        <f>TEXT(DATE(2000,Таблиця9[[#This Row],[Month]],1),"MMMM")</f>
        <v>January</v>
      </c>
      <c r="F339" s="17">
        <f>YEAR(Таблиця9[[#This Row],[Стовпець1]])</f>
        <v>2019</v>
      </c>
      <c r="G339" s="17">
        <f>ROUNDUP(Таблиця9[[#This Row],[Month]]/3,0)</f>
        <v>1</v>
      </c>
      <c r="H339" s="17">
        <f t="shared" si="12"/>
        <v>11</v>
      </c>
      <c r="I339" t="s">
        <v>1088</v>
      </c>
      <c r="J339" t="s">
        <v>537</v>
      </c>
      <c r="K339" t="s">
        <v>603</v>
      </c>
      <c r="L339">
        <f>_xlfn.XLOOKUP($A339,'Order Details'!$A$1:$A$1501,'Order Details'!B$1:B$1501,,0)</f>
        <v>245</v>
      </c>
      <c r="M339">
        <f>_xlfn.XLOOKUP($A339,'Order Details'!$A$1:$A$1501,'Order Details'!C$1:C$1501,,0)</f>
        <v>10</v>
      </c>
      <c r="N339">
        <f>_xlfn.XLOOKUP($A339,'Order Details'!$A$1:$A$1501,'Order Details'!D$1:D$1501,,0)</f>
        <v>2</v>
      </c>
      <c r="O339" t="str">
        <f>_xlfn.XLOOKUP($A339,'Order Details'!$A$1:$A$1501,'Order Details'!E$1:E$1501,,0)</f>
        <v>Furniture</v>
      </c>
      <c r="P339" t="str">
        <f>_xlfn.XLOOKUP($A339,'Order Details'!$A$1:$A$1501,'Order Details'!F$1:F$1501,,0)</f>
        <v>Bookcases</v>
      </c>
    </row>
    <row r="340" spans="1:16" x14ac:dyDescent="0.3">
      <c r="A340" t="s">
        <v>371</v>
      </c>
      <c r="B340" s="16" t="s">
        <v>1089</v>
      </c>
      <c r="C340" s="16">
        <f t="shared" si="10"/>
        <v>43477</v>
      </c>
      <c r="D340" s="17">
        <f>MONTH(Таблиця9[[#This Row],[Стовпець1]])</f>
        <v>1</v>
      </c>
      <c r="E340" s="17" t="str">
        <f>TEXT(DATE(2000,Таблиця9[[#This Row],[Month]],1),"MMMM")</f>
        <v>January</v>
      </c>
      <c r="F340" s="17">
        <f>YEAR(Таблиця9[[#This Row],[Стовпець1]])</f>
        <v>2019</v>
      </c>
      <c r="G340" s="17">
        <f>ROUNDUP(Таблиця9[[#This Row],[Month]]/3,0)</f>
        <v>1</v>
      </c>
      <c r="H340" s="17">
        <f t="shared" si="12"/>
        <v>12</v>
      </c>
      <c r="I340" t="s">
        <v>981</v>
      </c>
      <c r="J340" t="s">
        <v>588</v>
      </c>
      <c r="K340" t="s">
        <v>589</v>
      </c>
      <c r="L340">
        <f>_xlfn.XLOOKUP($A340,'Order Details'!$A$1:$A$1501,'Order Details'!B$1:B$1501,,0)</f>
        <v>146</v>
      </c>
      <c r="M340">
        <f>_xlfn.XLOOKUP($A340,'Order Details'!$A$1:$A$1501,'Order Details'!C$1:C$1501,,0)</f>
        <v>7</v>
      </c>
      <c r="N340">
        <f>_xlfn.XLOOKUP($A340,'Order Details'!$A$1:$A$1501,'Order Details'!D$1:D$1501,,0)</f>
        <v>2</v>
      </c>
      <c r="O340" t="str">
        <f>_xlfn.XLOOKUP($A340,'Order Details'!$A$1:$A$1501,'Order Details'!E$1:E$1501,,0)</f>
        <v>Electronics</v>
      </c>
      <c r="P340" t="str">
        <f>_xlfn.XLOOKUP($A340,'Order Details'!$A$1:$A$1501,'Order Details'!F$1:F$1501,,0)</f>
        <v>Phones</v>
      </c>
    </row>
    <row r="341" spans="1:16" x14ac:dyDescent="0.3">
      <c r="A341" t="s">
        <v>372</v>
      </c>
      <c r="B341" s="16" t="s">
        <v>1090</v>
      </c>
      <c r="C341" s="16">
        <f t="shared" si="10"/>
        <v>43478</v>
      </c>
      <c r="D341" s="17">
        <f>MONTH(Таблиця9[[#This Row],[Стовпець1]])</f>
        <v>1</v>
      </c>
      <c r="E341" s="17" t="str">
        <f>TEXT(DATE(2000,Таблиця9[[#This Row],[Month]],1),"MMMM")</f>
        <v>January</v>
      </c>
      <c r="F341" s="17">
        <f>YEAR(Таблиця9[[#This Row],[Стовпець1]])</f>
        <v>2019</v>
      </c>
      <c r="G341" s="17">
        <f>ROUNDUP(Таблиця9[[#This Row],[Month]]/3,0)</f>
        <v>1</v>
      </c>
      <c r="H341" s="17">
        <f t="shared" si="12"/>
        <v>13</v>
      </c>
      <c r="I341" t="s">
        <v>1091</v>
      </c>
      <c r="J341" t="s">
        <v>531</v>
      </c>
      <c r="K341" t="s">
        <v>532</v>
      </c>
      <c r="L341">
        <f>_xlfn.XLOOKUP($A341,'Order Details'!$A$1:$A$1501,'Order Details'!B$1:B$1501,,0)</f>
        <v>290</v>
      </c>
      <c r="M341">
        <f>_xlfn.XLOOKUP($A341,'Order Details'!$A$1:$A$1501,'Order Details'!C$1:C$1501,,0)</f>
        <v>35</v>
      </c>
      <c r="N341">
        <f>_xlfn.XLOOKUP($A341,'Order Details'!$A$1:$A$1501,'Order Details'!D$1:D$1501,,0)</f>
        <v>6</v>
      </c>
      <c r="O341" t="str">
        <f>_xlfn.XLOOKUP($A341,'Order Details'!$A$1:$A$1501,'Order Details'!E$1:E$1501,,0)</f>
        <v>Clothing</v>
      </c>
      <c r="P341" t="str">
        <f>_xlfn.XLOOKUP($A341,'Order Details'!$A$1:$A$1501,'Order Details'!F$1:F$1501,,0)</f>
        <v>Hankerchief</v>
      </c>
    </row>
    <row r="342" spans="1:16" x14ac:dyDescent="0.3">
      <c r="A342" t="s">
        <v>373</v>
      </c>
      <c r="B342" s="16" t="s">
        <v>1090</v>
      </c>
      <c r="C342" s="16">
        <f t="shared" si="10"/>
        <v>43478</v>
      </c>
      <c r="D342" s="17">
        <f>MONTH(Таблиця9[[#This Row],[Стовпець1]])</f>
        <v>1</v>
      </c>
      <c r="E342" s="17" t="str">
        <f>TEXT(DATE(2000,Таблиця9[[#This Row],[Month]],1),"MMMM")</f>
        <v>January</v>
      </c>
      <c r="F342" s="17">
        <f>YEAR(Таблиця9[[#This Row],[Стовпець1]])</f>
        <v>2019</v>
      </c>
      <c r="G342" s="17">
        <f>ROUNDUP(Таблиця9[[#This Row],[Month]]/3,0)</f>
        <v>1</v>
      </c>
      <c r="H342" s="17">
        <f t="shared" si="12"/>
        <v>13</v>
      </c>
      <c r="I342" t="s">
        <v>1092</v>
      </c>
      <c r="J342" t="s">
        <v>534</v>
      </c>
      <c r="K342" t="s">
        <v>535</v>
      </c>
      <c r="L342">
        <f>_xlfn.XLOOKUP($A342,'Order Details'!$A$1:$A$1501,'Order Details'!B$1:B$1501,,0)</f>
        <v>152</v>
      </c>
      <c r="M342">
        <f>_xlfn.XLOOKUP($A342,'Order Details'!$A$1:$A$1501,'Order Details'!C$1:C$1501,,0)</f>
        <v>23</v>
      </c>
      <c r="N342">
        <f>_xlfn.XLOOKUP($A342,'Order Details'!$A$1:$A$1501,'Order Details'!D$1:D$1501,,0)</f>
        <v>3</v>
      </c>
      <c r="O342" t="str">
        <f>_xlfn.XLOOKUP($A342,'Order Details'!$A$1:$A$1501,'Order Details'!E$1:E$1501,,0)</f>
        <v>Furniture</v>
      </c>
      <c r="P342" t="str">
        <f>_xlfn.XLOOKUP($A342,'Order Details'!$A$1:$A$1501,'Order Details'!F$1:F$1501,,0)</f>
        <v>Furnishings</v>
      </c>
    </row>
    <row r="343" spans="1:16" x14ac:dyDescent="0.3">
      <c r="A343" t="s">
        <v>374</v>
      </c>
      <c r="B343" s="16" t="s">
        <v>1090</v>
      </c>
      <c r="C343" s="16">
        <f t="shared" si="10"/>
        <v>43478</v>
      </c>
      <c r="D343" s="17">
        <f>MONTH(Таблиця9[[#This Row],[Стовпець1]])</f>
        <v>1</v>
      </c>
      <c r="E343" s="17" t="str">
        <f>TEXT(DATE(2000,Таблиця9[[#This Row],[Month]],1),"MMMM")</f>
        <v>January</v>
      </c>
      <c r="F343" s="17">
        <f>YEAR(Таблиця9[[#This Row],[Стовпець1]])</f>
        <v>2019</v>
      </c>
      <c r="G343" s="17">
        <f>ROUNDUP(Таблиця9[[#This Row],[Month]]/3,0)</f>
        <v>1</v>
      </c>
      <c r="H343" s="17">
        <f t="shared" si="12"/>
        <v>13</v>
      </c>
      <c r="I343" t="s">
        <v>1093</v>
      </c>
      <c r="J343" t="s">
        <v>534</v>
      </c>
      <c r="K343" t="s">
        <v>601</v>
      </c>
      <c r="L343">
        <f>_xlfn.XLOOKUP($A343,'Order Details'!$A$1:$A$1501,'Order Details'!B$1:B$1501,,0)</f>
        <v>24</v>
      </c>
      <c r="M343">
        <f>_xlfn.XLOOKUP($A343,'Order Details'!$A$1:$A$1501,'Order Details'!C$1:C$1501,,0)</f>
        <v>11</v>
      </c>
      <c r="N343">
        <f>_xlfn.XLOOKUP($A343,'Order Details'!$A$1:$A$1501,'Order Details'!D$1:D$1501,,0)</f>
        <v>3</v>
      </c>
      <c r="O343" t="str">
        <f>_xlfn.XLOOKUP($A343,'Order Details'!$A$1:$A$1501,'Order Details'!E$1:E$1501,,0)</f>
        <v>Clothing</v>
      </c>
      <c r="P343" t="str">
        <f>_xlfn.XLOOKUP($A343,'Order Details'!$A$1:$A$1501,'Order Details'!F$1:F$1501,,0)</f>
        <v>Hankerchief</v>
      </c>
    </row>
    <row r="344" spans="1:16" x14ac:dyDescent="0.3">
      <c r="A344" t="s">
        <v>375</v>
      </c>
      <c r="B344" s="16" t="s">
        <v>1090</v>
      </c>
      <c r="C344" s="16">
        <f t="shared" si="10"/>
        <v>43478</v>
      </c>
      <c r="D344" s="17">
        <f>MONTH(Таблиця9[[#This Row],[Стовпець1]])</f>
        <v>1</v>
      </c>
      <c r="E344" s="17" t="str">
        <f>TEXT(DATE(2000,Таблиця9[[#This Row],[Month]],1),"MMMM")</f>
        <v>January</v>
      </c>
      <c r="F344" s="17">
        <f>YEAR(Таблиця9[[#This Row],[Стовпець1]])</f>
        <v>2019</v>
      </c>
      <c r="G344" s="17">
        <f>ROUNDUP(Таблиця9[[#This Row],[Month]]/3,0)</f>
        <v>1</v>
      </c>
      <c r="H344" s="17">
        <f t="shared" si="12"/>
        <v>13</v>
      </c>
      <c r="I344" t="s">
        <v>656</v>
      </c>
      <c r="J344" t="s">
        <v>537</v>
      </c>
      <c r="K344" t="s">
        <v>603</v>
      </c>
      <c r="L344">
        <f>_xlfn.XLOOKUP($A344,'Order Details'!$A$1:$A$1501,'Order Details'!B$1:B$1501,,0)</f>
        <v>13</v>
      </c>
      <c r="M344">
        <f>_xlfn.XLOOKUP($A344,'Order Details'!$A$1:$A$1501,'Order Details'!C$1:C$1501,,0)</f>
        <v>4</v>
      </c>
      <c r="N344">
        <f>_xlfn.XLOOKUP($A344,'Order Details'!$A$1:$A$1501,'Order Details'!D$1:D$1501,,0)</f>
        <v>1</v>
      </c>
      <c r="O344" t="str">
        <f>_xlfn.XLOOKUP($A344,'Order Details'!$A$1:$A$1501,'Order Details'!E$1:E$1501,,0)</f>
        <v>Clothing</v>
      </c>
      <c r="P344" t="str">
        <f>_xlfn.XLOOKUP($A344,'Order Details'!$A$1:$A$1501,'Order Details'!F$1:F$1501,,0)</f>
        <v>Leggings</v>
      </c>
    </row>
    <row r="345" spans="1:16" x14ac:dyDescent="0.3">
      <c r="A345" t="s">
        <v>376</v>
      </c>
      <c r="B345" s="16" t="s">
        <v>1090</v>
      </c>
      <c r="C345" s="16">
        <f t="shared" si="10"/>
        <v>43478</v>
      </c>
      <c r="D345" s="17">
        <f>MONTH(Таблиця9[[#This Row],[Стовпець1]])</f>
        <v>1</v>
      </c>
      <c r="E345" s="17" t="str">
        <f>TEXT(DATE(2000,Таблиця9[[#This Row],[Month]],1),"MMMM")</f>
        <v>January</v>
      </c>
      <c r="F345" s="17">
        <f>YEAR(Таблиця9[[#This Row],[Стовпець1]])</f>
        <v>2019</v>
      </c>
      <c r="G345" s="17">
        <f>ROUNDUP(Таблиця9[[#This Row],[Month]]/3,0)</f>
        <v>1</v>
      </c>
      <c r="H345" s="17">
        <f t="shared" si="12"/>
        <v>13</v>
      </c>
      <c r="I345" t="s">
        <v>1094</v>
      </c>
      <c r="J345" t="s">
        <v>543</v>
      </c>
      <c r="K345" t="s">
        <v>544</v>
      </c>
      <c r="L345">
        <f>_xlfn.XLOOKUP($A345,'Order Details'!$A$1:$A$1501,'Order Details'!B$1:B$1501,,0)</f>
        <v>102</v>
      </c>
      <c r="M345">
        <f>_xlfn.XLOOKUP($A345,'Order Details'!$A$1:$A$1501,'Order Details'!C$1:C$1501,,0)</f>
        <v>13</v>
      </c>
      <c r="N345">
        <f>_xlfn.XLOOKUP($A345,'Order Details'!$A$1:$A$1501,'Order Details'!D$1:D$1501,,0)</f>
        <v>2</v>
      </c>
      <c r="O345" t="str">
        <f>_xlfn.XLOOKUP($A345,'Order Details'!$A$1:$A$1501,'Order Details'!E$1:E$1501,,0)</f>
        <v>Clothing</v>
      </c>
      <c r="P345" t="str">
        <f>_xlfn.XLOOKUP($A345,'Order Details'!$A$1:$A$1501,'Order Details'!F$1:F$1501,,0)</f>
        <v>Stole</v>
      </c>
    </row>
    <row r="346" spans="1:16" x14ac:dyDescent="0.3">
      <c r="A346" t="s">
        <v>377</v>
      </c>
      <c r="B346" s="16" t="s">
        <v>1090</v>
      </c>
      <c r="C346" s="16">
        <f t="shared" si="10"/>
        <v>43478</v>
      </c>
      <c r="D346" s="17">
        <f>MONTH(Таблиця9[[#This Row],[Стовпець1]])</f>
        <v>1</v>
      </c>
      <c r="E346" s="17" t="str">
        <f>TEXT(DATE(2000,Таблиця9[[#This Row],[Month]],1),"MMMM")</f>
        <v>January</v>
      </c>
      <c r="F346" s="17">
        <f>YEAR(Таблиця9[[#This Row],[Стовпець1]])</f>
        <v>2019</v>
      </c>
      <c r="G346" s="17">
        <f>ROUNDUP(Таблиця9[[#This Row],[Month]]/3,0)</f>
        <v>1</v>
      </c>
      <c r="H346" s="17">
        <f t="shared" si="12"/>
        <v>13</v>
      </c>
      <c r="I346" t="s">
        <v>648</v>
      </c>
      <c r="J346" t="s">
        <v>537</v>
      </c>
      <c r="K346" t="s">
        <v>603</v>
      </c>
      <c r="L346">
        <f>_xlfn.XLOOKUP($A346,'Order Details'!$A$1:$A$1501,'Order Details'!B$1:B$1501,,0)</f>
        <v>14</v>
      </c>
      <c r="M346">
        <f>_xlfn.XLOOKUP($A346,'Order Details'!$A$1:$A$1501,'Order Details'!C$1:C$1501,,0)</f>
        <v>0</v>
      </c>
      <c r="N346">
        <f>_xlfn.XLOOKUP($A346,'Order Details'!$A$1:$A$1501,'Order Details'!D$1:D$1501,,0)</f>
        <v>4</v>
      </c>
      <c r="O346" t="str">
        <f>_xlfn.XLOOKUP($A346,'Order Details'!$A$1:$A$1501,'Order Details'!E$1:E$1501,,0)</f>
        <v>Clothing</v>
      </c>
      <c r="P346" t="str">
        <f>_xlfn.XLOOKUP($A346,'Order Details'!$A$1:$A$1501,'Order Details'!F$1:F$1501,,0)</f>
        <v>Hankerchief</v>
      </c>
    </row>
    <row r="347" spans="1:16" x14ac:dyDescent="0.3">
      <c r="A347" t="s">
        <v>378</v>
      </c>
      <c r="B347" s="16" t="s">
        <v>1095</v>
      </c>
      <c r="C347" s="16">
        <f t="shared" si="10"/>
        <v>43479</v>
      </c>
      <c r="D347" s="17">
        <f>MONTH(Таблиця9[[#This Row],[Стовпець1]])</f>
        <v>1</v>
      </c>
      <c r="E347" s="17" t="str">
        <f>TEXT(DATE(2000,Таблиця9[[#This Row],[Month]],1),"MMMM")</f>
        <v>January</v>
      </c>
      <c r="F347" s="17">
        <f>YEAR(Таблиця9[[#This Row],[Стовпець1]])</f>
        <v>2019</v>
      </c>
      <c r="G347" s="17">
        <f>ROUNDUP(Таблиця9[[#This Row],[Month]]/3,0)</f>
        <v>1</v>
      </c>
      <c r="H347" s="17">
        <f t="shared" si="12"/>
        <v>14</v>
      </c>
      <c r="I347" t="s">
        <v>694</v>
      </c>
      <c r="J347" t="s">
        <v>588</v>
      </c>
      <c r="K347" t="s">
        <v>589</v>
      </c>
      <c r="L347">
        <f>_xlfn.XLOOKUP($A347,'Order Details'!$A$1:$A$1501,'Order Details'!B$1:B$1501,,0)</f>
        <v>22</v>
      </c>
      <c r="M347">
        <f>_xlfn.XLOOKUP($A347,'Order Details'!$A$1:$A$1501,'Order Details'!C$1:C$1501,,0)</f>
        <v>-8</v>
      </c>
      <c r="N347">
        <f>_xlfn.XLOOKUP($A347,'Order Details'!$A$1:$A$1501,'Order Details'!D$1:D$1501,,0)</f>
        <v>4</v>
      </c>
      <c r="O347" t="str">
        <f>_xlfn.XLOOKUP($A347,'Order Details'!$A$1:$A$1501,'Order Details'!E$1:E$1501,,0)</f>
        <v>Clothing</v>
      </c>
      <c r="P347" t="str">
        <f>_xlfn.XLOOKUP($A347,'Order Details'!$A$1:$A$1501,'Order Details'!F$1:F$1501,,0)</f>
        <v>Hankerchief</v>
      </c>
    </row>
    <row r="348" spans="1:16" x14ac:dyDescent="0.3">
      <c r="A348" t="s">
        <v>379</v>
      </c>
      <c r="B348" s="16" t="s">
        <v>1095</v>
      </c>
      <c r="C348" s="16">
        <f t="shared" si="10"/>
        <v>43479</v>
      </c>
      <c r="D348" s="17">
        <f>MONTH(Таблиця9[[#This Row],[Стовпець1]])</f>
        <v>1</v>
      </c>
      <c r="E348" s="17" t="str">
        <f>TEXT(DATE(2000,Таблиця9[[#This Row],[Month]],1),"MMMM")</f>
        <v>January</v>
      </c>
      <c r="F348" s="17">
        <f>YEAR(Таблиця9[[#This Row],[Стовпець1]])</f>
        <v>2019</v>
      </c>
      <c r="G348" s="17">
        <f>ROUNDUP(Таблиця9[[#This Row],[Month]]/3,0)</f>
        <v>1</v>
      </c>
      <c r="H348" s="17">
        <f t="shared" si="12"/>
        <v>14</v>
      </c>
      <c r="I348" t="s">
        <v>1096</v>
      </c>
      <c r="J348" t="s">
        <v>531</v>
      </c>
      <c r="K348" t="s">
        <v>532</v>
      </c>
      <c r="L348">
        <f>_xlfn.XLOOKUP($A348,'Order Details'!$A$1:$A$1501,'Order Details'!B$1:B$1501,,0)</f>
        <v>891</v>
      </c>
      <c r="M348">
        <f>_xlfn.XLOOKUP($A348,'Order Details'!$A$1:$A$1501,'Order Details'!C$1:C$1501,,0)</f>
        <v>0</v>
      </c>
      <c r="N348">
        <f>_xlfn.XLOOKUP($A348,'Order Details'!$A$1:$A$1501,'Order Details'!D$1:D$1501,,0)</f>
        <v>5</v>
      </c>
      <c r="O348" t="str">
        <f>_xlfn.XLOOKUP($A348,'Order Details'!$A$1:$A$1501,'Order Details'!E$1:E$1501,,0)</f>
        <v>Clothing</v>
      </c>
      <c r="P348" t="str">
        <f>_xlfn.XLOOKUP($A348,'Order Details'!$A$1:$A$1501,'Order Details'!F$1:F$1501,,0)</f>
        <v>Saree</v>
      </c>
    </row>
    <row r="349" spans="1:16" x14ac:dyDescent="0.3">
      <c r="A349" t="s">
        <v>380</v>
      </c>
      <c r="B349" s="16" t="s">
        <v>1097</v>
      </c>
      <c r="C349" s="16">
        <f t="shared" si="10"/>
        <v>43481</v>
      </c>
      <c r="D349" s="17">
        <f>MONTH(Таблиця9[[#This Row],[Стовпець1]])</f>
        <v>1</v>
      </c>
      <c r="E349" s="17" t="str">
        <f>TEXT(DATE(2000,Таблиця9[[#This Row],[Month]],1),"MMMM")</f>
        <v>January</v>
      </c>
      <c r="F349" s="17">
        <f>YEAR(Таблиця9[[#This Row],[Стовпець1]])</f>
        <v>2019</v>
      </c>
      <c r="G349" s="17">
        <f>ROUNDUP(Таблиця9[[#This Row],[Month]]/3,0)</f>
        <v>1</v>
      </c>
      <c r="H349" s="17">
        <f t="shared" si="12"/>
        <v>16</v>
      </c>
      <c r="I349" t="s">
        <v>822</v>
      </c>
      <c r="J349" t="s">
        <v>534</v>
      </c>
      <c r="K349" t="s">
        <v>535</v>
      </c>
      <c r="L349">
        <f>_xlfn.XLOOKUP($A349,'Order Details'!$A$1:$A$1501,'Order Details'!B$1:B$1501,,0)</f>
        <v>1716</v>
      </c>
      <c r="M349">
        <f>_xlfn.XLOOKUP($A349,'Order Details'!$A$1:$A$1501,'Order Details'!C$1:C$1501,,0)</f>
        <v>309</v>
      </c>
      <c r="N349">
        <f>_xlfn.XLOOKUP($A349,'Order Details'!$A$1:$A$1501,'Order Details'!D$1:D$1501,,0)</f>
        <v>7</v>
      </c>
      <c r="O349" t="str">
        <f>_xlfn.XLOOKUP($A349,'Order Details'!$A$1:$A$1501,'Order Details'!E$1:E$1501,,0)</f>
        <v>Electronics</v>
      </c>
      <c r="P349" t="str">
        <f>_xlfn.XLOOKUP($A349,'Order Details'!$A$1:$A$1501,'Order Details'!F$1:F$1501,,0)</f>
        <v>Accessories</v>
      </c>
    </row>
    <row r="350" spans="1:16" x14ac:dyDescent="0.3">
      <c r="A350" t="s">
        <v>381</v>
      </c>
      <c r="B350" s="16" t="s">
        <v>1098</v>
      </c>
      <c r="C350" s="16">
        <f t="shared" si="10"/>
        <v>43482</v>
      </c>
      <c r="D350" s="17">
        <f>MONTH(Таблиця9[[#This Row],[Стовпець1]])</f>
        <v>1</v>
      </c>
      <c r="E350" s="17" t="str">
        <f>TEXT(DATE(2000,Таблиця9[[#This Row],[Month]],1),"MMMM")</f>
        <v>January</v>
      </c>
      <c r="F350" s="17">
        <f>YEAR(Таблиця9[[#This Row],[Стовпець1]])</f>
        <v>2019</v>
      </c>
      <c r="G350" s="17">
        <f>ROUNDUP(Таблиця9[[#This Row],[Month]]/3,0)</f>
        <v>1</v>
      </c>
      <c r="H350" s="17">
        <f t="shared" si="12"/>
        <v>17</v>
      </c>
      <c r="I350" t="s">
        <v>682</v>
      </c>
      <c r="J350" t="s">
        <v>534</v>
      </c>
      <c r="K350" t="s">
        <v>601</v>
      </c>
      <c r="L350">
        <f>_xlfn.XLOOKUP($A350,'Order Details'!$A$1:$A$1501,'Order Details'!B$1:B$1501,,0)</f>
        <v>89</v>
      </c>
      <c r="M350">
        <f>_xlfn.XLOOKUP($A350,'Order Details'!$A$1:$A$1501,'Order Details'!C$1:C$1501,,0)</f>
        <v>-37</v>
      </c>
      <c r="N350">
        <f>_xlfn.XLOOKUP($A350,'Order Details'!$A$1:$A$1501,'Order Details'!D$1:D$1501,,0)</f>
        <v>4</v>
      </c>
      <c r="O350" t="str">
        <f>_xlfn.XLOOKUP($A350,'Order Details'!$A$1:$A$1501,'Order Details'!E$1:E$1501,,0)</f>
        <v>Clothing</v>
      </c>
      <c r="P350" t="str">
        <f>_xlfn.XLOOKUP($A350,'Order Details'!$A$1:$A$1501,'Order Details'!F$1:F$1501,,0)</f>
        <v>Shirt</v>
      </c>
    </row>
    <row r="351" spans="1:16" x14ac:dyDescent="0.3">
      <c r="A351" t="s">
        <v>382</v>
      </c>
      <c r="B351" s="16" t="s">
        <v>1099</v>
      </c>
      <c r="C351" s="16">
        <f t="shared" si="10"/>
        <v>43483</v>
      </c>
      <c r="D351" s="17">
        <f>MONTH(Таблиця9[[#This Row],[Стовпець1]])</f>
        <v>1</v>
      </c>
      <c r="E351" s="17" t="str">
        <f>TEXT(DATE(2000,Таблиця9[[#This Row],[Month]],1),"MMMM")</f>
        <v>January</v>
      </c>
      <c r="F351" s="17">
        <f>YEAR(Таблиця9[[#This Row],[Стовпець1]])</f>
        <v>2019</v>
      </c>
      <c r="G351" s="17">
        <f>ROUNDUP(Таблиця9[[#This Row],[Month]]/3,0)</f>
        <v>1</v>
      </c>
      <c r="H351" s="17">
        <f t="shared" si="12"/>
        <v>18</v>
      </c>
      <c r="I351" t="s">
        <v>680</v>
      </c>
      <c r="J351" t="s">
        <v>537</v>
      </c>
      <c r="K351" t="s">
        <v>603</v>
      </c>
      <c r="L351">
        <f>_xlfn.XLOOKUP($A351,'Order Details'!$A$1:$A$1501,'Order Details'!B$1:B$1501,,0)</f>
        <v>147</v>
      </c>
      <c r="M351">
        <f>_xlfn.XLOOKUP($A351,'Order Details'!$A$1:$A$1501,'Order Details'!C$1:C$1501,,0)</f>
        <v>73</v>
      </c>
      <c r="N351">
        <f>_xlfn.XLOOKUP($A351,'Order Details'!$A$1:$A$1501,'Order Details'!D$1:D$1501,,0)</f>
        <v>3</v>
      </c>
      <c r="O351" t="str">
        <f>_xlfn.XLOOKUP($A351,'Order Details'!$A$1:$A$1501,'Order Details'!E$1:E$1501,,0)</f>
        <v>Clothing</v>
      </c>
      <c r="P351" t="str">
        <f>_xlfn.XLOOKUP($A351,'Order Details'!$A$1:$A$1501,'Order Details'!F$1:F$1501,,0)</f>
        <v>Stole</v>
      </c>
    </row>
    <row r="352" spans="1:16" x14ac:dyDescent="0.3">
      <c r="A352" t="s">
        <v>383</v>
      </c>
      <c r="B352" s="16" t="s">
        <v>1099</v>
      </c>
      <c r="C352" s="16">
        <f t="shared" si="10"/>
        <v>43483</v>
      </c>
      <c r="D352" s="17">
        <f>MONTH(Таблиця9[[#This Row],[Стовпець1]])</f>
        <v>1</v>
      </c>
      <c r="E352" s="17" t="str">
        <f>TEXT(DATE(2000,Таблиця9[[#This Row],[Month]],1),"MMMM")</f>
        <v>January</v>
      </c>
      <c r="F352" s="17">
        <f>YEAR(Таблиця9[[#This Row],[Стовпець1]])</f>
        <v>2019</v>
      </c>
      <c r="G352" s="17">
        <f>ROUNDUP(Таблиця9[[#This Row],[Month]]/3,0)</f>
        <v>1</v>
      </c>
      <c r="H352" s="17">
        <f t="shared" si="12"/>
        <v>18</v>
      </c>
      <c r="I352" t="s">
        <v>1100</v>
      </c>
      <c r="J352" t="s">
        <v>543</v>
      </c>
      <c r="K352" t="s">
        <v>544</v>
      </c>
      <c r="L352">
        <f>_xlfn.XLOOKUP($A352,'Order Details'!$A$1:$A$1501,'Order Details'!B$1:B$1501,,0)</f>
        <v>105</v>
      </c>
      <c r="M352">
        <f>_xlfn.XLOOKUP($A352,'Order Details'!$A$1:$A$1501,'Order Details'!C$1:C$1501,,0)</f>
        <v>25</v>
      </c>
      <c r="N352">
        <f>_xlfn.XLOOKUP($A352,'Order Details'!$A$1:$A$1501,'Order Details'!D$1:D$1501,,0)</f>
        <v>2</v>
      </c>
      <c r="O352" t="str">
        <f>_xlfn.XLOOKUP($A352,'Order Details'!$A$1:$A$1501,'Order Details'!E$1:E$1501,,0)</f>
        <v>Clothing</v>
      </c>
      <c r="P352" t="str">
        <f>_xlfn.XLOOKUP($A352,'Order Details'!$A$1:$A$1501,'Order Details'!F$1:F$1501,,0)</f>
        <v>Hankerchief</v>
      </c>
    </row>
    <row r="353" spans="1:16" x14ac:dyDescent="0.3">
      <c r="A353" t="s">
        <v>384</v>
      </c>
      <c r="B353" s="16" t="s">
        <v>1099</v>
      </c>
      <c r="C353" s="16">
        <f t="shared" si="10"/>
        <v>43483</v>
      </c>
      <c r="D353" s="17">
        <f>MONTH(Таблиця9[[#This Row],[Стовпець1]])</f>
        <v>1</v>
      </c>
      <c r="E353" s="17" t="str">
        <f>TEXT(DATE(2000,Таблиця9[[#This Row],[Month]],1),"MMMM")</f>
        <v>January</v>
      </c>
      <c r="F353" s="17">
        <f>YEAR(Таблиця9[[#This Row],[Стовпець1]])</f>
        <v>2019</v>
      </c>
      <c r="G353" s="17">
        <f>ROUNDUP(Таблиця9[[#This Row],[Month]]/3,0)</f>
        <v>1</v>
      </c>
      <c r="H353" s="17">
        <f t="shared" si="12"/>
        <v>18</v>
      </c>
      <c r="I353" t="s">
        <v>1101</v>
      </c>
      <c r="J353" t="s">
        <v>537</v>
      </c>
      <c r="K353" t="s">
        <v>603</v>
      </c>
      <c r="L353">
        <f>_xlfn.XLOOKUP($A353,'Order Details'!$A$1:$A$1501,'Order Details'!B$1:B$1501,,0)</f>
        <v>252</v>
      </c>
      <c r="M353">
        <f>_xlfn.XLOOKUP($A353,'Order Details'!$A$1:$A$1501,'Order Details'!C$1:C$1501,,0)</f>
        <v>56</v>
      </c>
      <c r="N353">
        <f>_xlfn.XLOOKUP($A353,'Order Details'!$A$1:$A$1501,'Order Details'!D$1:D$1501,,0)</f>
        <v>2</v>
      </c>
      <c r="O353" t="str">
        <f>_xlfn.XLOOKUP($A353,'Order Details'!$A$1:$A$1501,'Order Details'!E$1:E$1501,,0)</f>
        <v>Electronics</v>
      </c>
      <c r="P353" t="str">
        <f>_xlfn.XLOOKUP($A353,'Order Details'!$A$1:$A$1501,'Order Details'!F$1:F$1501,,0)</f>
        <v>Phones</v>
      </c>
    </row>
    <row r="354" spans="1:16" x14ac:dyDescent="0.3">
      <c r="A354" t="s">
        <v>385</v>
      </c>
      <c r="B354" s="16" t="s">
        <v>1099</v>
      </c>
      <c r="C354" s="16">
        <f t="shared" si="10"/>
        <v>43483</v>
      </c>
      <c r="D354" s="17">
        <f>MONTH(Таблиця9[[#This Row],[Стовпець1]])</f>
        <v>1</v>
      </c>
      <c r="E354" s="17" t="str">
        <f>TEXT(DATE(2000,Таблиця9[[#This Row],[Month]],1),"MMMM")</f>
        <v>January</v>
      </c>
      <c r="F354" s="17">
        <f>YEAR(Таблиця9[[#This Row],[Стовпець1]])</f>
        <v>2019</v>
      </c>
      <c r="G354" s="17">
        <f>ROUNDUP(Таблиця9[[#This Row],[Month]]/3,0)</f>
        <v>1</v>
      </c>
      <c r="H354" s="17">
        <f t="shared" si="12"/>
        <v>18</v>
      </c>
      <c r="I354" t="s">
        <v>682</v>
      </c>
      <c r="J354" t="s">
        <v>588</v>
      </c>
      <c r="K354" t="s">
        <v>589</v>
      </c>
      <c r="L354">
        <f>_xlfn.XLOOKUP($A354,'Order Details'!$A$1:$A$1501,'Order Details'!B$1:B$1501,,0)</f>
        <v>171</v>
      </c>
      <c r="M354">
        <f>_xlfn.XLOOKUP($A354,'Order Details'!$A$1:$A$1501,'Order Details'!C$1:C$1501,,0)</f>
        <v>-140</v>
      </c>
      <c r="N354">
        <f>_xlfn.XLOOKUP($A354,'Order Details'!$A$1:$A$1501,'Order Details'!D$1:D$1501,,0)</f>
        <v>2</v>
      </c>
      <c r="O354" t="str">
        <f>_xlfn.XLOOKUP($A354,'Order Details'!$A$1:$A$1501,'Order Details'!E$1:E$1501,,0)</f>
        <v>Furniture</v>
      </c>
      <c r="P354" t="str">
        <f>_xlfn.XLOOKUP($A354,'Order Details'!$A$1:$A$1501,'Order Details'!F$1:F$1501,,0)</f>
        <v>Bookcases</v>
      </c>
    </row>
    <row r="355" spans="1:16" x14ac:dyDescent="0.3">
      <c r="A355" t="s">
        <v>386</v>
      </c>
      <c r="B355" s="16" t="s">
        <v>1099</v>
      </c>
      <c r="C355" s="16">
        <f t="shared" si="10"/>
        <v>43483</v>
      </c>
      <c r="D355" s="17">
        <f>MONTH(Таблиця9[[#This Row],[Стовпець1]])</f>
        <v>1</v>
      </c>
      <c r="E355" s="17" t="str">
        <f>TEXT(DATE(2000,Таблиця9[[#This Row],[Month]],1),"MMMM")</f>
        <v>January</v>
      </c>
      <c r="F355" s="17">
        <f>YEAR(Таблиця9[[#This Row],[Стовпець1]])</f>
        <v>2019</v>
      </c>
      <c r="G355" s="17">
        <f>ROUNDUP(Таблиця9[[#This Row],[Month]]/3,0)</f>
        <v>1</v>
      </c>
      <c r="H355" s="17">
        <f t="shared" si="12"/>
        <v>18</v>
      </c>
      <c r="I355" t="s">
        <v>839</v>
      </c>
      <c r="J355" t="s">
        <v>531</v>
      </c>
      <c r="K355" t="s">
        <v>532</v>
      </c>
      <c r="L355">
        <f>_xlfn.XLOOKUP($A355,'Order Details'!$A$1:$A$1501,'Order Details'!B$1:B$1501,,0)</f>
        <v>34</v>
      </c>
      <c r="M355">
        <f>_xlfn.XLOOKUP($A355,'Order Details'!$A$1:$A$1501,'Order Details'!C$1:C$1501,,0)</f>
        <v>-12</v>
      </c>
      <c r="N355">
        <f>_xlfn.XLOOKUP($A355,'Order Details'!$A$1:$A$1501,'Order Details'!D$1:D$1501,,0)</f>
        <v>5</v>
      </c>
      <c r="O355" t="str">
        <f>_xlfn.XLOOKUP($A355,'Order Details'!$A$1:$A$1501,'Order Details'!E$1:E$1501,,0)</f>
        <v>Clothing</v>
      </c>
      <c r="P355" t="str">
        <f>_xlfn.XLOOKUP($A355,'Order Details'!$A$1:$A$1501,'Order Details'!F$1:F$1501,,0)</f>
        <v>Leggings</v>
      </c>
    </row>
    <row r="356" spans="1:16" x14ac:dyDescent="0.3">
      <c r="A356" t="s">
        <v>387</v>
      </c>
      <c r="B356" s="16" t="s">
        <v>1102</v>
      </c>
      <c r="C356" s="16">
        <f t="shared" si="10"/>
        <v>43484</v>
      </c>
      <c r="D356" s="17">
        <f>MONTH(Таблиця9[[#This Row],[Стовпець1]])</f>
        <v>1</v>
      </c>
      <c r="E356" s="17" t="str">
        <f>TEXT(DATE(2000,Таблиця9[[#This Row],[Month]],1),"MMMM")</f>
        <v>January</v>
      </c>
      <c r="F356" s="17">
        <f>YEAR(Таблиця9[[#This Row],[Стовпець1]])</f>
        <v>2019</v>
      </c>
      <c r="G356" s="17">
        <f>ROUNDUP(Таблиця9[[#This Row],[Month]]/3,0)</f>
        <v>1</v>
      </c>
      <c r="H356" s="17">
        <f t="shared" si="12"/>
        <v>19</v>
      </c>
      <c r="I356" t="s">
        <v>1103</v>
      </c>
      <c r="J356" t="s">
        <v>534</v>
      </c>
      <c r="K356" t="s">
        <v>535</v>
      </c>
      <c r="L356">
        <f>_xlfn.XLOOKUP($A356,'Order Details'!$A$1:$A$1501,'Order Details'!B$1:B$1501,,0)</f>
        <v>260</v>
      </c>
      <c r="M356">
        <f>_xlfn.XLOOKUP($A356,'Order Details'!$A$1:$A$1501,'Order Details'!C$1:C$1501,,0)</f>
        <v>68</v>
      </c>
      <c r="N356">
        <f>_xlfn.XLOOKUP($A356,'Order Details'!$A$1:$A$1501,'Order Details'!D$1:D$1501,,0)</f>
        <v>2</v>
      </c>
      <c r="O356" t="str">
        <f>_xlfn.XLOOKUP($A356,'Order Details'!$A$1:$A$1501,'Order Details'!E$1:E$1501,,0)</f>
        <v>Electronics</v>
      </c>
      <c r="P356" t="str">
        <f>_xlfn.XLOOKUP($A356,'Order Details'!$A$1:$A$1501,'Order Details'!F$1:F$1501,,0)</f>
        <v>Printers</v>
      </c>
    </row>
    <row r="357" spans="1:16" x14ac:dyDescent="0.3">
      <c r="A357" t="s">
        <v>388</v>
      </c>
      <c r="B357" s="16" t="s">
        <v>1102</v>
      </c>
      <c r="C357" s="16">
        <f t="shared" si="10"/>
        <v>43484</v>
      </c>
      <c r="D357" s="17">
        <f>MONTH(Таблиця9[[#This Row],[Стовпець1]])</f>
        <v>1</v>
      </c>
      <c r="E357" s="17" t="str">
        <f>TEXT(DATE(2000,Таблиця9[[#This Row],[Month]],1),"MMMM")</f>
        <v>January</v>
      </c>
      <c r="F357" s="17">
        <f>YEAR(Таблиця9[[#This Row],[Стовпець1]])</f>
        <v>2019</v>
      </c>
      <c r="G357" s="17">
        <f>ROUNDUP(Таблиця9[[#This Row],[Month]]/3,0)</f>
        <v>1</v>
      </c>
      <c r="H357" s="17">
        <f t="shared" si="12"/>
        <v>19</v>
      </c>
      <c r="I357" t="s">
        <v>1104</v>
      </c>
      <c r="J357" t="s">
        <v>534</v>
      </c>
      <c r="K357" t="s">
        <v>601</v>
      </c>
      <c r="L357">
        <f>_xlfn.XLOOKUP($A357,'Order Details'!$A$1:$A$1501,'Order Details'!B$1:B$1501,,0)</f>
        <v>53</v>
      </c>
      <c r="M357">
        <f>_xlfn.XLOOKUP($A357,'Order Details'!$A$1:$A$1501,'Order Details'!C$1:C$1501,,0)</f>
        <v>8</v>
      </c>
      <c r="N357">
        <f>_xlfn.XLOOKUP($A357,'Order Details'!$A$1:$A$1501,'Order Details'!D$1:D$1501,,0)</f>
        <v>3</v>
      </c>
      <c r="O357" t="str">
        <f>_xlfn.XLOOKUP($A357,'Order Details'!$A$1:$A$1501,'Order Details'!E$1:E$1501,,0)</f>
        <v>Furniture</v>
      </c>
      <c r="P357" t="str">
        <f>_xlfn.XLOOKUP($A357,'Order Details'!$A$1:$A$1501,'Order Details'!F$1:F$1501,,0)</f>
        <v>Furnishings</v>
      </c>
    </row>
    <row r="358" spans="1:16" x14ac:dyDescent="0.3">
      <c r="A358" t="s">
        <v>389</v>
      </c>
      <c r="B358" s="16" t="s">
        <v>1105</v>
      </c>
      <c r="C358" s="16">
        <f t="shared" si="10"/>
        <v>43485</v>
      </c>
      <c r="D358" s="17">
        <f>MONTH(Таблиця9[[#This Row],[Стовпець1]])</f>
        <v>1</v>
      </c>
      <c r="E358" s="17" t="str">
        <f>TEXT(DATE(2000,Таблиця9[[#This Row],[Month]],1),"MMMM")</f>
        <v>January</v>
      </c>
      <c r="F358" s="17">
        <f>YEAR(Таблиця9[[#This Row],[Стовпець1]])</f>
        <v>2019</v>
      </c>
      <c r="G358" s="17">
        <f>ROUNDUP(Таблиця9[[#This Row],[Month]]/3,0)</f>
        <v>1</v>
      </c>
      <c r="H358" s="17">
        <f t="shared" si="12"/>
        <v>20</v>
      </c>
      <c r="I358" t="s">
        <v>1106</v>
      </c>
      <c r="J358" t="s">
        <v>537</v>
      </c>
      <c r="K358" t="s">
        <v>603</v>
      </c>
      <c r="L358">
        <f>_xlfn.XLOOKUP($A358,'Order Details'!$A$1:$A$1501,'Order Details'!B$1:B$1501,,0)</f>
        <v>199</v>
      </c>
      <c r="M358">
        <f>_xlfn.XLOOKUP($A358,'Order Details'!$A$1:$A$1501,'Order Details'!C$1:C$1501,,0)</f>
        <v>0</v>
      </c>
      <c r="N358">
        <f>_xlfn.XLOOKUP($A358,'Order Details'!$A$1:$A$1501,'Order Details'!D$1:D$1501,,0)</f>
        <v>4</v>
      </c>
      <c r="O358" t="str">
        <f>_xlfn.XLOOKUP($A358,'Order Details'!$A$1:$A$1501,'Order Details'!E$1:E$1501,,0)</f>
        <v>Clothing</v>
      </c>
      <c r="P358" t="str">
        <f>_xlfn.XLOOKUP($A358,'Order Details'!$A$1:$A$1501,'Order Details'!F$1:F$1501,,0)</f>
        <v>Stole</v>
      </c>
    </row>
    <row r="359" spans="1:16" x14ac:dyDescent="0.3">
      <c r="A359" t="s">
        <v>390</v>
      </c>
      <c r="B359" s="16" t="s">
        <v>1107</v>
      </c>
      <c r="C359" s="16">
        <f t="shared" si="10"/>
        <v>43486</v>
      </c>
      <c r="D359" s="17">
        <f>MONTH(Таблиця9[[#This Row],[Стовпець1]])</f>
        <v>1</v>
      </c>
      <c r="E359" s="17" t="str">
        <f>TEXT(DATE(2000,Таблиця9[[#This Row],[Month]],1),"MMMM")</f>
        <v>January</v>
      </c>
      <c r="F359" s="17">
        <f>YEAR(Таблиця9[[#This Row],[Стовпець1]])</f>
        <v>2019</v>
      </c>
      <c r="G359" s="17">
        <f>ROUNDUP(Таблиця9[[#This Row],[Month]]/3,0)</f>
        <v>1</v>
      </c>
      <c r="H359" s="17">
        <f t="shared" si="12"/>
        <v>21</v>
      </c>
      <c r="I359" t="s">
        <v>1108</v>
      </c>
      <c r="J359" t="s">
        <v>543</v>
      </c>
      <c r="K359" t="s">
        <v>544</v>
      </c>
      <c r="L359">
        <f>_xlfn.XLOOKUP($A359,'Order Details'!$A$1:$A$1501,'Order Details'!B$1:B$1501,,0)</f>
        <v>17</v>
      </c>
      <c r="M359">
        <f>_xlfn.XLOOKUP($A359,'Order Details'!$A$1:$A$1501,'Order Details'!C$1:C$1501,,0)</f>
        <v>7</v>
      </c>
      <c r="N359">
        <f>_xlfn.XLOOKUP($A359,'Order Details'!$A$1:$A$1501,'Order Details'!D$1:D$1501,,0)</f>
        <v>3</v>
      </c>
      <c r="O359" t="str">
        <f>_xlfn.XLOOKUP($A359,'Order Details'!$A$1:$A$1501,'Order Details'!E$1:E$1501,,0)</f>
        <v>Clothing</v>
      </c>
      <c r="P359" t="str">
        <f>_xlfn.XLOOKUP($A359,'Order Details'!$A$1:$A$1501,'Order Details'!F$1:F$1501,,0)</f>
        <v>Hankerchief</v>
      </c>
    </row>
    <row r="360" spans="1:16" x14ac:dyDescent="0.3">
      <c r="A360" t="s">
        <v>391</v>
      </c>
      <c r="B360" s="16" t="s">
        <v>1107</v>
      </c>
      <c r="C360" s="16">
        <f t="shared" si="10"/>
        <v>43486</v>
      </c>
      <c r="D360" s="17">
        <f>MONTH(Таблиця9[[#This Row],[Стовпець1]])</f>
        <v>1</v>
      </c>
      <c r="E360" s="17" t="str">
        <f>TEXT(DATE(2000,Таблиця9[[#This Row],[Month]],1),"MMMM")</f>
        <v>January</v>
      </c>
      <c r="F360" s="17">
        <f>YEAR(Таблиця9[[#This Row],[Стовпець1]])</f>
        <v>2019</v>
      </c>
      <c r="G360" s="17">
        <f>ROUNDUP(Таблиця9[[#This Row],[Month]]/3,0)</f>
        <v>1</v>
      </c>
      <c r="H360" s="17">
        <f t="shared" si="12"/>
        <v>21</v>
      </c>
      <c r="I360" t="s">
        <v>822</v>
      </c>
      <c r="J360" t="s">
        <v>540</v>
      </c>
      <c r="K360" t="s">
        <v>985</v>
      </c>
      <c r="L360">
        <f>_xlfn.XLOOKUP($A360,'Order Details'!$A$1:$A$1501,'Order Details'!B$1:B$1501,,0)</f>
        <v>510</v>
      </c>
      <c r="M360">
        <f>_xlfn.XLOOKUP($A360,'Order Details'!$A$1:$A$1501,'Order Details'!C$1:C$1501,,0)</f>
        <v>234</v>
      </c>
      <c r="N360">
        <f>_xlfn.XLOOKUP($A360,'Order Details'!$A$1:$A$1501,'Order Details'!D$1:D$1501,,0)</f>
        <v>6</v>
      </c>
      <c r="O360" t="str">
        <f>_xlfn.XLOOKUP($A360,'Order Details'!$A$1:$A$1501,'Order Details'!E$1:E$1501,,0)</f>
        <v>Electronics</v>
      </c>
      <c r="P360" t="str">
        <f>_xlfn.XLOOKUP($A360,'Order Details'!$A$1:$A$1501,'Order Details'!F$1:F$1501,,0)</f>
        <v>Electronic Games</v>
      </c>
    </row>
    <row r="361" spans="1:16" x14ac:dyDescent="0.3">
      <c r="A361" t="s">
        <v>392</v>
      </c>
      <c r="B361" s="16" t="s">
        <v>1107</v>
      </c>
      <c r="C361" s="16">
        <f t="shared" si="10"/>
        <v>43486</v>
      </c>
      <c r="D361" s="17">
        <f>MONTH(Таблиця9[[#This Row],[Стовпець1]])</f>
        <v>1</v>
      </c>
      <c r="E361" s="17" t="str">
        <f>TEXT(DATE(2000,Таблиця9[[#This Row],[Month]],1),"MMMM")</f>
        <v>January</v>
      </c>
      <c r="F361" s="17">
        <f>YEAR(Таблиця9[[#This Row],[Стовпець1]])</f>
        <v>2019</v>
      </c>
      <c r="G361" s="17">
        <f>ROUNDUP(Таблиця9[[#This Row],[Month]]/3,0)</f>
        <v>1</v>
      </c>
      <c r="H361" s="17">
        <f t="shared" si="12"/>
        <v>21</v>
      </c>
      <c r="I361" t="s">
        <v>970</v>
      </c>
      <c r="J361" t="s">
        <v>557</v>
      </c>
      <c r="K361" t="s">
        <v>987</v>
      </c>
      <c r="L361">
        <f>_xlfn.XLOOKUP($A361,'Order Details'!$A$1:$A$1501,'Order Details'!B$1:B$1501,,0)</f>
        <v>17</v>
      </c>
      <c r="M361">
        <f>_xlfn.XLOOKUP($A361,'Order Details'!$A$1:$A$1501,'Order Details'!C$1:C$1501,,0)</f>
        <v>2</v>
      </c>
      <c r="N361">
        <f>_xlfn.XLOOKUP($A361,'Order Details'!$A$1:$A$1501,'Order Details'!D$1:D$1501,,0)</f>
        <v>2</v>
      </c>
      <c r="O361" t="str">
        <f>_xlfn.XLOOKUP($A361,'Order Details'!$A$1:$A$1501,'Order Details'!E$1:E$1501,,0)</f>
        <v>Clothing</v>
      </c>
      <c r="P361" t="str">
        <f>_xlfn.XLOOKUP($A361,'Order Details'!$A$1:$A$1501,'Order Details'!F$1:F$1501,,0)</f>
        <v>Skirt</v>
      </c>
    </row>
    <row r="362" spans="1:16" x14ac:dyDescent="0.3">
      <c r="A362" t="s">
        <v>393</v>
      </c>
      <c r="B362" s="16" t="s">
        <v>1107</v>
      </c>
      <c r="C362" s="16">
        <f t="shared" si="10"/>
        <v>43486</v>
      </c>
      <c r="D362" s="17">
        <f>MONTH(Таблиця9[[#This Row],[Стовпець1]])</f>
        <v>1</v>
      </c>
      <c r="E362" s="17" t="str">
        <f>TEXT(DATE(2000,Таблиця9[[#This Row],[Month]],1),"MMMM")</f>
        <v>January</v>
      </c>
      <c r="F362" s="17">
        <f>YEAR(Таблиця9[[#This Row],[Стовпець1]])</f>
        <v>2019</v>
      </c>
      <c r="G362" s="17">
        <f>ROUNDUP(Таблиця9[[#This Row],[Month]]/3,0)</f>
        <v>1</v>
      </c>
      <c r="H362" s="17">
        <f t="shared" si="12"/>
        <v>21</v>
      </c>
      <c r="I362" t="s">
        <v>1109</v>
      </c>
      <c r="J362" t="s">
        <v>568</v>
      </c>
      <c r="K362" t="s">
        <v>989</v>
      </c>
      <c r="L362">
        <f>_xlfn.XLOOKUP($A362,'Order Details'!$A$1:$A$1501,'Order Details'!B$1:B$1501,,0)</f>
        <v>811</v>
      </c>
      <c r="M362">
        <f>_xlfn.XLOOKUP($A362,'Order Details'!$A$1:$A$1501,'Order Details'!C$1:C$1501,,0)</f>
        <v>154</v>
      </c>
      <c r="N362">
        <f>_xlfn.XLOOKUP($A362,'Order Details'!$A$1:$A$1501,'Order Details'!D$1:D$1501,,0)</f>
        <v>7</v>
      </c>
      <c r="O362" t="str">
        <f>_xlfn.XLOOKUP($A362,'Order Details'!$A$1:$A$1501,'Order Details'!E$1:E$1501,,0)</f>
        <v>Electronics</v>
      </c>
      <c r="P362" t="str">
        <f>_xlfn.XLOOKUP($A362,'Order Details'!$A$1:$A$1501,'Order Details'!F$1:F$1501,,0)</f>
        <v>Accessories</v>
      </c>
    </row>
    <row r="363" spans="1:16" x14ac:dyDescent="0.3">
      <c r="A363" t="s">
        <v>394</v>
      </c>
      <c r="B363" s="16" t="s">
        <v>1107</v>
      </c>
      <c r="C363" s="16">
        <f t="shared" si="10"/>
        <v>43486</v>
      </c>
      <c r="D363" s="17">
        <f>MONTH(Таблиця9[[#This Row],[Стовпець1]])</f>
        <v>1</v>
      </c>
      <c r="E363" s="17" t="str">
        <f>TEXT(DATE(2000,Таблиця9[[#This Row],[Month]],1),"MMMM")</f>
        <v>January</v>
      </c>
      <c r="F363" s="17">
        <f>YEAR(Таблиця9[[#This Row],[Стовпець1]])</f>
        <v>2019</v>
      </c>
      <c r="G363" s="17">
        <f>ROUNDUP(Таблиця9[[#This Row],[Month]]/3,0)</f>
        <v>1</v>
      </c>
      <c r="H363" s="17">
        <f t="shared" si="12"/>
        <v>21</v>
      </c>
      <c r="I363" t="s">
        <v>1110</v>
      </c>
      <c r="J363" t="s">
        <v>531</v>
      </c>
      <c r="K363" t="s">
        <v>979</v>
      </c>
      <c r="L363">
        <f>_xlfn.XLOOKUP($A363,'Order Details'!$A$1:$A$1501,'Order Details'!B$1:B$1501,,0)</f>
        <v>720</v>
      </c>
      <c r="M363">
        <f>_xlfn.XLOOKUP($A363,'Order Details'!$A$1:$A$1501,'Order Details'!C$1:C$1501,,0)</f>
        <v>43</v>
      </c>
      <c r="N363">
        <f>_xlfn.XLOOKUP($A363,'Order Details'!$A$1:$A$1501,'Order Details'!D$1:D$1501,,0)</f>
        <v>2</v>
      </c>
      <c r="O363" t="str">
        <f>_xlfn.XLOOKUP($A363,'Order Details'!$A$1:$A$1501,'Order Details'!E$1:E$1501,,0)</f>
        <v>Electronics</v>
      </c>
      <c r="P363" t="str">
        <f>_xlfn.XLOOKUP($A363,'Order Details'!$A$1:$A$1501,'Order Details'!F$1:F$1501,,0)</f>
        <v>Printers</v>
      </c>
    </row>
    <row r="364" spans="1:16" x14ac:dyDescent="0.3">
      <c r="A364" t="s">
        <v>395</v>
      </c>
      <c r="B364" s="16" t="s">
        <v>1111</v>
      </c>
      <c r="C364" s="16">
        <f t="shared" si="10"/>
        <v>43487</v>
      </c>
      <c r="D364" s="17">
        <f>MONTH(Таблиця9[[#This Row],[Стовпець1]])</f>
        <v>1</v>
      </c>
      <c r="E364" s="17" t="str">
        <f>TEXT(DATE(2000,Таблиця9[[#This Row],[Month]],1),"MMMM")</f>
        <v>January</v>
      </c>
      <c r="F364" s="17">
        <f>YEAR(Таблиця9[[#This Row],[Стовпець1]])</f>
        <v>2019</v>
      </c>
      <c r="G364" s="17">
        <f>ROUNDUP(Таблиця9[[#This Row],[Month]]/3,0)</f>
        <v>1</v>
      </c>
      <c r="H364" s="17">
        <f t="shared" si="12"/>
        <v>22</v>
      </c>
      <c r="I364" t="s">
        <v>671</v>
      </c>
      <c r="J364" t="s">
        <v>534</v>
      </c>
      <c r="K364" t="s">
        <v>601</v>
      </c>
      <c r="L364">
        <f>_xlfn.XLOOKUP($A364,'Order Details'!$A$1:$A$1501,'Order Details'!B$1:B$1501,,0)</f>
        <v>203</v>
      </c>
      <c r="M364">
        <f>_xlfn.XLOOKUP($A364,'Order Details'!$A$1:$A$1501,'Order Details'!C$1:C$1501,,0)</f>
        <v>84</v>
      </c>
      <c r="N364">
        <f>_xlfn.XLOOKUP($A364,'Order Details'!$A$1:$A$1501,'Order Details'!D$1:D$1501,,0)</f>
        <v>2</v>
      </c>
      <c r="O364" t="str">
        <f>_xlfn.XLOOKUP($A364,'Order Details'!$A$1:$A$1501,'Order Details'!E$1:E$1501,,0)</f>
        <v>Electronics</v>
      </c>
      <c r="P364" t="str">
        <f>_xlfn.XLOOKUP($A364,'Order Details'!$A$1:$A$1501,'Order Details'!F$1:F$1501,,0)</f>
        <v>Printers</v>
      </c>
    </row>
    <row r="365" spans="1:16" x14ac:dyDescent="0.3">
      <c r="A365" t="s">
        <v>396</v>
      </c>
      <c r="B365" s="16" t="s">
        <v>1111</v>
      </c>
      <c r="C365" s="16">
        <f t="shared" si="10"/>
        <v>43487</v>
      </c>
      <c r="D365" s="17">
        <f>MONTH(Таблиця9[[#This Row],[Стовпець1]])</f>
        <v>1</v>
      </c>
      <c r="E365" s="17" t="str">
        <f>TEXT(DATE(2000,Таблиця9[[#This Row],[Month]],1),"MMMM")</f>
        <v>January</v>
      </c>
      <c r="F365" s="17">
        <f>YEAR(Таблиця9[[#This Row],[Стовпець1]])</f>
        <v>2019</v>
      </c>
      <c r="G365" s="17">
        <f>ROUNDUP(Таблиця9[[#This Row],[Month]]/3,0)</f>
        <v>1</v>
      </c>
      <c r="H365" s="17">
        <f t="shared" si="12"/>
        <v>22</v>
      </c>
      <c r="I365" t="s">
        <v>676</v>
      </c>
      <c r="J365" t="s">
        <v>537</v>
      </c>
      <c r="K365" t="s">
        <v>603</v>
      </c>
      <c r="L365">
        <f>_xlfn.XLOOKUP($A365,'Order Details'!$A$1:$A$1501,'Order Details'!B$1:B$1501,,0)</f>
        <v>244</v>
      </c>
      <c r="M365">
        <f>_xlfn.XLOOKUP($A365,'Order Details'!$A$1:$A$1501,'Order Details'!C$1:C$1501,,0)</f>
        <v>83</v>
      </c>
      <c r="N365">
        <f>_xlfn.XLOOKUP($A365,'Order Details'!$A$1:$A$1501,'Order Details'!D$1:D$1501,,0)</f>
        <v>2</v>
      </c>
      <c r="O365" t="str">
        <f>_xlfn.XLOOKUP($A365,'Order Details'!$A$1:$A$1501,'Order Details'!E$1:E$1501,,0)</f>
        <v>Furniture</v>
      </c>
      <c r="P365" t="str">
        <f>_xlfn.XLOOKUP($A365,'Order Details'!$A$1:$A$1501,'Order Details'!F$1:F$1501,,0)</f>
        <v>Bookcases</v>
      </c>
    </row>
    <row r="366" spans="1:16" x14ac:dyDescent="0.3">
      <c r="A366" t="s">
        <v>397</v>
      </c>
      <c r="B366" s="16" t="s">
        <v>1112</v>
      </c>
      <c r="C366" s="16">
        <f t="shared" si="10"/>
        <v>43488</v>
      </c>
      <c r="D366" s="17">
        <f>MONTH(Таблиця9[[#This Row],[Стовпець1]])</f>
        <v>1</v>
      </c>
      <c r="E366" s="17" t="str">
        <f>TEXT(DATE(2000,Таблиця9[[#This Row],[Month]],1),"MMMM")</f>
        <v>January</v>
      </c>
      <c r="F366" s="17">
        <f>YEAR(Таблиця9[[#This Row],[Стовпець1]])</f>
        <v>2019</v>
      </c>
      <c r="G366" s="17">
        <f>ROUNDUP(Таблиця9[[#This Row],[Month]]/3,0)</f>
        <v>1</v>
      </c>
      <c r="H366" s="17">
        <f t="shared" si="12"/>
        <v>23</v>
      </c>
      <c r="I366" t="s">
        <v>1113</v>
      </c>
      <c r="J366" t="s">
        <v>540</v>
      </c>
      <c r="K366" t="s">
        <v>985</v>
      </c>
      <c r="L366">
        <f>_xlfn.XLOOKUP($A366,'Order Details'!$A$1:$A$1501,'Order Details'!B$1:B$1501,,0)</f>
        <v>115</v>
      </c>
      <c r="M366">
        <f>_xlfn.XLOOKUP($A366,'Order Details'!$A$1:$A$1501,'Order Details'!C$1:C$1501,,0)</f>
        <v>47</v>
      </c>
      <c r="N366">
        <f>_xlfn.XLOOKUP($A366,'Order Details'!$A$1:$A$1501,'Order Details'!D$1:D$1501,,0)</f>
        <v>2</v>
      </c>
      <c r="O366" t="str">
        <f>_xlfn.XLOOKUP($A366,'Order Details'!$A$1:$A$1501,'Order Details'!E$1:E$1501,,0)</f>
        <v>Electronics</v>
      </c>
      <c r="P366" t="str">
        <f>_xlfn.XLOOKUP($A366,'Order Details'!$A$1:$A$1501,'Order Details'!F$1:F$1501,,0)</f>
        <v>Accessories</v>
      </c>
    </row>
    <row r="367" spans="1:16" x14ac:dyDescent="0.3">
      <c r="A367" t="s">
        <v>398</v>
      </c>
      <c r="B367" s="16" t="s">
        <v>1114</v>
      </c>
      <c r="C367" s="16">
        <f t="shared" si="10"/>
        <v>43489</v>
      </c>
      <c r="D367" s="17">
        <f>MONTH(Таблиця9[[#This Row],[Стовпець1]])</f>
        <v>1</v>
      </c>
      <c r="E367" s="17" t="str">
        <f>TEXT(DATE(2000,Таблиця9[[#This Row],[Month]],1),"MMMM")</f>
        <v>January</v>
      </c>
      <c r="F367" s="17">
        <f>YEAR(Таблиця9[[#This Row],[Стовпець1]])</f>
        <v>2019</v>
      </c>
      <c r="G367" s="17">
        <f>ROUNDUP(Таблиця9[[#This Row],[Month]]/3,0)</f>
        <v>1</v>
      </c>
      <c r="H367" s="17">
        <f t="shared" si="12"/>
        <v>24</v>
      </c>
      <c r="I367" t="s">
        <v>1115</v>
      </c>
      <c r="J367" t="s">
        <v>557</v>
      </c>
      <c r="K367" t="s">
        <v>987</v>
      </c>
      <c r="L367">
        <f>_xlfn.XLOOKUP($A367,'Order Details'!$A$1:$A$1501,'Order Details'!B$1:B$1501,,0)</f>
        <v>571</v>
      </c>
      <c r="M367">
        <f>_xlfn.XLOOKUP($A367,'Order Details'!$A$1:$A$1501,'Order Details'!C$1:C$1501,,0)</f>
        <v>108</v>
      </c>
      <c r="N367">
        <f>_xlfn.XLOOKUP($A367,'Order Details'!$A$1:$A$1501,'Order Details'!D$1:D$1501,,0)</f>
        <v>12</v>
      </c>
      <c r="O367" t="str">
        <f>_xlfn.XLOOKUP($A367,'Order Details'!$A$1:$A$1501,'Order Details'!E$1:E$1501,,0)</f>
        <v>Clothing</v>
      </c>
      <c r="P367" t="str">
        <f>_xlfn.XLOOKUP($A367,'Order Details'!$A$1:$A$1501,'Order Details'!F$1:F$1501,,0)</f>
        <v>Stole</v>
      </c>
    </row>
    <row r="368" spans="1:16" x14ac:dyDescent="0.3">
      <c r="A368" t="s">
        <v>399</v>
      </c>
      <c r="B368" s="16" t="s">
        <v>1116</v>
      </c>
      <c r="C368" s="16">
        <f t="shared" si="10"/>
        <v>43490</v>
      </c>
      <c r="D368" s="17">
        <f>MONTH(Таблиця9[[#This Row],[Стовпець1]])</f>
        <v>1</v>
      </c>
      <c r="E368" s="17" t="str">
        <f>TEXT(DATE(2000,Таблиця9[[#This Row],[Month]],1),"MMMM")</f>
        <v>January</v>
      </c>
      <c r="F368" s="17">
        <f>YEAR(Таблиця9[[#This Row],[Стовпець1]])</f>
        <v>2019</v>
      </c>
      <c r="G368" s="17">
        <f>ROUNDUP(Таблиця9[[#This Row],[Month]]/3,0)</f>
        <v>1</v>
      </c>
      <c r="H368" s="17">
        <f t="shared" si="12"/>
        <v>25</v>
      </c>
      <c r="I368" t="s">
        <v>1117</v>
      </c>
      <c r="J368" t="s">
        <v>540</v>
      </c>
      <c r="K368" t="s">
        <v>985</v>
      </c>
      <c r="L368">
        <f>_xlfn.XLOOKUP($A368,'Order Details'!$A$1:$A$1501,'Order Details'!B$1:B$1501,,0)</f>
        <v>662</v>
      </c>
      <c r="M368">
        <f>_xlfn.XLOOKUP($A368,'Order Details'!$A$1:$A$1501,'Order Details'!C$1:C$1501,,0)</f>
        <v>240</v>
      </c>
      <c r="N368">
        <f>_xlfn.XLOOKUP($A368,'Order Details'!$A$1:$A$1501,'Order Details'!D$1:D$1501,,0)</f>
        <v>2</v>
      </c>
      <c r="O368" t="str">
        <f>_xlfn.XLOOKUP($A368,'Order Details'!$A$1:$A$1501,'Order Details'!E$1:E$1501,,0)</f>
        <v>Furniture</v>
      </c>
      <c r="P368" t="str">
        <f>_xlfn.XLOOKUP($A368,'Order Details'!$A$1:$A$1501,'Order Details'!F$1:F$1501,,0)</f>
        <v>Bookcases</v>
      </c>
    </row>
    <row r="369" spans="1:16" x14ac:dyDescent="0.3">
      <c r="A369" t="s">
        <v>400</v>
      </c>
      <c r="B369" s="16" t="s">
        <v>1116</v>
      </c>
      <c r="C369" s="16">
        <f t="shared" si="10"/>
        <v>43490</v>
      </c>
      <c r="D369" s="17">
        <f>MONTH(Таблиця9[[#This Row],[Стовпець1]])</f>
        <v>1</v>
      </c>
      <c r="E369" s="17" t="str">
        <f>TEXT(DATE(2000,Таблиця9[[#This Row],[Month]],1),"MMMM")</f>
        <v>January</v>
      </c>
      <c r="F369" s="17">
        <f>YEAR(Таблиця9[[#This Row],[Стовпець1]])</f>
        <v>2019</v>
      </c>
      <c r="G369" s="17">
        <f>ROUNDUP(Таблиця9[[#This Row],[Month]]/3,0)</f>
        <v>1</v>
      </c>
      <c r="H369" s="17">
        <f t="shared" si="12"/>
        <v>25</v>
      </c>
      <c r="I369" t="s">
        <v>648</v>
      </c>
      <c r="J369" t="s">
        <v>557</v>
      </c>
      <c r="K369" t="s">
        <v>987</v>
      </c>
      <c r="L369">
        <f>_xlfn.XLOOKUP($A369,'Order Details'!$A$1:$A$1501,'Order Details'!B$1:B$1501,,0)</f>
        <v>29</v>
      </c>
      <c r="M369">
        <f>_xlfn.XLOOKUP($A369,'Order Details'!$A$1:$A$1501,'Order Details'!C$1:C$1501,,0)</f>
        <v>2</v>
      </c>
      <c r="N369">
        <f>_xlfn.XLOOKUP($A369,'Order Details'!$A$1:$A$1501,'Order Details'!D$1:D$1501,,0)</f>
        <v>3</v>
      </c>
      <c r="O369" t="str">
        <f>_xlfn.XLOOKUP($A369,'Order Details'!$A$1:$A$1501,'Order Details'!E$1:E$1501,,0)</f>
        <v>Clothing</v>
      </c>
      <c r="P369" t="str">
        <f>_xlfn.XLOOKUP($A369,'Order Details'!$A$1:$A$1501,'Order Details'!F$1:F$1501,,0)</f>
        <v>Skirt</v>
      </c>
    </row>
    <row r="370" spans="1:16" x14ac:dyDescent="0.3">
      <c r="A370" t="s">
        <v>401</v>
      </c>
      <c r="B370" s="16" t="s">
        <v>1116</v>
      </c>
      <c r="C370" s="16">
        <f t="shared" si="10"/>
        <v>43490</v>
      </c>
      <c r="D370" s="17">
        <f>MONTH(Таблиця9[[#This Row],[Стовпець1]])</f>
        <v>1</v>
      </c>
      <c r="E370" s="17" t="str">
        <f>TEXT(DATE(2000,Таблиця9[[#This Row],[Month]],1),"MMMM")</f>
        <v>January</v>
      </c>
      <c r="F370" s="17">
        <f>YEAR(Таблиця9[[#This Row],[Стовпець1]])</f>
        <v>2019</v>
      </c>
      <c r="G370" s="17">
        <f>ROUNDUP(Таблиця9[[#This Row],[Month]]/3,0)</f>
        <v>1</v>
      </c>
      <c r="H370" s="17">
        <f t="shared" si="12"/>
        <v>25</v>
      </c>
      <c r="I370" t="s">
        <v>1118</v>
      </c>
      <c r="J370" t="s">
        <v>568</v>
      </c>
      <c r="K370" t="s">
        <v>989</v>
      </c>
      <c r="L370">
        <f>_xlfn.XLOOKUP($A370,'Order Details'!$A$1:$A$1501,'Order Details'!B$1:B$1501,,0)</f>
        <v>193</v>
      </c>
      <c r="M370">
        <f>_xlfn.XLOOKUP($A370,'Order Details'!$A$1:$A$1501,'Order Details'!C$1:C$1501,,0)</f>
        <v>8</v>
      </c>
      <c r="N370">
        <f>_xlfn.XLOOKUP($A370,'Order Details'!$A$1:$A$1501,'Order Details'!D$1:D$1501,,0)</f>
        <v>4</v>
      </c>
      <c r="O370" t="str">
        <f>_xlfn.XLOOKUP($A370,'Order Details'!$A$1:$A$1501,'Order Details'!E$1:E$1501,,0)</f>
        <v>Clothing</v>
      </c>
      <c r="P370" t="str">
        <f>_xlfn.XLOOKUP($A370,'Order Details'!$A$1:$A$1501,'Order Details'!F$1:F$1501,,0)</f>
        <v>T-shirt</v>
      </c>
    </row>
    <row r="371" spans="1:16" x14ac:dyDescent="0.3">
      <c r="A371" t="s">
        <v>402</v>
      </c>
      <c r="B371" s="16" t="s">
        <v>1119</v>
      </c>
      <c r="C371" s="16">
        <f t="shared" si="10"/>
        <v>43492</v>
      </c>
      <c r="D371" s="17">
        <f>MONTH(Таблиця9[[#This Row],[Стовпець1]])</f>
        <v>1</v>
      </c>
      <c r="E371" s="17" t="str">
        <f>TEXT(DATE(2000,Таблиця9[[#This Row],[Month]],1),"MMMM")</f>
        <v>January</v>
      </c>
      <c r="F371" s="17">
        <f>YEAR(Таблиця9[[#This Row],[Стовпець1]])</f>
        <v>2019</v>
      </c>
      <c r="G371" s="17">
        <f>ROUNDUP(Таблиця9[[#This Row],[Month]]/3,0)</f>
        <v>1</v>
      </c>
      <c r="H371" s="17">
        <f t="shared" si="12"/>
        <v>27</v>
      </c>
      <c r="I371" t="s">
        <v>691</v>
      </c>
      <c r="J371" t="s">
        <v>531</v>
      </c>
      <c r="K371" t="s">
        <v>979</v>
      </c>
      <c r="L371">
        <f>_xlfn.XLOOKUP($A371,'Order Details'!$A$1:$A$1501,'Order Details'!B$1:B$1501,,0)</f>
        <v>27</v>
      </c>
      <c r="M371">
        <f>_xlfn.XLOOKUP($A371,'Order Details'!$A$1:$A$1501,'Order Details'!C$1:C$1501,,0)</f>
        <v>1</v>
      </c>
      <c r="N371">
        <f>_xlfn.XLOOKUP($A371,'Order Details'!$A$1:$A$1501,'Order Details'!D$1:D$1501,,0)</f>
        <v>1</v>
      </c>
      <c r="O371" t="str">
        <f>_xlfn.XLOOKUP($A371,'Order Details'!$A$1:$A$1501,'Order Details'!E$1:E$1501,,0)</f>
        <v>Clothing</v>
      </c>
      <c r="P371" t="str">
        <f>_xlfn.XLOOKUP($A371,'Order Details'!$A$1:$A$1501,'Order Details'!F$1:F$1501,,0)</f>
        <v>Stole</v>
      </c>
    </row>
    <row r="372" spans="1:16" x14ac:dyDescent="0.3">
      <c r="A372" t="s">
        <v>403</v>
      </c>
      <c r="B372" s="16" t="s">
        <v>1119</v>
      </c>
      <c r="C372" s="16">
        <f t="shared" si="10"/>
        <v>43492</v>
      </c>
      <c r="D372" s="17">
        <f>MONTH(Таблиця9[[#This Row],[Стовпець1]])</f>
        <v>1</v>
      </c>
      <c r="E372" s="17" t="str">
        <f>TEXT(DATE(2000,Таблиця9[[#This Row],[Month]],1),"MMMM")</f>
        <v>January</v>
      </c>
      <c r="F372" s="17">
        <f>YEAR(Таблиця9[[#This Row],[Стовпець1]])</f>
        <v>2019</v>
      </c>
      <c r="G372" s="17">
        <f>ROUNDUP(Таблиця9[[#This Row],[Month]]/3,0)</f>
        <v>1</v>
      </c>
      <c r="H372" s="17">
        <f t="shared" si="12"/>
        <v>27</v>
      </c>
      <c r="I372" t="s">
        <v>1120</v>
      </c>
      <c r="J372" t="s">
        <v>534</v>
      </c>
      <c r="K372" t="s">
        <v>601</v>
      </c>
      <c r="L372">
        <f>_xlfn.XLOOKUP($A372,'Order Details'!$A$1:$A$1501,'Order Details'!B$1:B$1501,,0)</f>
        <v>1063</v>
      </c>
      <c r="M372">
        <f>_xlfn.XLOOKUP($A372,'Order Details'!$A$1:$A$1501,'Order Details'!C$1:C$1501,,0)</f>
        <v>-175</v>
      </c>
      <c r="N372">
        <f>_xlfn.XLOOKUP($A372,'Order Details'!$A$1:$A$1501,'Order Details'!D$1:D$1501,,0)</f>
        <v>4</v>
      </c>
      <c r="O372" t="str">
        <f>_xlfn.XLOOKUP($A372,'Order Details'!$A$1:$A$1501,'Order Details'!E$1:E$1501,,0)</f>
        <v>Electronics</v>
      </c>
      <c r="P372" t="str">
        <f>_xlfn.XLOOKUP($A372,'Order Details'!$A$1:$A$1501,'Order Details'!F$1:F$1501,,0)</f>
        <v>Electronic Games</v>
      </c>
    </row>
    <row r="373" spans="1:16" x14ac:dyDescent="0.3">
      <c r="A373" t="s">
        <v>404</v>
      </c>
      <c r="B373" s="16" t="s">
        <v>1119</v>
      </c>
      <c r="C373" s="16">
        <f t="shared" si="10"/>
        <v>43492</v>
      </c>
      <c r="D373" s="17">
        <f>MONTH(Таблиця9[[#This Row],[Стовпець1]])</f>
        <v>1</v>
      </c>
      <c r="E373" s="17" t="str">
        <f>TEXT(DATE(2000,Таблиця9[[#This Row],[Month]],1),"MMMM")</f>
        <v>January</v>
      </c>
      <c r="F373" s="17">
        <f>YEAR(Таблиця9[[#This Row],[Стовпець1]])</f>
        <v>2019</v>
      </c>
      <c r="G373" s="17">
        <f>ROUNDUP(Таблиця9[[#This Row],[Month]]/3,0)</f>
        <v>1</v>
      </c>
      <c r="H373" s="17">
        <f t="shared" si="12"/>
        <v>27</v>
      </c>
      <c r="I373" t="s">
        <v>859</v>
      </c>
      <c r="J373" t="s">
        <v>537</v>
      </c>
      <c r="K373" t="s">
        <v>603</v>
      </c>
      <c r="L373">
        <f>_xlfn.XLOOKUP($A373,'Order Details'!$A$1:$A$1501,'Order Details'!B$1:B$1501,,0)</f>
        <v>560</v>
      </c>
      <c r="M373">
        <f>_xlfn.XLOOKUP($A373,'Order Details'!$A$1:$A$1501,'Order Details'!C$1:C$1501,,0)</f>
        <v>44</v>
      </c>
      <c r="N373">
        <f>_xlfn.XLOOKUP($A373,'Order Details'!$A$1:$A$1501,'Order Details'!D$1:D$1501,,0)</f>
        <v>3</v>
      </c>
      <c r="O373" t="str">
        <f>_xlfn.XLOOKUP($A373,'Order Details'!$A$1:$A$1501,'Order Details'!E$1:E$1501,,0)</f>
        <v>Clothing</v>
      </c>
      <c r="P373" t="str">
        <f>_xlfn.XLOOKUP($A373,'Order Details'!$A$1:$A$1501,'Order Details'!F$1:F$1501,,0)</f>
        <v>Saree</v>
      </c>
    </row>
    <row r="374" spans="1:16" x14ac:dyDescent="0.3">
      <c r="A374" t="s">
        <v>405</v>
      </c>
      <c r="B374" s="16" t="s">
        <v>1119</v>
      </c>
      <c r="C374" s="16">
        <f t="shared" si="10"/>
        <v>43492</v>
      </c>
      <c r="D374" s="17">
        <f>MONTH(Таблиця9[[#This Row],[Стовпець1]])</f>
        <v>1</v>
      </c>
      <c r="E374" s="17" t="str">
        <f>TEXT(DATE(2000,Таблиця9[[#This Row],[Month]],1),"MMMM")</f>
        <v>January</v>
      </c>
      <c r="F374" s="17">
        <f>YEAR(Таблиця9[[#This Row],[Стовпець1]])</f>
        <v>2019</v>
      </c>
      <c r="G374" s="17">
        <f>ROUNDUP(Таблиця9[[#This Row],[Month]]/3,0)</f>
        <v>1</v>
      </c>
      <c r="H374" s="17">
        <f t="shared" si="12"/>
        <v>27</v>
      </c>
      <c r="I374" t="s">
        <v>733</v>
      </c>
      <c r="J374" t="s">
        <v>540</v>
      </c>
      <c r="K374" t="s">
        <v>985</v>
      </c>
      <c r="L374">
        <f>_xlfn.XLOOKUP($A374,'Order Details'!$A$1:$A$1501,'Order Details'!B$1:B$1501,,0)</f>
        <v>22</v>
      </c>
      <c r="M374">
        <f>_xlfn.XLOOKUP($A374,'Order Details'!$A$1:$A$1501,'Order Details'!C$1:C$1501,,0)</f>
        <v>11</v>
      </c>
      <c r="N374">
        <f>_xlfn.XLOOKUP($A374,'Order Details'!$A$1:$A$1501,'Order Details'!D$1:D$1501,,0)</f>
        <v>3</v>
      </c>
      <c r="O374" t="str">
        <f>_xlfn.XLOOKUP($A374,'Order Details'!$A$1:$A$1501,'Order Details'!E$1:E$1501,,0)</f>
        <v>Clothing</v>
      </c>
      <c r="P374" t="str">
        <f>_xlfn.XLOOKUP($A374,'Order Details'!$A$1:$A$1501,'Order Details'!F$1:F$1501,,0)</f>
        <v>Kurti</v>
      </c>
    </row>
    <row r="375" spans="1:16" x14ac:dyDescent="0.3">
      <c r="A375" t="s">
        <v>406</v>
      </c>
      <c r="B375" s="16" t="s">
        <v>1121</v>
      </c>
      <c r="C375" s="16">
        <f t="shared" si="10"/>
        <v>43493</v>
      </c>
      <c r="D375" s="17">
        <f>MONTH(Таблиця9[[#This Row],[Стовпець1]])</f>
        <v>1</v>
      </c>
      <c r="E375" s="17" t="str">
        <f>TEXT(DATE(2000,Таблиця9[[#This Row],[Month]],1),"MMMM")</f>
        <v>January</v>
      </c>
      <c r="F375" s="17">
        <f>YEAR(Таблиця9[[#This Row],[Стовпець1]])</f>
        <v>2019</v>
      </c>
      <c r="G375" s="17">
        <f>ROUNDUP(Таблиця9[[#This Row],[Month]]/3,0)</f>
        <v>1</v>
      </c>
      <c r="H375" s="17">
        <f t="shared" si="12"/>
        <v>28</v>
      </c>
      <c r="I375" t="s">
        <v>1122</v>
      </c>
      <c r="J375" t="s">
        <v>1021</v>
      </c>
      <c r="K375" t="s">
        <v>1021</v>
      </c>
      <c r="L375">
        <f>_xlfn.XLOOKUP($A375,'Order Details'!$A$1:$A$1501,'Order Details'!B$1:B$1501,,0)</f>
        <v>42</v>
      </c>
      <c r="M375">
        <f>_xlfn.XLOOKUP($A375,'Order Details'!$A$1:$A$1501,'Order Details'!C$1:C$1501,,0)</f>
        <v>13</v>
      </c>
      <c r="N375">
        <f>_xlfn.XLOOKUP($A375,'Order Details'!$A$1:$A$1501,'Order Details'!D$1:D$1501,,0)</f>
        <v>3</v>
      </c>
      <c r="O375" t="str">
        <f>_xlfn.XLOOKUP($A375,'Order Details'!$A$1:$A$1501,'Order Details'!E$1:E$1501,,0)</f>
        <v>Clothing</v>
      </c>
      <c r="P375" t="str">
        <f>_xlfn.XLOOKUP($A375,'Order Details'!$A$1:$A$1501,'Order Details'!F$1:F$1501,,0)</f>
        <v>Leggings</v>
      </c>
    </row>
    <row r="376" spans="1:16" x14ac:dyDescent="0.3">
      <c r="A376" t="s">
        <v>407</v>
      </c>
      <c r="B376" s="16" t="s">
        <v>1123</v>
      </c>
      <c r="C376" s="16">
        <f t="shared" si="10"/>
        <v>43494</v>
      </c>
      <c r="D376" s="17">
        <f>MONTH(Таблиця9[[#This Row],[Стовпець1]])</f>
        <v>1</v>
      </c>
      <c r="E376" s="17" t="str">
        <f>TEXT(DATE(2000,Таблиця9[[#This Row],[Month]],1),"MMMM")</f>
        <v>January</v>
      </c>
      <c r="F376" s="17">
        <f>YEAR(Таблиця9[[#This Row],[Стовпець1]])</f>
        <v>2019</v>
      </c>
      <c r="G376" s="17">
        <f>ROUNDUP(Таблиця9[[#This Row],[Month]]/3,0)</f>
        <v>1</v>
      </c>
      <c r="H376" s="17">
        <f t="shared" si="12"/>
        <v>29</v>
      </c>
      <c r="I376" t="s">
        <v>1124</v>
      </c>
      <c r="J376" t="s">
        <v>1021</v>
      </c>
      <c r="K376" t="s">
        <v>1021</v>
      </c>
      <c r="L376">
        <f>_xlfn.XLOOKUP($A376,'Order Details'!$A$1:$A$1501,'Order Details'!B$1:B$1501,,0)</f>
        <v>13</v>
      </c>
      <c r="M376">
        <f>_xlfn.XLOOKUP($A376,'Order Details'!$A$1:$A$1501,'Order Details'!C$1:C$1501,,0)</f>
        <v>3</v>
      </c>
      <c r="N376">
        <f>_xlfn.XLOOKUP($A376,'Order Details'!$A$1:$A$1501,'Order Details'!D$1:D$1501,,0)</f>
        <v>1</v>
      </c>
      <c r="O376" t="str">
        <f>_xlfn.XLOOKUP($A376,'Order Details'!$A$1:$A$1501,'Order Details'!E$1:E$1501,,0)</f>
        <v>Clothing</v>
      </c>
      <c r="P376" t="str">
        <f>_xlfn.XLOOKUP($A376,'Order Details'!$A$1:$A$1501,'Order Details'!F$1:F$1501,,0)</f>
        <v>Leggings</v>
      </c>
    </row>
    <row r="377" spans="1:16" x14ac:dyDescent="0.3">
      <c r="A377" t="s">
        <v>408</v>
      </c>
      <c r="B377" s="16" t="s">
        <v>1125</v>
      </c>
      <c r="C377" s="16">
        <f t="shared" si="10"/>
        <v>43495</v>
      </c>
      <c r="D377" s="17">
        <f>MONTH(Таблиця9[[#This Row],[Стовпець1]])</f>
        <v>1</v>
      </c>
      <c r="E377" s="17" t="str">
        <f>TEXT(DATE(2000,Таблиця9[[#This Row],[Month]],1),"MMMM")</f>
        <v>January</v>
      </c>
      <c r="F377" s="17">
        <f>YEAR(Таблиця9[[#This Row],[Стовпець1]])</f>
        <v>2019</v>
      </c>
      <c r="G377" s="17">
        <f>ROUNDUP(Таблиця9[[#This Row],[Month]]/3,0)</f>
        <v>1</v>
      </c>
      <c r="H377" s="17">
        <f t="shared" si="12"/>
        <v>30</v>
      </c>
      <c r="I377" t="s">
        <v>1126</v>
      </c>
      <c r="J377" t="s">
        <v>1021</v>
      </c>
      <c r="K377" t="s">
        <v>1021</v>
      </c>
      <c r="L377">
        <f>_xlfn.XLOOKUP($A377,'Order Details'!$A$1:$A$1501,'Order Details'!B$1:B$1501,,0)</f>
        <v>230</v>
      </c>
      <c r="M377">
        <f>_xlfn.XLOOKUP($A377,'Order Details'!$A$1:$A$1501,'Order Details'!C$1:C$1501,,0)</f>
        <v>5</v>
      </c>
      <c r="N377">
        <f>_xlfn.XLOOKUP($A377,'Order Details'!$A$1:$A$1501,'Order Details'!D$1:D$1501,,0)</f>
        <v>2</v>
      </c>
      <c r="O377" t="str">
        <f>_xlfn.XLOOKUP($A377,'Order Details'!$A$1:$A$1501,'Order Details'!E$1:E$1501,,0)</f>
        <v>Clothing</v>
      </c>
      <c r="P377" t="str">
        <f>_xlfn.XLOOKUP($A377,'Order Details'!$A$1:$A$1501,'Order Details'!F$1:F$1501,,0)</f>
        <v>Saree</v>
      </c>
    </row>
    <row r="378" spans="1:16" x14ac:dyDescent="0.3">
      <c r="A378" t="s">
        <v>409</v>
      </c>
      <c r="B378" s="16" t="s">
        <v>1125</v>
      </c>
      <c r="C378" s="16">
        <f t="shared" si="10"/>
        <v>43495</v>
      </c>
      <c r="D378" s="17">
        <f>MONTH(Таблиця9[[#This Row],[Стовпець1]])</f>
        <v>1</v>
      </c>
      <c r="E378" s="17" t="str">
        <f>TEXT(DATE(2000,Таблиця9[[#This Row],[Month]],1),"MMMM")</f>
        <v>January</v>
      </c>
      <c r="F378" s="17">
        <f>YEAR(Таблиця9[[#This Row],[Стовпець1]])</f>
        <v>2019</v>
      </c>
      <c r="G378" s="17">
        <f>ROUNDUP(Таблиця9[[#This Row],[Month]]/3,0)</f>
        <v>1</v>
      </c>
      <c r="H378" s="17">
        <f t="shared" si="12"/>
        <v>30</v>
      </c>
      <c r="I378" t="s">
        <v>1039</v>
      </c>
      <c r="J378" t="s">
        <v>1021</v>
      </c>
      <c r="K378" t="s">
        <v>1021</v>
      </c>
      <c r="L378">
        <f>_xlfn.XLOOKUP($A378,'Order Details'!$A$1:$A$1501,'Order Details'!B$1:B$1501,,0)</f>
        <v>304</v>
      </c>
      <c r="M378">
        <f>_xlfn.XLOOKUP($A378,'Order Details'!$A$1:$A$1501,'Order Details'!C$1:C$1501,,0)</f>
        <v>97</v>
      </c>
      <c r="N378">
        <f>_xlfn.XLOOKUP($A378,'Order Details'!$A$1:$A$1501,'Order Details'!D$1:D$1501,,0)</f>
        <v>6</v>
      </c>
      <c r="O378" t="str">
        <f>_xlfn.XLOOKUP($A378,'Order Details'!$A$1:$A$1501,'Order Details'!E$1:E$1501,,0)</f>
        <v>Clothing</v>
      </c>
      <c r="P378" t="str">
        <f>_xlfn.XLOOKUP($A378,'Order Details'!$A$1:$A$1501,'Order Details'!F$1:F$1501,,0)</f>
        <v>Stole</v>
      </c>
    </row>
    <row r="379" spans="1:16" x14ac:dyDescent="0.3">
      <c r="A379" t="s">
        <v>410</v>
      </c>
      <c r="B379" s="16" t="s">
        <v>1127</v>
      </c>
      <c r="C379" s="16">
        <f t="shared" si="10"/>
        <v>43496</v>
      </c>
      <c r="D379" s="17">
        <f>MONTH(Таблиця9[[#This Row],[Стовпець1]])</f>
        <v>1</v>
      </c>
      <c r="E379" s="17" t="str">
        <f>TEXT(DATE(2000,Таблиця9[[#This Row],[Month]],1),"MMMM")</f>
        <v>January</v>
      </c>
      <c r="F379" s="17">
        <f>YEAR(Таблиця9[[#This Row],[Стовпець1]])</f>
        <v>2019</v>
      </c>
      <c r="G379" s="17">
        <f>ROUNDUP(Таблиця9[[#This Row],[Month]]/3,0)</f>
        <v>1</v>
      </c>
      <c r="H379" s="17">
        <f t="shared" si="12"/>
        <v>31</v>
      </c>
      <c r="I379" t="s">
        <v>1128</v>
      </c>
      <c r="J379" t="s">
        <v>537</v>
      </c>
      <c r="K379" t="s">
        <v>603</v>
      </c>
      <c r="L379">
        <f>_xlfn.XLOOKUP($A379,'Order Details'!$A$1:$A$1501,'Order Details'!B$1:B$1501,,0)</f>
        <v>197</v>
      </c>
      <c r="M379">
        <f>_xlfn.XLOOKUP($A379,'Order Details'!$A$1:$A$1501,'Order Details'!C$1:C$1501,,0)</f>
        <v>20</v>
      </c>
      <c r="N379">
        <f>_xlfn.XLOOKUP($A379,'Order Details'!$A$1:$A$1501,'Order Details'!D$1:D$1501,,0)</f>
        <v>4</v>
      </c>
      <c r="O379" t="str">
        <f>_xlfn.XLOOKUP($A379,'Order Details'!$A$1:$A$1501,'Order Details'!E$1:E$1501,,0)</f>
        <v>Clothing</v>
      </c>
      <c r="P379" t="str">
        <f>_xlfn.XLOOKUP($A379,'Order Details'!$A$1:$A$1501,'Order Details'!F$1:F$1501,,0)</f>
        <v>Kurti</v>
      </c>
    </row>
    <row r="380" spans="1:16" x14ac:dyDescent="0.3">
      <c r="A380" t="s">
        <v>411</v>
      </c>
      <c r="B380" s="16" t="s">
        <v>1127</v>
      </c>
      <c r="C380" s="16">
        <f t="shared" si="10"/>
        <v>43496</v>
      </c>
      <c r="D380" s="17">
        <f>MONTH(Таблиця9[[#This Row],[Стовпець1]])</f>
        <v>1</v>
      </c>
      <c r="E380" s="17" t="str">
        <f>TEXT(DATE(2000,Таблиця9[[#This Row],[Month]],1),"MMMM")</f>
        <v>January</v>
      </c>
      <c r="F380" s="17">
        <f>YEAR(Таблиця9[[#This Row],[Стовпець1]])</f>
        <v>2019</v>
      </c>
      <c r="G380" s="17">
        <f>ROUNDUP(Таблиця9[[#This Row],[Month]]/3,0)</f>
        <v>1</v>
      </c>
      <c r="H380" s="17">
        <f t="shared" si="12"/>
        <v>31</v>
      </c>
      <c r="I380" t="s">
        <v>733</v>
      </c>
      <c r="J380" t="s">
        <v>540</v>
      </c>
      <c r="K380" t="s">
        <v>985</v>
      </c>
      <c r="L380">
        <f>_xlfn.XLOOKUP($A380,'Order Details'!$A$1:$A$1501,'Order Details'!B$1:B$1501,,0)</f>
        <v>749</v>
      </c>
      <c r="M380">
        <f>_xlfn.XLOOKUP($A380,'Order Details'!$A$1:$A$1501,'Order Details'!C$1:C$1501,,0)</f>
        <v>307</v>
      </c>
      <c r="N380">
        <f>_xlfn.XLOOKUP($A380,'Order Details'!$A$1:$A$1501,'Order Details'!D$1:D$1501,,0)</f>
        <v>7</v>
      </c>
      <c r="O380" t="str">
        <f>_xlfn.XLOOKUP($A380,'Order Details'!$A$1:$A$1501,'Order Details'!E$1:E$1501,,0)</f>
        <v>Furniture</v>
      </c>
      <c r="P380" t="str">
        <f>_xlfn.XLOOKUP($A380,'Order Details'!$A$1:$A$1501,'Order Details'!F$1:F$1501,,0)</f>
        <v>Furnishings</v>
      </c>
    </row>
    <row r="381" spans="1:16" x14ac:dyDescent="0.3">
      <c r="A381" t="s">
        <v>412</v>
      </c>
      <c r="B381" s="16" t="s">
        <v>1127</v>
      </c>
      <c r="C381" s="16">
        <f t="shared" si="10"/>
        <v>43496</v>
      </c>
      <c r="D381" s="17">
        <f>MONTH(Таблиця9[[#This Row],[Стовпець1]])</f>
        <v>1</v>
      </c>
      <c r="E381" s="17" t="str">
        <f>TEXT(DATE(2000,Таблиця9[[#This Row],[Month]],1),"MMMM")</f>
        <v>January</v>
      </c>
      <c r="F381" s="17">
        <f>YEAR(Таблиця9[[#This Row],[Стовпець1]])</f>
        <v>2019</v>
      </c>
      <c r="G381" s="17">
        <f>ROUNDUP(Таблиця9[[#This Row],[Month]]/3,0)</f>
        <v>1</v>
      </c>
      <c r="H381" s="17">
        <f t="shared" si="12"/>
        <v>31</v>
      </c>
      <c r="I381" t="s">
        <v>1129</v>
      </c>
      <c r="J381" t="s">
        <v>1021</v>
      </c>
      <c r="K381" t="s">
        <v>1021</v>
      </c>
      <c r="L381">
        <f>_xlfn.XLOOKUP($A381,'Order Details'!$A$1:$A$1501,'Order Details'!B$1:B$1501,,0)</f>
        <v>299</v>
      </c>
      <c r="M381">
        <f>_xlfn.XLOOKUP($A381,'Order Details'!$A$1:$A$1501,'Order Details'!C$1:C$1501,,0)</f>
        <v>0</v>
      </c>
      <c r="N381">
        <f>_xlfn.XLOOKUP($A381,'Order Details'!$A$1:$A$1501,'Order Details'!D$1:D$1501,,0)</f>
        <v>6</v>
      </c>
      <c r="O381" t="str">
        <f>_xlfn.XLOOKUP($A381,'Order Details'!$A$1:$A$1501,'Order Details'!E$1:E$1501,,0)</f>
        <v>Clothing</v>
      </c>
      <c r="P381" t="str">
        <f>_xlfn.XLOOKUP($A381,'Order Details'!$A$1:$A$1501,'Order Details'!F$1:F$1501,,0)</f>
        <v>Stole</v>
      </c>
    </row>
    <row r="382" spans="1:16" x14ac:dyDescent="0.3">
      <c r="A382" t="s">
        <v>413</v>
      </c>
      <c r="B382" s="16" t="s">
        <v>1127</v>
      </c>
      <c r="C382" s="16">
        <f t="shared" si="10"/>
        <v>43496</v>
      </c>
      <c r="D382" s="17">
        <f>MONTH(Таблиця9[[#This Row],[Стовпець1]])</f>
        <v>1</v>
      </c>
      <c r="E382" s="17" t="str">
        <f>TEXT(DATE(2000,Таблиця9[[#This Row],[Month]],1),"MMMM")</f>
        <v>January</v>
      </c>
      <c r="F382" s="17">
        <f>YEAR(Таблиця9[[#This Row],[Стовпець1]])</f>
        <v>2019</v>
      </c>
      <c r="G382" s="17">
        <f>ROUNDUP(Таблиця9[[#This Row],[Month]]/3,0)</f>
        <v>1</v>
      </c>
      <c r="H382" s="17">
        <f t="shared" si="12"/>
        <v>31</v>
      </c>
      <c r="I382" t="s">
        <v>1130</v>
      </c>
      <c r="J382" t="s">
        <v>1021</v>
      </c>
      <c r="K382" t="s">
        <v>1021</v>
      </c>
      <c r="L382">
        <f>_xlfn.XLOOKUP($A382,'Order Details'!$A$1:$A$1501,'Order Details'!B$1:B$1501,,0)</f>
        <v>79</v>
      </c>
      <c r="M382">
        <f>_xlfn.XLOOKUP($A382,'Order Details'!$A$1:$A$1501,'Order Details'!C$1:C$1501,,0)</f>
        <v>24</v>
      </c>
      <c r="N382">
        <f>_xlfn.XLOOKUP($A382,'Order Details'!$A$1:$A$1501,'Order Details'!D$1:D$1501,,0)</f>
        <v>9</v>
      </c>
      <c r="O382" t="str">
        <f>_xlfn.XLOOKUP($A382,'Order Details'!$A$1:$A$1501,'Order Details'!E$1:E$1501,,0)</f>
        <v>Clothing</v>
      </c>
      <c r="P382" t="str">
        <f>_xlfn.XLOOKUP($A382,'Order Details'!$A$1:$A$1501,'Order Details'!F$1:F$1501,,0)</f>
        <v>Skirt</v>
      </c>
    </row>
    <row r="383" spans="1:16" x14ac:dyDescent="0.3">
      <c r="A383" t="s">
        <v>414</v>
      </c>
      <c r="B383" s="16" t="s">
        <v>1131</v>
      </c>
      <c r="C383" s="16">
        <f t="shared" si="10"/>
        <v>43497</v>
      </c>
      <c r="D383" s="17">
        <f>MONTH(Таблиця9[[#This Row],[Стовпець1]])</f>
        <v>2</v>
      </c>
      <c r="E383" s="17" t="str">
        <f>TEXT(DATE(2000,Таблиця9[[#This Row],[Month]],1),"MMMM")</f>
        <v>February</v>
      </c>
      <c r="F383" s="17">
        <f>YEAR(Таблиця9[[#This Row],[Стовпець1]])</f>
        <v>2019</v>
      </c>
      <c r="G383" s="17">
        <f>ROUNDUP(Таблиця9[[#This Row],[Month]]/3,0)</f>
        <v>1</v>
      </c>
      <c r="H383" s="17">
        <f t="shared" si="12"/>
        <v>1</v>
      </c>
      <c r="I383" t="s">
        <v>669</v>
      </c>
      <c r="J383" t="s">
        <v>1021</v>
      </c>
      <c r="K383" t="s">
        <v>1021</v>
      </c>
      <c r="L383">
        <f>_xlfn.XLOOKUP($A383,'Order Details'!$A$1:$A$1501,'Order Details'!B$1:B$1501,,0)</f>
        <v>44</v>
      </c>
      <c r="M383">
        <f>_xlfn.XLOOKUP($A383,'Order Details'!$A$1:$A$1501,'Order Details'!C$1:C$1501,,0)</f>
        <v>14</v>
      </c>
      <c r="N383">
        <f>_xlfn.XLOOKUP($A383,'Order Details'!$A$1:$A$1501,'Order Details'!D$1:D$1501,,0)</f>
        <v>3</v>
      </c>
      <c r="O383" t="str">
        <f>_xlfn.XLOOKUP($A383,'Order Details'!$A$1:$A$1501,'Order Details'!E$1:E$1501,,0)</f>
        <v>Clothing</v>
      </c>
      <c r="P383" t="str">
        <f>_xlfn.XLOOKUP($A383,'Order Details'!$A$1:$A$1501,'Order Details'!F$1:F$1501,,0)</f>
        <v>Hankerchief</v>
      </c>
    </row>
    <row r="384" spans="1:16" x14ac:dyDescent="0.3">
      <c r="A384" t="s">
        <v>415</v>
      </c>
      <c r="B384" s="16" t="s">
        <v>1132</v>
      </c>
      <c r="C384" s="16">
        <f t="shared" si="10"/>
        <v>43498</v>
      </c>
      <c r="D384" s="17">
        <f>MONTH(Таблиця9[[#This Row],[Стовпець1]])</f>
        <v>2</v>
      </c>
      <c r="E384" s="17" t="str">
        <f>TEXT(DATE(2000,Таблиця9[[#This Row],[Month]],1),"MMMM")</f>
        <v>February</v>
      </c>
      <c r="F384" s="17">
        <f>YEAR(Таблиця9[[#This Row],[Стовпець1]])</f>
        <v>2019</v>
      </c>
      <c r="G384" s="17">
        <f>ROUNDUP(Таблиця9[[#This Row],[Month]]/3,0)</f>
        <v>1</v>
      </c>
      <c r="H384" s="17">
        <f t="shared" si="12"/>
        <v>2</v>
      </c>
      <c r="I384" t="s">
        <v>1133</v>
      </c>
      <c r="J384" t="s">
        <v>1021</v>
      </c>
      <c r="K384" t="s">
        <v>1021</v>
      </c>
      <c r="L384">
        <f>_xlfn.XLOOKUP($A384,'Order Details'!$A$1:$A$1501,'Order Details'!B$1:B$1501,,0)</f>
        <v>71</v>
      </c>
      <c r="M384">
        <f>_xlfn.XLOOKUP($A384,'Order Details'!$A$1:$A$1501,'Order Details'!C$1:C$1501,,0)</f>
        <v>32</v>
      </c>
      <c r="N384">
        <f>_xlfn.XLOOKUP($A384,'Order Details'!$A$1:$A$1501,'Order Details'!D$1:D$1501,,0)</f>
        <v>3</v>
      </c>
      <c r="O384" t="str">
        <f>_xlfn.XLOOKUP($A384,'Order Details'!$A$1:$A$1501,'Order Details'!E$1:E$1501,,0)</f>
        <v>Clothing</v>
      </c>
      <c r="P384" t="str">
        <f>_xlfn.XLOOKUP($A384,'Order Details'!$A$1:$A$1501,'Order Details'!F$1:F$1501,,0)</f>
        <v>Saree</v>
      </c>
    </row>
    <row r="385" spans="1:16" x14ac:dyDescent="0.3">
      <c r="A385" t="s">
        <v>416</v>
      </c>
      <c r="B385" s="16" t="s">
        <v>1134</v>
      </c>
      <c r="C385" s="16">
        <f t="shared" si="10"/>
        <v>43499</v>
      </c>
      <c r="D385" s="17">
        <f>MONTH(Таблиця9[[#This Row],[Стовпець1]])</f>
        <v>2</v>
      </c>
      <c r="E385" s="17" t="str">
        <f>TEXT(DATE(2000,Таблиця9[[#This Row],[Month]],1),"MMMM")</f>
        <v>February</v>
      </c>
      <c r="F385" s="17">
        <f>YEAR(Таблиця9[[#This Row],[Стовпець1]])</f>
        <v>2019</v>
      </c>
      <c r="G385" s="17">
        <f>ROUNDUP(Таблиця9[[#This Row],[Month]]/3,0)</f>
        <v>1</v>
      </c>
      <c r="H385" s="17">
        <f t="shared" si="12"/>
        <v>3</v>
      </c>
      <c r="I385" t="s">
        <v>1135</v>
      </c>
      <c r="J385" t="s">
        <v>537</v>
      </c>
      <c r="K385" t="s">
        <v>603</v>
      </c>
      <c r="L385">
        <f>_xlfn.XLOOKUP($A385,'Order Details'!$A$1:$A$1501,'Order Details'!B$1:B$1501,,0)</f>
        <v>188</v>
      </c>
      <c r="M385">
        <f>_xlfn.XLOOKUP($A385,'Order Details'!$A$1:$A$1501,'Order Details'!C$1:C$1501,,0)</f>
        <v>13</v>
      </c>
      <c r="N385">
        <f>_xlfn.XLOOKUP($A385,'Order Details'!$A$1:$A$1501,'Order Details'!D$1:D$1501,,0)</f>
        <v>7</v>
      </c>
      <c r="O385" t="str">
        <f>_xlfn.XLOOKUP($A385,'Order Details'!$A$1:$A$1501,'Order Details'!E$1:E$1501,,0)</f>
        <v>Clothing</v>
      </c>
      <c r="P385" t="str">
        <f>_xlfn.XLOOKUP($A385,'Order Details'!$A$1:$A$1501,'Order Details'!F$1:F$1501,,0)</f>
        <v>Shirt</v>
      </c>
    </row>
    <row r="386" spans="1:16" x14ac:dyDescent="0.3">
      <c r="A386" t="s">
        <v>417</v>
      </c>
      <c r="B386" s="16" t="s">
        <v>1134</v>
      </c>
      <c r="C386" s="16">
        <f t="shared" ref="C386:C449" si="13">DATE(RIGHT(B386,4),MID(B386,4,2),LEFT(B386,2))</f>
        <v>43499</v>
      </c>
      <c r="D386" s="17">
        <f>MONTH(Таблиця9[[#This Row],[Стовпець1]])</f>
        <v>2</v>
      </c>
      <c r="E386" s="17" t="str">
        <f>TEXT(DATE(2000,Таблиця9[[#This Row],[Month]],1),"MMMM")</f>
        <v>February</v>
      </c>
      <c r="F386" s="17">
        <f>YEAR(Таблиця9[[#This Row],[Стовпець1]])</f>
        <v>2019</v>
      </c>
      <c r="G386" s="17">
        <f>ROUNDUP(Таблиця9[[#This Row],[Month]]/3,0)</f>
        <v>1</v>
      </c>
      <c r="H386" s="17">
        <f t="shared" ref="H386:H449" si="14">DAY(C386)</f>
        <v>3</v>
      </c>
      <c r="I386" t="s">
        <v>956</v>
      </c>
      <c r="J386" t="s">
        <v>540</v>
      </c>
      <c r="K386" t="s">
        <v>985</v>
      </c>
      <c r="L386">
        <f>_xlfn.XLOOKUP($A386,'Order Details'!$A$1:$A$1501,'Order Details'!B$1:B$1501,,0)</f>
        <v>141</v>
      </c>
      <c r="M386">
        <f>_xlfn.XLOOKUP($A386,'Order Details'!$A$1:$A$1501,'Order Details'!C$1:C$1501,,0)</f>
        <v>41</v>
      </c>
      <c r="N386">
        <f>_xlfn.XLOOKUP($A386,'Order Details'!$A$1:$A$1501,'Order Details'!D$1:D$1501,,0)</f>
        <v>3</v>
      </c>
      <c r="O386" t="str">
        <f>_xlfn.XLOOKUP($A386,'Order Details'!$A$1:$A$1501,'Order Details'!E$1:E$1501,,0)</f>
        <v>Clothing</v>
      </c>
      <c r="P386" t="str">
        <f>_xlfn.XLOOKUP($A386,'Order Details'!$A$1:$A$1501,'Order Details'!F$1:F$1501,,0)</f>
        <v>Shirt</v>
      </c>
    </row>
    <row r="387" spans="1:16" x14ac:dyDescent="0.3">
      <c r="A387" t="s">
        <v>418</v>
      </c>
      <c r="B387" s="16" t="s">
        <v>1134</v>
      </c>
      <c r="C387" s="16">
        <f t="shared" si="13"/>
        <v>43499</v>
      </c>
      <c r="D387" s="17">
        <f>MONTH(Таблиця9[[#This Row],[Стовпець1]])</f>
        <v>2</v>
      </c>
      <c r="E387" s="17" t="str">
        <f>TEXT(DATE(2000,Таблиця9[[#This Row],[Month]],1),"MMMM")</f>
        <v>February</v>
      </c>
      <c r="F387" s="17">
        <f>YEAR(Таблиця9[[#This Row],[Стовпець1]])</f>
        <v>2019</v>
      </c>
      <c r="G387" s="17">
        <f>ROUNDUP(Таблиця9[[#This Row],[Month]]/3,0)</f>
        <v>1</v>
      </c>
      <c r="H387" s="17">
        <f t="shared" si="14"/>
        <v>3</v>
      </c>
      <c r="I387" t="s">
        <v>1136</v>
      </c>
      <c r="J387" t="s">
        <v>1021</v>
      </c>
      <c r="K387" t="s">
        <v>1021</v>
      </c>
      <c r="L387">
        <f>_xlfn.XLOOKUP($A387,'Order Details'!$A$1:$A$1501,'Order Details'!B$1:B$1501,,0)</f>
        <v>44</v>
      </c>
      <c r="M387">
        <f>_xlfn.XLOOKUP($A387,'Order Details'!$A$1:$A$1501,'Order Details'!C$1:C$1501,,0)</f>
        <v>8</v>
      </c>
      <c r="N387">
        <f>_xlfn.XLOOKUP($A387,'Order Details'!$A$1:$A$1501,'Order Details'!D$1:D$1501,,0)</f>
        <v>2</v>
      </c>
      <c r="O387" t="str">
        <f>_xlfn.XLOOKUP($A387,'Order Details'!$A$1:$A$1501,'Order Details'!E$1:E$1501,,0)</f>
        <v>Clothing</v>
      </c>
      <c r="P387" t="str">
        <f>_xlfn.XLOOKUP($A387,'Order Details'!$A$1:$A$1501,'Order Details'!F$1:F$1501,,0)</f>
        <v>Stole</v>
      </c>
    </row>
    <row r="388" spans="1:16" x14ac:dyDescent="0.3">
      <c r="A388" t="s">
        <v>419</v>
      </c>
      <c r="B388" s="16" t="s">
        <v>1134</v>
      </c>
      <c r="C388" s="16">
        <f t="shared" si="13"/>
        <v>43499</v>
      </c>
      <c r="D388" s="17">
        <f>MONTH(Таблиця9[[#This Row],[Стовпець1]])</f>
        <v>2</v>
      </c>
      <c r="E388" s="17" t="str">
        <f>TEXT(DATE(2000,Таблиця9[[#This Row],[Month]],1),"MMMM")</f>
        <v>February</v>
      </c>
      <c r="F388" s="17">
        <f>YEAR(Таблиця9[[#This Row],[Стовпець1]])</f>
        <v>2019</v>
      </c>
      <c r="G388" s="17">
        <f>ROUNDUP(Таблиця9[[#This Row],[Month]]/3,0)</f>
        <v>1</v>
      </c>
      <c r="H388" s="17">
        <f t="shared" si="14"/>
        <v>3</v>
      </c>
      <c r="I388" t="s">
        <v>1137</v>
      </c>
      <c r="J388" t="s">
        <v>1021</v>
      </c>
      <c r="K388" t="s">
        <v>1021</v>
      </c>
      <c r="L388">
        <f>_xlfn.XLOOKUP($A388,'Order Details'!$A$1:$A$1501,'Order Details'!B$1:B$1501,,0)</f>
        <v>196</v>
      </c>
      <c r="M388">
        <f>_xlfn.XLOOKUP($A388,'Order Details'!$A$1:$A$1501,'Order Details'!C$1:C$1501,,0)</f>
        <v>-7</v>
      </c>
      <c r="N388">
        <f>_xlfn.XLOOKUP($A388,'Order Details'!$A$1:$A$1501,'Order Details'!D$1:D$1501,,0)</f>
        <v>5</v>
      </c>
      <c r="O388" t="str">
        <f>_xlfn.XLOOKUP($A388,'Order Details'!$A$1:$A$1501,'Order Details'!E$1:E$1501,,0)</f>
        <v>Electronics</v>
      </c>
      <c r="P388" t="str">
        <f>_xlfn.XLOOKUP($A388,'Order Details'!$A$1:$A$1501,'Order Details'!F$1:F$1501,,0)</f>
        <v>Phones</v>
      </c>
    </row>
    <row r="389" spans="1:16" x14ac:dyDescent="0.3">
      <c r="A389" t="s">
        <v>420</v>
      </c>
      <c r="B389" s="16" t="s">
        <v>1138</v>
      </c>
      <c r="C389" s="16">
        <f t="shared" si="13"/>
        <v>43500</v>
      </c>
      <c r="D389" s="17">
        <f>MONTH(Таблиця9[[#This Row],[Стовпець1]])</f>
        <v>2</v>
      </c>
      <c r="E389" s="17" t="str">
        <f>TEXT(DATE(2000,Таблиця9[[#This Row],[Month]],1),"MMMM")</f>
        <v>February</v>
      </c>
      <c r="F389" s="17">
        <f>YEAR(Таблиця9[[#This Row],[Стовпець1]])</f>
        <v>2019</v>
      </c>
      <c r="G389" s="17">
        <f>ROUNDUP(Таблиця9[[#This Row],[Month]]/3,0)</f>
        <v>1</v>
      </c>
      <c r="H389" s="17">
        <f t="shared" si="14"/>
        <v>4</v>
      </c>
      <c r="I389" t="s">
        <v>1139</v>
      </c>
      <c r="J389" t="s">
        <v>1021</v>
      </c>
      <c r="K389" t="s">
        <v>1021</v>
      </c>
      <c r="L389">
        <f>_xlfn.XLOOKUP($A389,'Order Details'!$A$1:$A$1501,'Order Details'!B$1:B$1501,,0)</f>
        <v>1314</v>
      </c>
      <c r="M389">
        <f>_xlfn.XLOOKUP($A389,'Order Details'!$A$1:$A$1501,'Order Details'!C$1:C$1501,,0)</f>
        <v>342</v>
      </c>
      <c r="N389">
        <f>_xlfn.XLOOKUP($A389,'Order Details'!$A$1:$A$1501,'Order Details'!D$1:D$1501,,0)</f>
        <v>3</v>
      </c>
      <c r="O389" t="str">
        <f>_xlfn.XLOOKUP($A389,'Order Details'!$A$1:$A$1501,'Order Details'!E$1:E$1501,,0)</f>
        <v>Furniture</v>
      </c>
      <c r="P389" t="str">
        <f>_xlfn.XLOOKUP($A389,'Order Details'!$A$1:$A$1501,'Order Details'!F$1:F$1501,,0)</f>
        <v>Bookcases</v>
      </c>
    </row>
    <row r="390" spans="1:16" x14ac:dyDescent="0.3">
      <c r="A390" t="s">
        <v>421</v>
      </c>
      <c r="B390" s="16" t="s">
        <v>1138</v>
      </c>
      <c r="C390" s="16">
        <f t="shared" si="13"/>
        <v>43500</v>
      </c>
      <c r="D390" s="17">
        <f>MONTH(Таблиця9[[#This Row],[Стовпець1]])</f>
        <v>2</v>
      </c>
      <c r="E390" s="17" t="str">
        <f>TEXT(DATE(2000,Таблиця9[[#This Row],[Month]],1),"MMMM")</f>
        <v>February</v>
      </c>
      <c r="F390" s="17">
        <f>YEAR(Таблиця9[[#This Row],[Стовпець1]])</f>
        <v>2019</v>
      </c>
      <c r="G390" s="17">
        <f>ROUNDUP(Таблиця9[[#This Row],[Month]]/3,0)</f>
        <v>1</v>
      </c>
      <c r="H390" s="17">
        <f t="shared" si="14"/>
        <v>4</v>
      </c>
      <c r="I390" t="s">
        <v>1140</v>
      </c>
      <c r="J390" t="s">
        <v>1021</v>
      </c>
      <c r="K390" t="s">
        <v>1021</v>
      </c>
      <c r="L390">
        <f>_xlfn.XLOOKUP($A390,'Order Details'!$A$1:$A$1501,'Order Details'!B$1:B$1501,,0)</f>
        <v>62</v>
      </c>
      <c r="M390">
        <f>_xlfn.XLOOKUP($A390,'Order Details'!$A$1:$A$1501,'Order Details'!C$1:C$1501,,0)</f>
        <v>6</v>
      </c>
      <c r="N390">
        <f>_xlfn.XLOOKUP($A390,'Order Details'!$A$1:$A$1501,'Order Details'!D$1:D$1501,,0)</f>
        <v>6</v>
      </c>
      <c r="O390" t="str">
        <f>_xlfn.XLOOKUP($A390,'Order Details'!$A$1:$A$1501,'Order Details'!E$1:E$1501,,0)</f>
        <v>Clothing</v>
      </c>
      <c r="P390" t="str">
        <f>_xlfn.XLOOKUP($A390,'Order Details'!$A$1:$A$1501,'Order Details'!F$1:F$1501,,0)</f>
        <v>Skirt</v>
      </c>
    </row>
    <row r="391" spans="1:16" x14ac:dyDescent="0.3">
      <c r="A391" t="s">
        <v>422</v>
      </c>
      <c r="B391" s="16" t="s">
        <v>1138</v>
      </c>
      <c r="C391" s="16">
        <f t="shared" si="13"/>
        <v>43500</v>
      </c>
      <c r="D391" s="17">
        <f>MONTH(Таблиця9[[#This Row],[Стовпець1]])</f>
        <v>2</v>
      </c>
      <c r="E391" s="17" t="str">
        <f>TEXT(DATE(2000,Таблиця9[[#This Row],[Month]],1),"MMMM")</f>
        <v>February</v>
      </c>
      <c r="F391" s="17">
        <f>YEAR(Таблиця9[[#This Row],[Стовпець1]])</f>
        <v>2019</v>
      </c>
      <c r="G391" s="17">
        <f>ROUNDUP(Таблиця9[[#This Row],[Month]]/3,0)</f>
        <v>1</v>
      </c>
      <c r="H391" s="17">
        <f t="shared" si="14"/>
        <v>4</v>
      </c>
      <c r="I391" t="s">
        <v>559</v>
      </c>
      <c r="J391" t="s">
        <v>537</v>
      </c>
      <c r="K391" t="s">
        <v>603</v>
      </c>
      <c r="L391">
        <f>_xlfn.XLOOKUP($A391,'Order Details'!$A$1:$A$1501,'Order Details'!B$1:B$1501,,0)</f>
        <v>16</v>
      </c>
      <c r="M391">
        <f>_xlfn.XLOOKUP($A391,'Order Details'!$A$1:$A$1501,'Order Details'!C$1:C$1501,,0)</f>
        <v>6</v>
      </c>
      <c r="N391">
        <f>_xlfn.XLOOKUP($A391,'Order Details'!$A$1:$A$1501,'Order Details'!D$1:D$1501,,0)</f>
        <v>3</v>
      </c>
      <c r="O391" t="str">
        <f>_xlfn.XLOOKUP($A391,'Order Details'!$A$1:$A$1501,'Order Details'!E$1:E$1501,,0)</f>
        <v>Clothing</v>
      </c>
      <c r="P391" t="str">
        <f>_xlfn.XLOOKUP($A391,'Order Details'!$A$1:$A$1501,'Order Details'!F$1:F$1501,,0)</f>
        <v>Hankerchief</v>
      </c>
    </row>
    <row r="392" spans="1:16" x14ac:dyDescent="0.3">
      <c r="A392" t="s">
        <v>423</v>
      </c>
      <c r="B392" s="16" t="s">
        <v>1138</v>
      </c>
      <c r="C392" s="16">
        <f t="shared" si="13"/>
        <v>43500</v>
      </c>
      <c r="D392" s="17">
        <f>MONTH(Таблиця9[[#This Row],[Стовпець1]])</f>
        <v>2</v>
      </c>
      <c r="E392" s="17" t="str">
        <f>TEXT(DATE(2000,Таблиця9[[#This Row],[Month]],1),"MMMM")</f>
        <v>February</v>
      </c>
      <c r="F392" s="17">
        <f>YEAR(Таблиця9[[#This Row],[Стовпець1]])</f>
        <v>2019</v>
      </c>
      <c r="G392" s="17">
        <f>ROUNDUP(Таблиця9[[#This Row],[Month]]/3,0)</f>
        <v>1</v>
      </c>
      <c r="H392" s="17">
        <f t="shared" si="14"/>
        <v>4</v>
      </c>
      <c r="I392" t="s">
        <v>1141</v>
      </c>
      <c r="J392" t="s">
        <v>540</v>
      </c>
      <c r="K392" t="s">
        <v>985</v>
      </c>
      <c r="L392">
        <f>_xlfn.XLOOKUP($A392,'Order Details'!$A$1:$A$1501,'Order Details'!B$1:B$1501,,0)</f>
        <v>50</v>
      </c>
      <c r="M392">
        <f>_xlfn.XLOOKUP($A392,'Order Details'!$A$1:$A$1501,'Order Details'!C$1:C$1501,,0)</f>
        <v>-28</v>
      </c>
      <c r="N392">
        <f>_xlfn.XLOOKUP($A392,'Order Details'!$A$1:$A$1501,'Order Details'!D$1:D$1501,,0)</f>
        <v>5</v>
      </c>
      <c r="O392" t="str">
        <f>_xlfn.XLOOKUP($A392,'Order Details'!$A$1:$A$1501,'Order Details'!E$1:E$1501,,0)</f>
        <v>Furniture</v>
      </c>
      <c r="P392" t="str">
        <f>_xlfn.XLOOKUP($A392,'Order Details'!$A$1:$A$1501,'Order Details'!F$1:F$1501,,0)</f>
        <v>Furnishings</v>
      </c>
    </row>
    <row r="393" spans="1:16" x14ac:dyDescent="0.3">
      <c r="A393" t="s">
        <v>424</v>
      </c>
      <c r="B393" s="16" t="s">
        <v>1142</v>
      </c>
      <c r="C393" s="16">
        <f t="shared" si="13"/>
        <v>43501</v>
      </c>
      <c r="D393" s="17">
        <f>MONTH(Таблиця9[[#This Row],[Стовпець1]])</f>
        <v>2</v>
      </c>
      <c r="E393" s="17" t="str">
        <f>TEXT(DATE(2000,Таблиця9[[#This Row],[Month]],1),"MMMM")</f>
        <v>February</v>
      </c>
      <c r="F393" s="17">
        <f>YEAR(Таблиця9[[#This Row],[Стовпець1]])</f>
        <v>2019</v>
      </c>
      <c r="G393" s="17">
        <f>ROUNDUP(Таблиця9[[#This Row],[Month]]/3,0)</f>
        <v>1</v>
      </c>
      <c r="H393" s="17">
        <f t="shared" si="14"/>
        <v>5</v>
      </c>
      <c r="I393" t="s">
        <v>1143</v>
      </c>
      <c r="J393" t="s">
        <v>1021</v>
      </c>
      <c r="K393" t="s">
        <v>1021</v>
      </c>
      <c r="L393">
        <f>_xlfn.XLOOKUP($A393,'Order Details'!$A$1:$A$1501,'Order Details'!B$1:B$1501,,0)</f>
        <v>26</v>
      </c>
      <c r="M393">
        <f>_xlfn.XLOOKUP($A393,'Order Details'!$A$1:$A$1501,'Order Details'!C$1:C$1501,,0)</f>
        <v>-17</v>
      </c>
      <c r="N393">
        <f>_xlfn.XLOOKUP($A393,'Order Details'!$A$1:$A$1501,'Order Details'!D$1:D$1501,,0)</f>
        <v>1</v>
      </c>
      <c r="O393" t="str">
        <f>_xlfn.XLOOKUP($A393,'Order Details'!$A$1:$A$1501,'Order Details'!E$1:E$1501,,0)</f>
        <v>Clothing</v>
      </c>
      <c r="P393" t="str">
        <f>_xlfn.XLOOKUP($A393,'Order Details'!$A$1:$A$1501,'Order Details'!F$1:F$1501,,0)</f>
        <v>Stole</v>
      </c>
    </row>
    <row r="394" spans="1:16" x14ac:dyDescent="0.3">
      <c r="A394" t="s">
        <v>425</v>
      </c>
      <c r="B394" s="16" t="s">
        <v>1144</v>
      </c>
      <c r="C394" s="16">
        <f t="shared" si="13"/>
        <v>43502</v>
      </c>
      <c r="D394" s="17">
        <f>MONTH(Таблиця9[[#This Row],[Стовпець1]])</f>
        <v>2</v>
      </c>
      <c r="E394" s="17" t="str">
        <f>TEXT(DATE(2000,Таблиця9[[#This Row],[Month]],1),"MMMM")</f>
        <v>February</v>
      </c>
      <c r="F394" s="17">
        <f>YEAR(Таблиця9[[#This Row],[Стовпець1]])</f>
        <v>2019</v>
      </c>
      <c r="G394" s="17">
        <f>ROUNDUP(Таблиця9[[#This Row],[Month]]/3,0)</f>
        <v>1</v>
      </c>
      <c r="H394" s="17">
        <f t="shared" si="14"/>
        <v>6</v>
      </c>
      <c r="I394" t="s">
        <v>786</v>
      </c>
      <c r="J394" t="s">
        <v>1021</v>
      </c>
      <c r="K394" t="s">
        <v>1021</v>
      </c>
      <c r="L394">
        <f>_xlfn.XLOOKUP($A394,'Order Details'!$A$1:$A$1501,'Order Details'!B$1:B$1501,,0)</f>
        <v>43</v>
      </c>
      <c r="M394">
        <f>_xlfn.XLOOKUP($A394,'Order Details'!$A$1:$A$1501,'Order Details'!C$1:C$1501,,0)</f>
        <v>9</v>
      </c>
      <c r="N394">
        <f>_xlfn.XLOOKUP($A394,'Order Details'!$A$1:$A$1501,'Order Details'!D$1:D$1501,,0)</f>
        <v>4</v>
      </c>
      <c r="O394" t="str">
        <f>_xlfn.XLOOKUP($A394,'Order Details'!$A$1:$A$1501,'Order Details'!E$1:E$1501,,0)</f>
        <v>Clothing</v>
      </c>
      <c r="P394" t="str">
        <f>_xlfn.XLOOKUP($A394,'Order Details'!$A$1:$A$1501,'Order Details'!F$1:F$1501,,0)</f>
        <v>Skirt</v>
      </c>
    </row>
    <row r="395" spans="1:16" x14ac:dyDescent="0.3">
      <c r="A395" t="s">
        <v>426</v>
      </c>
      <c r="B395" s="16" t="s">
        <v>1145</v>
      </c>
      <c r="C395" s="16">
        <f t="shared" si="13"/>
        <v>43503</v>
      </c>
      <c r="D395" s="17">
        <f>MONTH(Таблиця9[[#This Row],[Стовпець1]])</f>
        <v>2</v>
      </c>
      <c r="E395" s="17" t="str">
        <f>TEXT(DATE(2000,Таблиця9[[#This Row],[Month]],1),"MMMM")</f>
        <v>February</v>
      </c>
      <c r="F395" s="17">
        <f>YEAR(Таблиця9[[#This Row],[Стовпець1]])</f>
        <v>2019</v>
      </c>
      <c r="G395" s="17">
        <f>ROUNDUP(Таблиця9[[#This Row],[Month]]/3,0)</f>
        <v>1</v>
      </c>
      <c r="H395" s="17">
        <f t="shared" si="14"/>
        <v>7</v>
      </c>
      <c r="I395" t="s">
        <v>1146</v>
      </c>
      <c r="J395" t="s">
        <v>1021</v>
      </c>
      <c r="K395" t="s">
        <v>1021</v>
      </c>
      <c r="L395">
        <f>_xlfn.XLOOKUP($A395,'Order Details'!$A$1:$A$1501,'Order Details'!B$1:B$1501,,0)</f>
        <v>13</v>
      </c>
      <c r="M395">
        <f>_xlfn.XLOOKUP($A395,'Order Details'!$A$1:$A$1501,'Order Details'!C$1:C$1501,,0)</f>
        <v>0</v>
      </c>
      <c r="N395">
        <f>_xlfn.XLOOKUP($A395,'Order Details'!$A$1:$A$1501,'Order Details'!D$1:D$1501,,0)</f>
        <v>2</v>
      </c>
      <c r="O395" t="str">
        <f>_xlfn.XLOOKUP($A395,'Order Details'!$A$1:$A$1501,'Order Details'!E$1:E$1501,,0)</f>
        <v>Clothing</v>
      </c>
      <c r="P395" t="str">
        <f>_xlfn.XLOOKUP($A395,'Order Details'!$A$1:$A$1501,'Order Details'!F$1:F$1501,,0)</f>
        <v>Hankerchief</v>
      </c>
    </row>
    <row r="396" spans="1:16" x14ac:dyDescent="0.3">
      <c r="A396" t="s">
        <v>427</v>
      </c>
      <c r="B396" s="16" t="s">
        <v>1147</v>
      </c>
      <c r="C396" s="16">
        <f t="shared" si="13"/>
        <v>43504</v>
      </c>
      <c r="D396" s="17">
        <f>MONTH(Таблиця9[[#This Row],[Стовпець1]])</f>
        <v>2</v>
      </c>
      <c r="E396" s="17" t="str">
        <f>TEXT(DATE(2000,Таблиця9[[#This Row],[Month]],1),"MMMM")</f>
        <v>February</v>
      </c>
      <c r="F396" s="17">
        <f>YEAR(Таблиця9[[#This Row],[Стовпець1]])</f>
        <v>2019</v>
      </c>
      <c r="G396" s="17">
        <f>ROUNDUP(Таблиця9[[#This Row],[Month]]/3,0)</f>
        <v>1</v>
      </c>
      <c r="H396" s="17">
        <f t="shared" si="14"/>
        <v>8</v>
      </c>
      <c r="I396" t="s">
        <v>803</v>
      </c>
      <c r="J396" t="s">
        <v>1021</v>
      </c>
      <c r="K396" t="s">
        <v>1021</v>
      </c>
      <c r="L396">
        <f>_xlfn.XLOOKUP($A396,'Order Details'!$A$1:$A$1501,'Order Details'!B$1:B$1501,,0)</f>
        <v>80</v>
      </c>
      <c r="M396">
        <f>_xlfn.XLOOKUP($A396,'Order Details'!$A$1:$A$1501,'Order Details'!C$1:C$1501,,0)</f>
        <v>22</v>
      </c>
      <c r="N396">
        <f>_xlfn.XLOOKUP($A396,'Order Details'!$A$1:$A$1501,'Order Details'!D$1:D$1501,,0)</f>
        <v>3</v>
      </c>
      <c r="O396" t="str">
        <f>_xlfn.XLOOKUP($A396,'Order Details'!$A$1:$A$1501,'Order Details'!E$1:E$1501,,0)</f>
        <v>Clothing</v>
      </c>
      <c r="P396" t="str">
        <f>_xlfn.XLOOKUP($A396,'Order Details'!$A$1:$A$1501,'Order Details'!F$1:F$1501,,0)</f>
        <v>Stole</v>
      </c>
    </row>
    <row r="397" spans="1:16" x14ac:dyDescent="0.3">
      <c r="A397" t="s">
        <v>428</v>
      </c>
      <c r="B397" s="16" t="s">
        <v>1147</v>
      </c>
      <c r="C397" s="16">
        <f t="shared" si="13"/>
        <v>43504</v>
      </c>
      <c r="D397" s="17">
        <f>MONTH(Таблиця9[[#This Row],[Стовпець1]])</f>
        <v>2</v>
      </c>
      <c r="E397" s="17" t="str">
        <f>TEXT(DATE(2000,Таблиця9[[#This Row],[Month]],1),"MMMM")</f>
        <v>February</v>
      </c>
      <c r="F397" s="17">
        <f>YEAR(Таблиця9[[#This Row],[Стовпець1]])</f>
        <v>2019</v>
      </c>
      <c r="G397" s="17">
        <f>ROUNDUP(Таблиця9[[#This Row],[Month]]/3,0)</f>
        <v>1</v>
      </c>
      <c r="H397" s="17">
        <f t="shared" si="14"/>
        <v>8</v>
      </c>
      <c r="I397" t="s">
        <v>1148</v>
      </c>
      <c r="J397" t="s">
        <v>537</v>
      </c>
      <c r="K397" t="s">
        <v>538</v>
      </c>
      <c r="L397">
        <f>_xlfn.XLOOKUP($A397,'Order Details'!$A$1:$A$1501,'Order Details'!B$1:B$1501,,0)</f>
        <v>315</v>
      </c>
      <c r="M397">
        <f>_xlfn.XLOOKUP($A397,'Order Details'!$A$1:$A$1501,'Order Details'!C$1:C$1501,,0)</f>
        <v>-8</v>
      </c>
      <c r="N397">
        <f>_xlfn.XLOOKUP($A397,'Order Details'!$A$1:$A$1501,'Order Details'!D$1:D$1501,,0)</f>
        <v>3</v>
      </c>
      <c r="O397" t="str">
        <f>_xlfn.XLOOKUP($A397,'Order Details'!$A$1:$A$1501,'Order Details'!E$1:E$1501,,0)</f>
        <v>Furniture</v>
      </c>
      <c r="P397" t="str">
        <f>_xlfn.XLOOKUP($A397,'Order Details'!$A$1:$A$1501,'Order Details'!F$1:F$1501,,0)</f>
        <v>Chairs</v>
      </c>
    </row>
    <row r="398" spans="1:16" x14ac:dyDescent="0.3">
      <c r="A398" t="s">
        <v>429</v>
      </c>
      <c r="B398" s="16" t="s">
        <v>1147</v>
      </c>
      <c r="C398" s="16">
        <f t="shared" si="13"/>
        <v>43504</v>
      </c>
      <c r="D398" s="17">
        <f>MONTH(Таблиця9[[#This Row],[Стовпець1]])</f>
        <v>2</v>
      </c>
      <c r="E398" s="17" t="str">
        <f>TEXT(DATE(2000,Таблиця9[[#This Row],[Month]],1),"MMMM")</f>
        <v>February</v>
      </c>
      <c r="F398" s="17">
        <f>YEAR(Таблиця9[[#This Row],[Стовпець1]])</f>
        <v>2019</v>
      </c>
      <c r="G398" s="17">
        <f>ROUNDUP(Таблиця9[[#This Row],[Month]]/3,0)</f>
        <v>1</v>
      </c>
      <c r="H398" s="17">
        <f t="shared" si="14"/>
        <v>8</v>
      </c>
      <c r="I398" t="s">
        <v>1149</v>
      </c>
      <c r="J398" t="s">
        <v>540</v>
      </c>
      <c r="K398" t="s">
        <v>541</v>
      </c>
      <c r="L398">
        <f>_xlfn.XLOOKUP($A398,'Order Details'!$A$1:$A$1501,'Order Details'!B$1:B$1501,,0)</f>
        <v>147</v>
      </c>
      <c r="M398">
        <f>_xlfn.XLOOKUP($A398,'Order Details'!$A$1:$A$1501,'Order Details'!C$1:C$1501,,0)</f>
        <v>44</v>
      </c>
      <c r="N398">
        <f>_xlfn.XLOOKUP($A398,'Order Details'!$A$1:$A$1501,'Order Details'!D$1:D$1501,,0)</f>
        <v>3</v>
      </c>
      <c r="O398" t="str">
        <f>_xlfn.XLOOKUP($A398,'Order Details'!$A$1:$A$1501,'Order Details'!E$1:E$1501,,0)</f>
        <v>Clothing</v>
      </c>
      <c r="P398" t="str">
        <f>_xlfn.XLOOKUP($A398,'Order Details'!$A$1:$A$1501,'Order Details'!F$1:F$1501,,0)</f>
        <v>Saree</v>
      </c>
    </row>
    <row r="399" spans="1:16" x14ac:dyDescent="0.3">
      <c r="A399" t="s">
        <v>430</v>
      </c>
      <c r="B399" s="16" t="s">
        <v>1147</v>
      </c>
      <c r="C399" s="16">
        <f t="shared" si="13"/>
        <v>43504</v>
      </c>
      <c r="D399" s="17">
        <f>MONTH(Таблиця9[[#This Row],[Стовпець1]])</f>
        <v>2</v>
      </c>
      <c r="E399" s="17" t="str">
        <f>TEXT(DATE(2000,Таблиця9[[#This Row],[Month]],1),"MMMM")</f>
        <v>February</v>
      </c>
      <c r="F399" s="17">
        <f>YEAR(Таблиця9[[#This Row],[Стовпець1]])</f>
        <v>2019</v>
      </c>
      <c r="G399" s="17">
        <f>ROUNDUP(Таблиця9[[#This Row],[Month]]/3,0)</f>
        <v>1</v>
      </c>
      <c r="H399" s="17">
        <f t="shared" si="14"/>
        <v>8</v>
      </c>
      <c r="I399" t="s">
        <v>1150</v>
      </c>
      <c r="J399" t="s">
        <v>543</v>
      </c>
      <c r="K399" t="s">
        <v>544</v>
      </c>
      <c r="L399">
        <f>_xlfn.XLOOKUP($A399,'Order Details'!$A$1:$A$1501,'Order Details'!B$1:B$1501,,0)</f>
        <v>87</v>
      </c>
      <c r="M399">
        <f>_xlfn.XLOOKUP($A399,'Order Details'!$A$1:$A$1501,'Order Details'!C$1:C$1501,,0)</f>
        <v>10</v>
      </c>
      <c r="N399">
        <f>_xlfn.XLOOKUP($A399,'Order Details'!$A$1:$A$1501,'Order Details'!D$1:D$1501,,0)</f>
        <v>3</v>
      </c>
      <c r="O399" t="str">
        <f>_xlfn.XLOOKUP($A399,'Order Details'!$A$1:$A$1501,'Order Details'!E$1:E$1501,,0)</f>
        <v>Clothing</v>
      </c>
      <c r="P399" t="str">
        <f>_xlfn.XLOOKUP($A399,'Order Details'!$A$1:$A$1501,'Order Details'!F$1:F$1501,,0)</f>
        <v>Stole</v>
      </c>
    </row>
    <row r="400" spans="1:16" x14ac:dyDescent="0.3">
      <c r="A400" t="s">
        <v>431</v>
      </c>
      <c r="B400" s="16" t="s">
        <v>1151</v>
      </c>
      <c r="C400" s="16">
        <f t="shared" si="13"/>
        <v>43505</v>
      </c>
      <c r="D400" s="17">
        <f>MONTH(Таблиця9[[#This Row],[Стовпець1]])</f>
        <v>2</v>
      </c>
      <c r="E400" s="17" t="str">
        <f>TEXT(DATE(2000,Таблиця9[[#This Row],[Month]],1),"MMMM")</f>
        <v>February</v>
      </c>
      <c r="F400" s="17">
        <f>YEAR(Таблиця9[[#This Row],[Стовпець1]])</f>
        <v>2019</v>
      </c>
      <c r="G400" s="17">
        <f>ROUNDUP(Таблиця9[[#This Row],[Month]]/3,0)</f>
        <v>1</v>
      </c>
      <c r="H400" s="17">
        <f t="shared" si="14"/>
        <v>9</v>
      </c>
      <c r="I400" t="s">
        <v>1152</v>
      </c>
      <c r="J400" t="s">
        <v>546</v>
      </c>
      <c r="K400" t="s">
        <v>547</v>
      </c>
      <c r="L400">
        <f>_xlfn.XLOOKUP($A400,'Order Details'!$A$1:$A$1501,'Order Details'!B$1:B$1501,,0)</f>
        <v>1301</v>
      </c>
      <c r="M400">
        <f>_xlfn.XLOOKUP($A400,'Order Details'!$A$1:$A$1501,'Order Details'!C$1:C$1501,,0)</f>
        <v>573</v>
      </c>
      <c r="N400">
        <f>_xlfn.XLOOKUP($A400,'Order Details'!$A$1:$A$1501,'Order Details'!D$1:D$1501,,0)</f>
        <v>5</v>
      </c>
      <c r="O400" t="str">
        <f>_xlfn.XLOOKUP($A400,'Order Details'!$A$1:$A$1501,'Order Details'!E$1:E$1501,,0)</f>
        <v>Electronics</v>
      </c>
      <c r="P400" t="str">
        <f>_xlfn.XLOOKUP($A400,'Order Details'!$A$1:$A$1501,'Order Details'!F$1:F$1501,,0)</f>
        <v>Accessories</v>
      </c>
    </row>
    <row r="401" spans="1:16" x14ac:dyDescent="0.3">
      <c r="A401" t="s">
        <v>432</v>
      </c>
      <c r="B401" s="16" t="s">
        <v>1151</v>
      </c>
      <c r="C401" s="16">
        <f t="shared" si="13"/>
        <v>43505</v>
      </c>
      <c r="D401" s="17">
        <f>MONTH(Таблиця9[[#This Row],[Стовпець1]])</f>
        <v>2</v>
      </c>
      <c r="E401" s="17" t="str">
        <f>TEXT(DATE(2000,Таблиця9[[#This Row],[Month]],1),"MMMM")</f>
        <v>February</v>
      </c>
      <c r="F401" s="17">
        <f>YEAR(Таблиця9[[#This Row],[Стовпець1]])</f>
        <v>2019</v>
      </c>
      <c r="G401" s="17">
        <f>ROUNDUP(Таблиця9[[#This Row],[Month]]/3,0)</f>
        <v>1</v>
      </c>
      <c r="H401" s="17">
        <f t="shared" si="14"/>
        <v>9</v>
      </c>
      <c r="I401" t="s">
        <v>786</v>
      </c>
      <c r="J401" t="s">
        <v>549</v>
      </c>
      <c r="K401" t="s">
        <v>550</v>
      </c>
      <c r="L401">
        <f>_xlfn.XLOOKUP($A401,'Order Details'!$A$1:$A$1501,'Order Details'!B$1:B$1501,,0)</f>
        <v>311</v>
      </c>
      <c r="M401">
        <f>_xlfn.XLOOKUP($A401,'Order Details'!$A$1:$A$1501,'Order Details'!C$1:C$1501,,0)</f>
        <v>72</v>
      </c>
      <c r="N401">
        <f>_xlfn.XLOOKUP($A401,'Order Details'!$A$1:$A$1501,'Order Details'!D$1:D$1501,,0)</f>
        <v>2</v>
      </c>
      <c r="O401" t="str">
        <f>_xlfn.XLOOKUP($A401,'Order Details'!$A$1:$A$1501,'Order Details'!E$1:E$1501,,0)</f>
        <v>Furniture</v>
      </c>
      <c r="P401" t="str">
        <f>_xlfn.XLOOKUP($A401,'Order Details'!$A$1:$A$1501,'Order Details'!F$1:F$1501,,0)</f>
        <v>Bookcases</v>
      </c>
    </row>
    <row r="402" spans="1:16" x14ac:dyDescent="0.3">
      <c r="A402" t="s">
        <v>433</v>
      </c>
      <c r="B402" s="16" t="s">
        <v>1151</v>
      </c>
      <c r="C402" s="16">
        <f t="shared" si="13"/>
        <v>43505</v>
      </c>
      <c r="D402" s="17">
        <f>MONTH(Таблиця9[[#This Row],[Стовпець1]])</f>
        <v>2</v>
      </c>
      <c r="E402" s="17" t="str">
        <f>TEXT(DATE(2000,Таблиця9[[#This Row],[Month]],1),"MMMM")</f>
        <v>February</v>
      </c>
      <c r="F402" s="17">
        <f>YEAR(Таблиця9[[#This Row],[Стовпець1]])</f>
        <v>2019</v>
      </c>
      <c r="G402" s="17">
        <f>ROUNDUP(Таблиця9[[#This Row],[Month]]/3,0)</f>
        <v>1</v>
      </c>
      <c r="H402" s="17">
        <f t="shared" si="14"/>
        <v>9</v>
      </c>
      <c r="I402" t="s">
        <v>1153</v>
      </c>
      <c r="J402" t="s">
        <v>553</v>
      </c>
      <c r="K402" t="s">
        <v>554</v>
      </c>
      <c r="L402">
        <f>_xlfn.XLOOKUP($A402,'Order Details'!$A$1:$A$1501,'Order Details'!B$1:B$1501,,0)</f>
        <v>22</v>
      </c>
      <c r="M402">
        <f>_xlfn.XLOOKUP($A402,'Order Details'!$A$1:$A$1501,'Order Details'!C$1:C$1501,,0)</f>
        <v>4</v>
      </c>
      <c r="N402">
        <f>_xlfn.XLOOKUP($A402,'Order Details'!$A$1:$A$1501,'Order Details'!D$1:D$1501,,0)</f>
        <v>1</v>
      </c>
      <c r="O402" t="str">
        <f>_xlfn.XLOOKUP($A402,'Order Details'!$A$1:$A$1501,'Order Details'!E$1:E$1501,,0)</f>
        <v>Clothing</v>
      </c>
      <c r="P402" t="str">
        <f>_xlfn.XLOOKUP($A402,'Order Details'!$A$1:$A$1501,'Order Details'!F$1:F$1501,,0)</f>
        <v>Stole</v>
      </c>
    </row>
    <row r="403" spans="1:16" x14ac:dyDescent="0.3">
      <c r="A403" t="s">
        <v>434</v>
      </c>
      <c r="B403" s="16" t="s">
        <v>1154</v>
      </c>
      <c r="C403" s="16">
        <f t="shared" si="13"/>
        <v>43506</v>
      </c>
      <c r="D403" s="17">
        <f>MONTH(Таблиця9[[#This Row],[Стовпець1]])</f>
        <v>2</v>
      </c>
      <c r="E403" s="17" t="str">
        <f>TEXT(DATE(2000,Таблиця9[[#This Row],[Month]],1),"MMMM")</f>
        <v>February</v>
      </c>
      <c r="F403" s="17">
        <f>YEAR(Таблиця9[[#This Row],[Стовпець1]])</f>
        <v>2019</v>
      </c>
      <c r="G403" s="17">
        <f>ROUNDUP(Таблиця9[[#This Row],[Month]]/3,0)</f>
        <v>1</v>
      </c>
      <c r="H403" s="17">
        <f t="shared" si="14"/>
        <v>10</v>
      </c>
      <c r="I403" t="s">
        <v>970</v>
      </c>
      <c r="J403" t="s">
        <v>557</v>
      </c>
      <c r="K403" t="s">
        <v>558</v>
      </c>
      <c r="L403">
        <f>_xlfn.XLOOKUP($A403,'Order Details'!$A$1:$A$1501,'Order Details'!B$1:B$1501,,0)</f>
        <v>285</v>
      </c>
      <c r="M403">
        <f>_xlfn.XLOOKUP($A403,'Order Details'!$A$1:$A$1501,'Order Details'!C$1:C$1501,,0)</f>
        <v>128</v>
      </c>
      <c r="N403">
        <f>_xlfn.XLOOKUP($A403,'Order Details'!$A$1:$A$1501,'Order Details'!D$1:D$1501,,0)</f>
        <v>2</v>
      </c>
      <c r="O403" t="str">
        <f>_xlfn.XLOOKUP($A403,'Order Details'!$A$1:$A$1501,'Order Details'!E$1:E$1501,,0)</f>
        <v>Electronics</v>
      </c>
      <c r="P403" t="str">
        <f>_xlfn.XLOOKUP($A403,'Order Details'!$A$1:$A$1501,'Order Details'!F$1:F$1501,,0)</f>
        <v>Printers</v>
      </c>
    </row>
    <row r="404" spans="1:16" x14ac:dyDescent="0.3">
      <c r="A404" t="s">
        <v>435</v>
      </c>
      <c r="B404" s="16" t="s">
        <v>1155</v>
      </c>
      <c r="C404" s="16">
        <f t="shared" si="13"/>
        <v>43507</v>
      </c>
      <c r="D404" s="17">
        <f>MONTH(Таблиця9[[#This Row],[Стовпець1]])</f>
        <v>2</v>
      </c>
      <c r="E404" s="17" t="str">
        <f>TEXT(DATE(2000,Таблиця9[[#This Row],[Month]],1),"MMMM")</f>
        <v>February</v>
      </c>
      <c r="F404" s="17">
        <f>YEAR(Таблиця9[[#This Row],[Стовпець1]])</f>
        <v>2019</v>
      </c>
      <c r="G404" s="17">
        <f>ROUNDUP(Таблиця9[[#This Row],[Month]]/3,0)</f>
        <v>1</v>
      </c>
      <c r="H404" s="17">
        <f t="shared" si="14"/>
        <v>11</v>
      </c>
      <c r="I404" t="s">
        <v>1156</v>
      </c>
      <c r="J404" t="s">
        <v>560</v>
      </c>
      <c r="K404" t="s">
        <v>561</v>
      </c>
      <c r="L404">
        <f>_xlfn.XLOOKUP($A404,'Order Details'!$A$1:$A$1501,'Order Details'!B$1:B$1501,,0)</f>
        <v>527</v>
      </c>
      <c r="M404">
        <f>_xlfn.XLOOKUP($A404,'Order Details'!$A$1:$A$1501,'Order Details'!C$1:C$1501,,0)</f>
        <v>26</v>
      </c>
      <c r="N404">
        <f>_xlfn.XLOOKUP($A404,'Order Details'!$A$1:$A$1501,'Order Details'!D$1:D$1501,,0)</f>
        <v>3</v>
      </c>
      <c r="O404" t="str">
        <f>_xlfn.XLOOKUP($A404,'Order Details'!$A$1:$A$1501,'Order Details'!E$1:E$1501,,0)</f>
        <v>Electronics</v>
      </c>
      <c r="P404" t="str">
        <f>_xlfn.XLOOKUP($A404,'Order Details'!$A$1:$A$1501,'Order Details'!F$1:F$1501,,0)</f>
        <v>Electronic Games</v>
      </c>
    </row>
    <row r="405" spans="1:16" x14ac:dyDescent="0.3">
      <c r="A405" t="s">
        <v>436</v>
      </c>
      <c r="B405" s="16" t="s">
        <v>1157</v>
      </c>
      <c r="C405" s="16">
        <f t="shared" si="13"/>
        <v>43508</v>
      </c>
      <c r="D405" s="17">
        <f>MONTH(Таблиця9[[#This Row],[Стовпець1]])</f>
        <v>2</v>
      </c>
      <c r="E405" s="17" t="str">
        <f>TEXT(DATE(2000,Таблиця9[[#This Row],[Month]],1),"MMMM")</f>
        <v>February</v>
      </c>
      <c r="F405" s="17">
        <f>YEAR(Таблиця9[[#This Row],[Стовпець1]])</f>
        <v>2019</v>
      </c>
      <c r="G405" s="17">
        <f>ROUNDUP(Таблиця9[[#This Row],[Month]]/3,0)</f>
        <v>1</v>
      </c>
      <c r="H405" s="17">
        <f t="shared" si="14"/>
        <v>12</v>
      </c>
      <c r="I405" t="s">
        <v>530</v>
      </c>
      <c r="J405" t="s">
        <v>531</v>
      </c>
      <c r="K405" t="s">
        <v>532</v>
      </c>
      <c r="L405">
        <f>_xlfn.XLOOKUP($A405,'Order Details'!$A$1:$A$1501,'Order Details'!B$1:B$1501,,0)</f>
        <v>93</v>
      </c>
      <c r="M405">
        <f>_xlfn.XLOOKUP($A405,'Order Details'!$A$1:$A$1501,'Order Details'!C$1:C$1501,,0)</f>
        <v>44</v>
      </c>
      <c r="N405">
        <f>_xlfn.XLOOKUP($A405,'Order Details'!$A$1:$A$1501,'Order Details'!D$1:D$1501,,0)</f>
        <v>2</v>
      </c>
      <c r="O405" t="str">
        <f>_xlfn.XLOOKUP($A405,'Order Details'!$A$1:$A$1501,'Order Details'!E$1:E$1501,,0)</f>
        <v>Clothing</v>
      </c>
      <c r="P405" t="str">
        <f>_xlfn.XLOOKUP($A405,'Order Details'!$A$1:$A$1501,'Order Details'!F$1:F$1501,,0)</f>
        <v>Stole</v>
      </c>
    </row>
    <row r="406" spans="1:16" x14ac:dyDescent="0.3">
      <c r="A406" t="s">
        <v>437</v>
      </c>
      <c r="B406" s="16" t="s">
        <v>1158</v>
      </c>
      <c r="C406" s="16">
        <f t="shared" si="13"/>
        <v>43509</v>
      </c>
      <c r="D406" s="17">
        <f>MONTH(Таблиця9[[#This Row],[Стовпець1]])</f>
        <v>2</v>
      </c>
      <c r="E406" s="17" t="str">
        <f>TEXT(DATE(2000,Таблиця9[[#This Row],[Month]],1),"MMMM")</f>
        <v>February</v>
      </c>
      <c r="F406" s="17">
        <f>YEAR(Таблиця9[[#This Row],[Стовпець1]])</f>
        <v>2019</v>
      </c>
      <c r="G406" s="17">
        <f>ROUNDUP(Таблиця9[[#This Row],[Month]]/3,0)</f>
        <v>1</v>
      </c>
      <c r="H406" s="17">
        <f t="shared" si="14"/>
        <v>13</v>
      </c>
      <c r="I406" t="s">
        <v>533</v>
      </c>
      <c r="J406" t="s">
        <v>534</v>
      </c>
      <c r="K406" t="s">
        <v>535</v>
      </c>
      <c r="L406">
        <f>_xlfn.XLOOKUP($A406,'Order Details'!$A$1:$A$1501,'Order Details'!B$1:B$1501,,0)</f>
        <v>21</v>
      </c>
      <c r="M406">
        <f>_xlfn.XLOOKUP($A406,'Order Details'!$A$1:$A$1501,'Order Details'!C$1:C$1501,,0)</f>
        <v>8</v>
      </c>
      <c r="N406">
        <f>_xlfn.XLOOKUP($A406,'Order Details'!$A$1:$A$1501,'Order Details'!D$1:D$1501,,0)</f>
        <v>2</v>
      </c>
      <c r="O406" t="str">
        <f>_xlfn.XLOOKUP($A406,'Order Details'!$A$1:$A$1501,'Order Details'!E$1:E$1501,,0)</f>
        <v>Clothing</v>
      </c>
      <c r="P406" t="str">
        <f>_xlfn.XLOOKUP($A406,'Order Details'!$A$1:$A$1501,'Order Details'!F$1:F$1501,,0)</f>
        <v>Saree</v>
      </c>
    </row>
    <row r="407" spans="1:16" x14ac:dyDescent="0.3">
      <c r="A407" t="s">
        <v>438</v>
      </c>
      <c r="B407" s="16" t="s">
        <v>1158</v>
      </c>
      <c r="C407" s="16">
        <f t="shared" si="13"/>
        <v>43509</v>
      </c>
      <c r="D407" s="17">
        <f>MONTH(Таблиця9[[#This Row],[Стовпець1]])</f>
        <v>2</v>
      </c>
      <c r="E407" s="17" t="str">
        <f>TEXT(DATE(2000,Таблиця9[[#This Row],[Month]],1),"MMMM")</f>
        <v>February</v>
      </c>
      <c r="F407" s="17">
        <f>YEAR(Таблиця9[[#This Row],[Стовпець1]])</f>
        <v>2019</v>
      </c>
      <c r="G407" s="17">
        <f>ROUNDUP(Таблиця9[[#This Row],[Month]]/3,0)</f>
        <v>1</v>
      </c>
      <c r="H407" s="17">
        <f t="shared" si="14"/>
        <v>13</v>
      </c>
      <c r="I407" t="s">
        <v>536</v>
      </c>
      <c r="J407" t="s">
        <v>537</v>
      </c>
      <c r="K407" t="s">
        <v>538</v>
      </c>
      <c r="L407">
        <f>_xlfn.XLOOKUP($A407,'Order Details'!$A$1:$A$1501,'Order Details'!B$1:B$1501,,0)</f>
        <v>29</v>
      </c>
      <c r="M407">
        <f>_xlfn.XLOOKUP($A407,'Order Details'!$A$1:$A$1501,'Order Details'!C$1:C$1501,,0)</f>
        <v>10</v>
      </c>
      <c r="N407">
        <f>_xlfn.XLOOKUP($A407,'Order Details'!$A$1:$A$1501,'Order Details'!D$1:D$1501,,0)</f>
        <v>3</v>
      </c>
      <c r="O407" t="str">
        <f>_xlfn.XLOOKUP($A407,'Order Details'!$A$1:$A$1501,'Order Details'!E$1:E$1501,,0)</f>
        <v>Clothing</v>
      </c>
      <c r="P407" t="str">
        <f>_xlfn.XLOOKUP($A407,'Order Details'!$A$1:$A$1501,'Order Details'!F$1:F$1501,,0)</f>
        <v>Skirt</v>
      </c>
    </row>
    <row r="408" spans="1:16" x14ac:dyDescent="0.3">
      <c r="A408" t="s">
        <v>439</v>
      </c>
      <c r="B408" s="16" t="s">
        <v>1158</v>
      </c>
      <c r="C408" s="16">
        <f t="shared" si="13"/>
        <v>43509</v>
      </c>
      <c r="D408" s="17">
        <f>MONTH(Таблиця9[[#This Row],[Стовпець1]])</f>
        <v>2</v>
      </c>
      <c r="E408" s="17" t="str">
        <f>TEXT(DATE(2000,Таблиця9[[#This Row],[Month]],1),"MMMM")</f>
        <v>February</v>
      </c>
      <c r="F408" s="17">
        <f>YEAR(Таблиця9[[#This Row],[Стовпець1]])</f>
        <v>2019</v>
      </c>
      <c r="G408" s="17">
        <f>ROUNDUP(Таблиця9[[#This Row],[Month]]/3,0)</f>
        <v>1</v>
      </c>
      <c r="H408" s="17">
        <f t="shared" si="14"/>
        <v>13</v>
      </c>
      <c r="I408" t="s">
        <v>539</v>
      </c>
      <c r="J408" t="s">
        <v>540</v>
      </c>
      <c r="K408" t="s">
        <v>541</v>
      </c>
      <c r="L408">
        <f>_xlfn.XLOOKUP($A408,'Order Details'!$A$1:$A$1501,'Order Details'!B$1:B$1501,,0)</f>
        <v>406</v>
      </c>
      <c r="M408">
        <f>_xlfn.XLOOKUP($A408,'Order Details'!$A$1:$A$1501,'Order Details'!C$1:C$1501,,0)</f>
        <v>97</v>
      </c>
      <c r="N408">
        <f>_xlfn.XLOOKUP($A408,'Order Details'!$A$1:$A$1501,'Order Details'!D$1:D$1501,,0)</f>
        <v>7</v>
      </c>
      <c r="O408" t="str">
        <f>_xlfn.XLOOKUP($A408,'Order Details'!$A$1:$A$1501,'Order Details'!E$1:E$1501,,0)</f>
        <v>Furniture</v>
      </c>
      <c r="P408" t="str">
        <f>_xlfn.XLOOKUP($A408,'Order Details'!$A$1:$A$1501,'Order Details'!F$1:F$1501,,0)</f>
        <v>Chairs</v>
      </c>
    </row>
    <row r="409" spans="1:16" x14ac:dyDescent="0.3">
      <c r="A409" t="s">
        <v>440</v>
      </c>
      <c r="B409" s="16" t="s">
        <v>1159</v>
      </c>
      <c r="C409" s="16">
        <f t="shared" si="13"/>
        <v>43510</v>
      </c>
      <c r="D409" s="17">
        <f>MONTH(Таблиця9[[#This Row],[Стовпець1]])</f>
        <v>2</v>
      </c>
      <c r="E409" s="17" t="str">
        <f>TEXT(DATE(2000,Таблиця9[[#This Row],[Month]],1),"MMMM")</f>
        <v>February</v>
      </c>
      <c r="F409" s="17">
        <f>YEAR(Таблиця9[[#This Row],[Стовпець1]])</f>
        <v>2019</v>
      </c>
      <c r="G409" s="17">
        <f>ROUNDUP(Таблиця9[[#This Row],[Month]]/3,0)</f>
        <v>1</v>
      </c>
      <c r="H409" s="17">
        <f t="shared" si="14"/>
        <v>14</v>
      </c>
      <c r="I409" t="s">
        <v>542</v>
      </c>
      <c r="J409" t="s">
        <v>543</v>
      </c>
      <c r="K409" t="s">
        <v>544</v>
      </c>
      <c r="L409">
        <f>_xlfn.XLOOKUP($A409,'Order Details'!$A$1:$A$1501,'Order Details'!B$1:B$1501,,0)</f>
        <v>128</v>
      </c>
      <c r="M409">
        <f>_xlfn.XLOOKUP($A409,'Order Details'!$A$1:$A$1501,'Order Details'!C$1:C$1501,,0)</f>
        <v>55</v>
      </c>
      <c r="N409">
        <f>_xlfn.XLOOKUP($A409,'Order Details'!$A$1:$A$1501,'Order Details'!D$1:D$1501,,0)</f>
        <v>1</v>
      </c>
      <c r="O409" t="str">
        <f>_xlfn.XLOOKUP($A409,'Order Details'!$A$1:$A$1501,'Order Details'!E$1:E$1501,,0)</f>
        <v>Clothing</v>
      </c>
      <c r="P409" t="str">
        <f>_xlfn.XLOOKUP($A409,'Order Details'!$A$1:$A$1501,'Order Details'!F$1:F$1501,,0)</f>
        <v>Saree</v>
      </c>
    </row>
    <row r="410" spans="1:16" x14ac:dyDescent="0.3">
      <c r="A410" t="s">
        <v>441</v>
      </c>
      <c r="B410" s="16" t="s">
        <v>1159</v>
      </c>
      <c r="C410" s="16">
        <f t="shared" si="13"/>
        <v>43510</v>
      </c>
      <c r="D410" s="17">
        <f>MONTH(Таблиця9[[#This Row],[Стовпець1]])</f>
        <v>2</v>
      </c>
      <c r="E410" s="17" t="str">
        <f>TEXT(DATE(2000,Таблиця9[[#This Row],[Month]],1),"MMMM")</f>
        <v>February</v>
      </c>
      <c r="F410" s="17">
        <f>YEAR(Таблиця9[[#This Row],[Стовпець1]])</f>
        <v>2019</v>
      </c>
      <c r="G410" s="17">
        <f>ROUNDUP(Таблиця9[[#This Row],[Month]]/3,0)</f>
        <v>1</v>
      </c>
      <c r="H410" s="17">
        <f t="shared" si="14"/>
        <v>14</v>
      </c>
      <c r="I410" t="s">
        <v>545</v>
      </c>
      <c r="J410" t="s">
        <v>546</v>
      </c>
      <c r="K410" t="s">
        <v>547</v>
      </c>
      <c r="L410">
        <f>_xlfn.XLOOKUP($A410,'Order Details'!$A$1:$A$1501,'Order Details'!B$1:B$1501,,0)</f>
        <v>74</v>
      </c>
      <c r="M410">
        <f>_xlfn.XLOOKUP($A410,'Order Details'!$A$1:$A$1501,'Order Details'!C$1:C$1501,,0)</f>
        <v>9</v>
      </c>
      <c r="N410">
        <f>_xlfn.XLOOKUP($A410,'Order Details'!$A$1:$A$1501,'Order Details'!D$1:D$1501,,0)</f>
        <v>3</v>
      </c>
      <c r="O410" t="str">
        <f>_xlfn.XLOOKUP($A410,'Order Details'!$A$1:$A$1501,'Order Details'!E$1:E$1501,,0)</f>
        <v>Clothing</v>
      </c>
      <c r="P410" t="str">
        <f>_xlfn.XLOOKUP($A410,'Order Details'!$A$1:$A$1501,'Order Details'!F$1:F$1501,,0)</f>
        <v>Shirt</v>
      </c>
    </row>
    <row r="411" spans="1:16" x14ac:dyDescent="0.3">
      <c r="A411" t="s">
        <v>442</v>
      </c>
      <c r="B411" s="16" t="s">
        <v>1159</v>
      </c>
      <c r="C411" s="16">
        <f t="shared" si="13"/>
        <v>43510</v>
      </c>
      <c r="D411" s="17">
        <f>MONTH(Таблиця9[[#This Row],[Стовпець1]])</f>
        <v>2</v>
      </c>
      <c r="E411" s="17" t="str">
        <f>TEXT(DATE(2000,Таблиця9[[#This Row],[Month]],1),"MMMM")</f>
        <v>February</v>
      </c>
      <c r="F411" s="17">
        <f>YEAR(Таблиця9[[#This Row],[Стовпець1]])</f>
        <v>2019</v>
      </c>
      <c r="G411" s="17">
        <f>ROUNDUP(Таблиця9[[#This Row],[Month]]/3,0)</f>
        <v>1</v>
      </c>
      <c r="H411" s="17">
        <f t="shared" si="14"/>
        <v>14</v>
      </c>
      <c r="I411" t="s">
        <v>548</v>
      </c>
      <c r="J411" t="s">
        <v>549</v>
      </c>
      <c r="K411" t="s">
        <v>550</v>
      </c>
      <c r="L411">
        <f>_xlfn.XLOOKUP($A411,'Order Details'!$A$1:$A$1501,'Order Details'!B$1:B$1501,,0)</f>
        <v>78</v>
      </c>
      <c r="M411">
        <f>_xlfn.XLOOKUP($A411,'Order Details'!$A$1:$A$1501,'Order Details'!C$1:C$1501,,0)</f>
        <v>7</v>
      </c>
      <c r="N411">
        <f>_xlfn.XLOOKUP($A411,'Order Details'!$A$1:$A$1501,'Order Details'!D$1:D$1501,,0)</f>
        <v>1</v>
      </c>
      <c r="O411" t="str">
        <f>_xlfn.XLOOKUP($A411,'Order Details'!$A$1:$A$1501,'Order Details'!E$1:E$1501,,0)</f>
        <v>Furniture</v>
      </c>
      <c r="P411" t="str">
        <f>_xlfn.XLOOKUP($A411,'Order Details'!$A$1:$A$1501,'Order Details'!F$1:F$1501,,0)</f>
        <v>Chairs</v>
      </c>
    </row>
    <row r="412" spans="1:16" x14ac:dyDescent="0.3">
      <c r="A412" t="s">
        <v>443</v>
      </c>
      <c r="B412" s="16" t="s">
        <v>1159</v>
      </c>
      <c r="C412" s="16">
        <f t="shared" si="13"/>
        <v>43510</v>
      </c>
      <c r="D412" s="17">
        <f>MONTH(Таблиця9[[#This Row],[Стовпець1]])</f>
        <v>2</v>
      </c>
      <c r="E412" s="17" t="str">
        <f>TEXT(DATE(2000,Таблиця9[[#This Row],[Month]],1),"MMMM")</f>
        <v>February</v>
      </c>
      <c r="F412" s="17">
        <f>YEAR(Таблиця9[[#This Row],[Стовпець1]])</f>
        <v>2019</v>
      </c>
      <c r="G412" s="17">
        <f>ROUNDUP(Таблиця9[[#This Row],[Month]]/3,0)</f>
        <v>1</v>
      </c>
      <c r="H412" s="17">
        <f t="shared" si="14"/>
        <v>14</v>
      </c>
      <c r="I412" t="s">
        <v>552</v>
      </c>
      <c r="J412" t="s">
        <v>553</v>
      </c>
      <c r="K412" t="s">
        <v>554</v>
      </c>
      <c r="L412">
        <f>_xlfn.XLOOKUP($A412,'Order Details'!$A$1:$A$1501,'Order Details'!B$1:B$1501,,0)</f>
        <v>326</v>
      </c>
      <c r="M412">
        <f>_xlfn.XLOOKUP($A412,'Order Details'!$A$1:$A$1501,'Order Details'!C$1:C$1501,,0)</f>
        <v>107</v>
      </c>
      <c r="N412">
        <f>_xlfn.XLOOKUP($A412,'Order Details'!$A$1:$A$1501,'Order Details'!D$1:D$1501,,0)</f>
        <v>3</v>
      </c>
      <c r="O412" t="str">
        <f>_xlfn.XLOOKUP($A412,'Order Details'!$A$1:$A$1501,'Order Details'!E$1:E$1501,,0)</f>
        <v>Furniture</v>
      </c>
      <c r="P412" t="str">
        <f>_xlfn.XLOOKUP($A412,'Order Details'!$A$1:$A$1501,'Order Details'!F$1:F$1501,,0)</f>
        <v>Furnishings</v>
      </c>
    </row>
    <row r="413" spans="1:16" x14ac:dyDescent="0.3">
      <c r="A413" t="s">
        <v>444</v>
      </c>
      <c r="B413" s="16" t="s">
        <v>1160</v>
      </c>
      <c r="C413" s="16">
        <f t="shared" si="13"/>
        <v>43511</v>
      </c>
      <c r="D413" s="17">
        <f>MONTH(Таблиця9[[#This Row],[Стовпець1]])</f>
        <v>2</v>
      </c>
      <c r="E413" s="17" t="str">
        <f>TEXT(DATE(2000,Таблиця9[[#This Row],[Month]],1),"MMMM")</f>
        <v>February</v>
      </c>
      <c r="F413" s="17">
        <f>YEAR(Таблиця9[[#This Row],[Стовпець1]])</f>
        <v>2019</v>
      </c>
      <c r="G413" s="17">
        <f>ROUNDUP(Таблиця9[[#This Row],[Month]]/3,0)</f>
        <v>1</v>
      </c>
      <c r="H413" s="17">
        <f t="shared" si="14"/>
        <v>15</v>
      </c>
      <c r="I413" t="s">
        <v>556</v>
      </c>
      <c r="J413" t="s">
        <v>557</v>
      </c>
      <c r="K413" t="s">
        <v>558</v>
      </c>
      <c r="L413">
        <f>_xlfn.XLOOKUP($A413,'Order Details'!$A$1:$A$1501,'Order Details'!B$1:B$1501,,0)</f>
        <v>585</v>
      </c>
      <c r="M413">
        <f>_xlfn.XLOOKUP($A413,'Order Details'!$A$1:$A$1501,'Order Details'!C$1:C$1501,,0)</f>
        <v>175</v>
      </c>
      <c r="N413">
        <f>_xlfn.XLOOKUP($A413,'Order Details'!$A$1:$A$1501,'Order Details'!D$1:D$1501,,0)</f>
        <v>13</v>
      </c>
      <c r="O413" t="str">
        <f>_xlfn.XLOOKUP($A413,'Order Details'!$A$1:$A$1501,'Order Details'!E$1:E$1501,,0)</f>
        <v>Clothing</v>
      </c>
      <c r="P413" t="str">
        <f>_xlfn.XLOOKUP($A413,'Order Details'!$A$1:$A$1501,'Order Details'!F$1:F$1501,,0)</f>
        <v>T-shirt</v>
      </c>
    </row>
    <row r="414" spans="1:16" x14ac:dyDescent="0.3">
      <c r="A414" t="s">
        <v>445</v>
      </c>
      <c r="B414" s="16" t="s">
        <v>1161</v>
      </c>
      <c r="C414" s="16">
        <f t="shared" si="13"/>
        <v>43512</v>
      </c>
      <c r="D414" s="17">
        <f>MONTH(Таблиця9[[#This Row],[Стовпець1]])</f>
        <v>2</v>
      </c>
      <c r="E414" s="17" t="str">
        <f>TEXT(DATE(2000,Таблиця9[[#This Row],[Month]],1),"MMMM")</f>
        <v>February</v>
      </c>
      <c r="F414" s="17">
        <f>YEAR(Таблиця9[[#This Row],[Стовпець1]])</f>
        <v>2019</v>
      </c>
      <c r="G414" s="17">
        <f>ROUNDUP(Таблиця9[[#This Row],[Month]]/3,0)</f>
        <v>1</v>
      </c>
      <c r="H414" s="17">
        <f t="shared" si="14"/>
        <v>16</v>
      </c>
      <c r="I414" t="s">
        <v>559</v>
      </c>
      <c r="J414" t="s">
        <v>560</v>
      </c>
      <c r="K414" t="s">
        <v>561</v>
      </c>
      <c r="L414">
        <f>_xlfn.XLOOKUP($A414,'Order Details'!$A$1:$A$1501,'Order Details'!B$1:B$1501,,0)</f>
        <v>319</v>
      </c>
      <c r="M414">
        <f>_xlfn.XLOOKUP($A414,'Order Details'!$A$1:$A$1501,'Order Details'!C$1:C$1501,,0)</f>
        <v>102</v>
      </c>
      <c r="N414">
        <f>_xlfn.XLOOKUP($A414,'Order Details'!$A$1:$A$1501,'Order Details'!D$1:D$1501,,0)</f>
        <v>6</v>
      </c>
      <c r="O414" t="str">
        <f>_xlfn.XLOOKUP($A414,'Order Details'!$A$1:$A$1501,'Order Details'!E$1:E$1501,,0)</f>
        <v>Electronics</v>
      </c>
      <c r="P414" t="str">
        <f>_xlfn.XLOOKUP($A414,'Order Details'!$A$1:$A$1501,'Order Details'!F$1:F$1501,,0)</f>
        <v>Accessories</v>
      </c>
    </row>
    <row r="415" spans="1:16" x14ac:dyDescent="0.3">
      <c r="A415" t="s">
        <v>446</v>
      </c>
      <c r="B415" s="16" t="s">
        <v>1162</v>
      </c>
      <c r="C415" s="16">
        <f t="shared" si="13"/>
        <v>43513</v>
      </c>
      <c r="D415" s="17">
        <f>MONTH(Таблиця9[[#This Row],[Стовпець1]])</f>
        <v>2</v>
      </c>
      <c r="E415" s="17" t="str">
        <f>TEXT(DATE(2000,Таблиця9[[#This Row],[Month]],1),"MMMM")</f>
        <v>February</v>
      </c>
      <c r="F415" s="17">
        <f>YEAR(Таблиця9[[#This Row],[Стовпець1]])</f>
        <v>2019</v>
      </c>
      <c r="G415" s="17">
        <f>ROUNDUP(Таблиця9[[#This Row],[Month]]/3,0)</f>
        <v>1</v>
      </c>
      <c r="H415" s="17">
        <f t="shared" si="14"/>
        <v>17</v>
      </c>
      <c r="I415" t="s">
        <v>563</v>
      </c>
      <c r="J415" t="s">
        <v>564</v>
      </c>
      <c r="K415" t="s">
        <v>565</v>
      </c>
      <c r="L415">
        <f>_xlfn.XLOOKUP($A415,'Order Details'!$A$1:$A$1501,'Order Details'!B$1:B$1501,,0)</f>
        <v>122</v>
      </c>
      <c r="M415">
        <f>_xlfn.XLOOKUP($A415,'Order Details'!$A$1:$A$1501,'Order Details'!C$1:C$1501,,0)</f>
        <v>59</v>
      </c>
      <c r="N415">
        <f>_xlfn.XLOOKUP($A415,'Order Details'!$A$1:$A$1501,'Order Details'!D$1:D$1501,,0)</f>
        <v>7</v>
      </c>
      <c r="O415" t="str">
        <f>_xlfn.XLOOKUP($A415,'Order Details'!$A$1:$A$1501,'Order Details'!E$1:E$1501,,0)</f>
        <v>Furniture</v>
      </c>
      <c r="P415" t="str">
        <f>_xlfn.XLOOKUP($A415,'Order Details'!$A$1:$A$1501,'Order Details'!F$1:F$1501,,0)</f>
        <v>Furnishings</v>
      </c>
    </row>
    <row r="416" spans="1:16" x14ac:dyDescent="0.3">
      <c r="A416" t="s">
        <v>447</v>
      </c>
      <c r="B416" s="16" t="s">
        <v>1163</v>
      </c>
      <c r="C416" s="16">
        <f t="shared" si="13"/>
        <v>43514</v>
      </c>
      <c r="D416" s="17">
        <f>MONTH(Таблиця9[[#This Row],[Стовпець1]])</f>
        <v>2</v>
      </c>
      <c r="E416" s="17" t="str">
        <f>TEXT(DATE(2000,Таблиця9[[#This Row],[Month]],1),"MMMM")</f>
        <v>February</v>
      </c>
      <c r="F416" s="17">
        <f>YEAR(Таблиця9[[#This Row],[Стовпець1]])</f>
        <v>2019</v>
      </c>
      <c r="G416" s="17">
        <f>ROUNDUP(Таблиця9[[#This Row],[Month]]/3,0)</f>
        <v>1</v>
      </c>
      <c r="H416" s="17">
        <f t="shared" si="14"/>
        <v>18</v>
      </c>
      <c r="I416" t="s">
        <v>567</v>
      </c>
      <c r="J416" t="s">
        <v>568</v>
      </c>
      <c r="K416" t="s">
        <v>569</v>
      </c>
      <c r="L416">
        <f>_xlfn.XLOOKUP($A416,'Order Details'!$A$1:$A$1501,'Order Details'!B$1:B$1501,,0)</f>
        <v>1824</v>
      </c>
      <c r="M416">
        <f>_xlfn.XLOOKUP($A416,'Order Details'!$A$1:$A$1501,'Order Details'!C$1:C$1501,,0)</f>
        <v>-1303</v>
      </c>
      <c r="N416">
        <f>_xlfn.XLOOKUP($A416,'Order Details'!$A$1:$A$1501,'Order Details'!D$1:D$1501,,0)</f>
        <v>8</v>
      </c>
      <c r="O416" t="str">
        <f>_xlfn.XLOOKUP($A416,'Order Details'!$A$1:$A$1501,'Order Details'!E$1:E$1501,,0)</f>
        <v>Electronics</v>
      </c>
      <c r="P416" t="str">
        <f>_xlfn.XLOOKUP($A416,'Order Details'!$A$1:$A$1501,'Order Details'!F$1:F$1501,,0)</f>
        <v>Phones</v>
      </c>
    </row>
    <row r="417" spans="1:16" x14ac:dyDescent="0.3">
      <c r="A417" t="s">
        <v>448</v>
      </c>
      <c r="B417" s="16" t="s">
        <v>1164</v>
      </c>
      <c r="C417" s="16">
        <f t="shared" si="13"/>
        <v>43515</v>
      </c>
      <c r="D417" s="17">
        <f>MONTH(Таблиця9[[#This Row],[Стовпець1]])</f>
        <v>2</v>
      </c>
      <c r="E417" s="17" t="str">
        <f>TEXT(DATE(2000,Таблиця9[[#This Row],[Month]],1),"MMMM")</f>
        <v>February</v>
      </c>
      <c r="F417" s="17">
        <f>YEAR(Таблиця9[[#This Row],[Стовпець1]])</f>
        <v>2019</v>
      </c>
      <c r="G417" s="17">
        <f>ROUNDUP(Таблиця9[[#This Row],[Month]]/3,0)</f>
        <v>1</v>
      </c>
      <c r="H417" s="17">
        <f t="shared" si="14"/>
        <v>19</v>
      </c>
      <c r="I417" t="s">
        <v>570</v>
      </c>
      <c r="J417" t="s">
        <v>571</v>
      </c>
      <c r="K417" t="s">
        <v>569</v>
      </c>
      <c r="L417">
        <f>_xlfn.XLOOKUP($A417,'Order Details'!$A$1:$A$1501,'Order Details'!B$1:B$1501,,0)</f>
        <v>1117</v>
      </c>
      <c r="M417">
        <f>_xlfn.XLOOKUP($A417,'Order Details'!$A$1:$A$1501,'Order Details'!C$1:C$1501,,0)</f>
        <v>447</v>
      </c>
      <c r="N417">
        <f>_xlfn.XLOOKUP($A417,'Order Details'!$A$1:$A$1501,'Order Details'!D$1:D$1501,,0)</f>
        <v>10</v>
      </c>
      <c r="O417" t="str">
        <f>_xlfn.XLOOKUP($A417,'Order Details'!$A$1:$A$1501,'Order Details'!E$1:E$1501,,0)</f>
        <v>Furniture</v>
      </c>
      <c r="P417" t="str">
        <f>_xlfn.XLOOKUP($A417,'Order Details'!$A$1:$A$1501,'Order Details'!F$1:F$1501,,0)</f>
        <v>Bookcases</v>
      </c>
    </row>
    <row r="418" spans="1:16" x14ac:dyDescent="0.3">
      <c r="A418" t="s">
        <v>449</v>
      </c>
      <c r="B418" s="16" t="s">
        <v>1164</v>
      </c>
      <c r="C418" s="16">
        <f t="shared" si="13"/>
        <v>43515</v>
      </c>
      <c r="D418" s="17">
        <f>MONTH(Таблиця9[[#This Row],[Стовпець1]])</f>
        <v>2</v>
      </c>
      <c r="E418" s="17" t="str">
        <f>TEXT(DATE(2000,Таблиця9[[#This Row],[Month]],1),"MMMM")</f>
        <v>February</v>
      </c>
      <c r="F418" s="17">
        <f>YEAR(Таблиця9[[#This Row],[Стовпець1]])</f>
        <v>2019</v>
      </c>
      <c r="G418" s="17">
        <f>ROUNDUP(Таблиця9[[#This Row],[Month]]/3,0)</f>
        <v>1</v>
      </c>
      <c r="H418" s="17">
        <f t="shared" si="14"/>
        <v>19</v>
      </c>
      <c r="I418" t="s">
        <v>573</v>
      </c>
      <c r="J418" t="s">
        <v>574</v>
      </c>
      <c r="K418" t="s">
        <v>575</v>
      </c>
      <c r="L418">
        <f>_xlfn.XLOOKUP($A418,'Order Details'!$A$1:$A$1501,'Order Details'!B$1:B$1501,,0)</f>
        <v>168</v>
      </c>
      <c r="M418">
        <f>_xlfn.XLOOKUP($A418,'Order Details'!$A$1:$A$1501,'Order Details'!C$1:C$1501,,0)</f>
        <v>18</v>
      </c>
      <c r="N418">
        <f>_xlfn.XLOOKUP($A418,'Order Details'!$A$1:$A$1501,'Order Details'!D$1:D$1501,,0)</f>
        <v>6</v>
      </c>
      <c r="O418" t="str">
        <f>_xlfn.XLOOKUP($A418,'Order Details'!$A$1:$A$1501,'Order Details'!E$1:E$1501,,0)</f>
        <v>Clothing</v>
      </c>
      <c r="P418" t="str">
        <f>_xlfn.XLOOKUP($A418,'Order Details'!$A$1:$A$1501,'Order Details'!F$1:F$1501,,0)</f>
        <v>Stole</v>
      </c>
    </row>
    <row r="419" spans="1:16" x14ac:dyDescent="0.3">
      <c r="A419" t="s">
        <v>450</v>
      </c>
      <c r="B419" s="16" t="s">
        <v>1164</v>
      </c>
      <c r="C419" s="16">
        <f t="shared" si="13"/>
        <v>43515</v>
      </c>
      <c r="D419" s="17">
        <f>MONTH(Таблиця9[[#This Row],[Стовпець1]])</f>
        <v>2</v>
      </c>
      <c r="E419" s="17" t="str">
        <f>TEXT(DATE(2000,Таблиця9[[#This Row],[Month]],1),"MMMM")</f>
        <v>February</v>
      </c>
      <c r="F419" s="17">
        <f>YEAR(Таблиця9[[#This Row],[Стовпець1]])</f>
        <v>2019</v>
      </c>
      <c r="G419" s="17">
        <f>ROUNDUP(Таблиця9[[#This Row],[Month]]/3,0)</f>
        <v>1</v>
      </c>
      <c r="H419" s="17">
        <f t="shared" si="14"/>
        <v>19</v>
      </c>
      <c r="I419" t="s">
        <v>577</v>
      </c>
      <c r="J419" t="s">
        <v>578</v>
      </c>
      <c r="K419" t="s">
        <v>579</v>
      </c>
      <c r="L419">
        <f>_xlfn.XLOOKUP($A419,'Order Details'!$A$1:$A$1501,'Order Details'!B$1:B$1501,,0)</f>
        <v>155</v>
      </c>
      <c r="M419">
        <f>_xlfn.XLOOKUP($A419,'Order Details'!$A$1:$A$1501,'Order Details'!C$1:C$1501,,0)</f>
        <v>5</v>
      </c>
      <c r="N419">
        <f>_xlfn.XLOOKUP($A419,'Order Details'!$A$1:$A$1501,'Order Details'!D$1:D$1501,,0)</f>
        <v>3</v>
      </c>
      <c r="O419" t="str">
        <f>_xlfn.XLOOKUP($A419,'Order Details'!$A$1:$A$1501,'Order Details'!E$1:E$1501,,0)</f>
        <v>Clothing</v>
      </c>
      <c r="P419" t="str">
        <f>_xlfn.XLOOKUP($A419,'Order Details'!$A$1:$A$1501,'Order Details'!F$1:F$1501,,0)</f>
        <v>Stole</v>
      </c>
    </row>
    <row r="420" spans="1:16" x14ac:dyDescent="0.3">
      <c r="A420" t="s">
        <v>451</v>
      </c>
      <c r="B420" s="16" t="s">
        <v>1164</v>
      </c>
      <c r="C420" s="16">
        <f t="shared" si="13"/>
        <v>43515</v>
      </c>
      <c r="D420" s="17">
        <f>MONTH(Таблиця9[[#This Row],[Стовпець1]])</f>
        <v>2</v>
      </c>
      <c r="E420" s="17" t="str">
        <f>TEXT(DATE(2000,Таблиця9[[#This Row],[Month]],1),"MMMM")</f>
        <v>February</v>
      </c>
      <c r="F420" s="17">
        <f>YEAR(Таблиця9[[#This Row],[Стовпець1]])</f>
        <v>2019</v>
      </c>
      <c r="G420" s="17">
        <f>ROUNDUP(Таблиця9[[#This Row],[Month]]/3,0)</f>
        <v>1</v>
      </c>
      <c r="H420" s="17">
        <f t="shared" si="14"/>
        <v>19</v>
      </c>
      <c r="I420" t="s">
        <v>580</v>
      </c>
      <c r="J420" t="s">
        <v>581</v>
      </c>
      <c r="K420" t="s">
        <v>581</v>
      </c>
      <c r="L420">
        <f>_xlfn.XLOOKUP($A420,'Order Details'!$A$1:$A$1501,'Order Details'!B$1:B$1501,,0)</f>
        <v>255</v>
      </c>
      <c r="M420">
        <f>_xlfn.XLOOKUP($A420,'Order Details'!$A$1:$A$1501,'Order Details'!C$1:C$1501,,0)</f>
        <v>76</v>
      </c>
      <c r="N420">
        <f>_xlfn.XLOOKUP($A420,'Order Details'!$A$1:$A$1501,'Order Details'!D$1:D$1501,,0)</f>
        <v>9</v>
      </c>
      <c r="O420" t="str">
        <f>_xlfn.XLOOKUP($A420,'Order Details'!$A$1:$A$1501,'Order Details'!E$1:E$1501,,0)</f>
        <v>Clothing</v>
      </c>
      <c r="P420" t="str">
        <f>_xlfn.XLOOKUP($A420,'Order Details'!$A$1:$A$1501,'Order Details'!F$1:F$1501,,0)</f>
        <v>Hankerchief</v>
      </c>
    </row>
    <row r="421" spans="1:16" x14ac:dyDescent="0.3">
      <c r="A421" t="s">
        <v>452</v>
      </c>
      <c r="B421" s="16" t="s">
        <v>1165</v>
      </c>
      <c r="C421" s="16">
        <f t="shared" si="13"/>
        <v>43516</v>
      </c>
      <c r="D421" s="17">
        <f>MONTH(Таблиця9[[#This Row],[Стовпець1]])</f>
        <v>2</v>
      </c>
      <c r="E421" s="17" t="str">
        <f>TEXT(DATE(2000,Таблиця9[[#This Row],[Month]],1),"MMMM")</f>
        <v>February</v>
      </c>
      <c r="F421" s="17">
        <f>YEAR(Таблиця9[[#This Row],[Стовпець1]])</f>
        <v>2019</v>
      </c>
      <c r="G421" s="17">
        <f>ROUNDUP(Таблиця9[[#This Row],[Month]]/3,0)</f>
        <v>1</v>
      </c>
      <c r="H421" s="17">
        <f t="shared" si="14"/>
        <v>20</v>
      </c>
      <c r="I421" t="s">
        <v>583</v>
      </c>
      <c r="J421" t="s">
        <v>584</v>
      </c>
      <c r="K421" t="s">
        <v>585</v>
      </c>
      <c r="L421">
        <f>_xlfn.XLOOKUP($A421,'Order Details'!$A$1:$A$1501,'Order Details'!B$1:B$1501,,0)</f>
        <v>54</v>
      </c>
      <c r="M421">
        <f>_xlfn.XLOOKUP($A421,'Order Details'!$A$1:$A$1501,'Order Details'!C$1:C$1501,,0)</f>
        <v>8</v>
      </c>
      <c r="N421">
        <f>_xlfn.XLOOKUP($A421,'Order Details'!$A$1:$A$1501,'Order Details'!D$1:D$1501,,0)</f>
        <v>4</v>
      </c>
      <c r="O421" t="str">
        <f>_xlfn.XLOOKUP($A421,'Order Details'!$A$1:$A$1501,'Order Details'!E$1:E$1501,,0)</f>
        <v>Clothing</v>
      </c>
      <c r="P421" t="str">
        <f>_xlfn.XLOOKUP($A421,'Order Details'!$A$1:$A$1501,'Order Details'!F$1:F$1501,,0)</f>
        <v>T-shirt</v>
      </c>
    </row>
    <row r="422" spans="1:16" x14ac:dyDescent="0.3">
      <c r="A422" t="s">
        <v>453</v>
      </c>
      <c r="B422" s="16" t="s">
        <v>1165</v>
      </c>
      <c r="C422" s="16">
        <f t="shared" si="13"/>
        <v>43516</v>
      </c>
      <c r="D422" s="17">
        <f>MONTH(Таблиця9[[#This Row],[Стовпець1]])</f>
        <v>2</v>
      </c>
      <c r="E422" s="17" t="str">
        <f>TEXT(DATE(2000,Таблиця9[[#This Row],[Month]],1),"MMMM")</f>
        <v>February</v>
      </c>
      <c r="F422" s="17">
        <f>YEAR(Таблиця9[[#This Row],[Стовпець1]])</f>
        <v>2019</v>
      </c>
      <c r="G422" s="17">
        <f>ROUNDUP(Таблиця9[[#This Row],[Month]]/3,0)</f>
        <v>1</v>
      </c>
      <c r="H422" s="17">
        <f t="shared" si="14"/>
        <v>20</v>
      </c>
      <c r="I422" t="s">
        <v>587</v>
      </c>
      <c r="J422" t="s">
        <v>588</v>
      </c>
      <c r="K422" t="s">
        <v>589</v>
      </c>
      <c r="L422">
        <f>_xlfn.XLOOKUP($A422,'Order Details'!$A$1:$A$1501,'Order Details'!B$1:B$1501,,0)</f>
        <v>77</v>
      </c>
      <c r="M422">
        <f>_xlfn.XLOOKUP($A422,'Order Details'!$A$1:$A$1501,'Order Details'!C$1:C$1501,,0)</f>
        <v>36</v>
      </c>
      <c r="N422">
        <f>_xlfn.XLOOKUP($A422,'Order Details'!$A$1:$A$1501,'Order Details'!D$1:D$1501,,0)</f>
        <v>2</v>
      </c>
      <c r="O422" t="str">
        <f>_xlfn.XLOOKUP($A422,'Order Details'!$A$1:$A$1501,'Order Details'!E$1:E$1501,,0)</f>
        <v>Clothing</v>
      </c>
      <c r="P422" t="str">
        <f>_xlfn.XLOOKUP($A422,'Order Details'!$A$1:$A$1501,'Order Details'!F$1:F$1501,,0)</f>
        <v>Shirt</v>
      </c>
    </row>
    <row r="423" spans="1:16" x14ac:dyDescent="0.3">
      <c r="A423" t="s">
        <v>454</v>
      </c>
      <c r="B423" s="16" t="s">
        <v>1165</v>
      </c>
      <c r="C423" s="16">
        <f t="shared" si="13"/>
        <v>43516</v>
      </c>
      <c r="D423" s="17">
        <f>MONTH(Таблиця9[[#This Row],[Стовпець1]])</f>
        <v>2</v>
      </c>
      <c r="E423" s="17" t="str">
        <f>TEXT(DATE(2000,Таблиця9[[#This Row],[Month]],1),"MMMM")</f>
        <v>February</v>
      </c>
      <c r="F423" s="17">
        <f>YEAR(Таблиця9[[#This Row],[Стовпець1]])</f>
        <v>2019</v>
      </c>
      <c r="G423" s="17">
        <f>ROUNDUP(Таблиця9[[#This Row],[Month]]/3,0)</f>
        <v>1</v>
      </c>
      <c r="H423" s="17">
        <f t="shared" si="14"/>
        <v>20</v>
      </c>
      <c r="I423" t="s">
        <v>590</v>
      </c>
      <c r="J423" t="s">
        <v>531</v>
      </c>
      <c r="K423" t="s">
        <v>532</v>
      </c>
      <c r="L423">
        <f>_xlfn.XLOOKUP($A423,'Order Details'!$A$1:$A$1501,'Order Details'!B$1:B$1501,,0)</f>
        <v>21</v>
      </c>
      <c r="M423">
        <f>_xlfn.XLOOKUP($A423,'Order Details'!$A$1:$A$1501,'Order Details'!C$1:C$1501,,0)</f>
        <v>10</v>
      </c>
      <c r="N423">
        <f>_xlfn.XLOOKUP($A423,'Order Details'!$A$1:$A$1501,'Order Details'!D$1:D$1501,,0)</f>
        <v>1</v>
      </c>
      <c r="O423" t="str">
        <f>_xlfn.XLOOKUP($A423,'Order Details'!$A$1:$A$1501,'Order Details'!E$1:E$1501,,0)</f>
        <v>Clothing</v>
      </c>
      <c r="P423" t="str">
        <f>_xlfn.XLOOKUP($A423,'Order Details'!$A$1:$A$1501,'Order Details'!F$1:F$1501,,0)</f>
        <v>T-shirt</v>
      </c>
    </row>
    <row r="424" spans="1:16" x14ac:dyDescent="0.3">
      <c r="A424" t="s">
        <v>455</v>
      </c>
      <c r="B424" s="16" t="s">
        <v>1166</v>
      </c>
      <c r="C424" s="16">
        <f t="shared" si="13"/>
        <v>43517</v>
      </c>
      <c r="D424" s="17">
        <f>MONTH(Таблиця9[[#This Row],[Стовпець1]])</f>
        <v>2</v>
      </c>
      <c r="E424" s="17" t="str">
        <f>TEXT(DATE(2000,Таблиця9[[#This Row],[Month]],1),"MMMM")</f>
        <v>February</v>
      </c>
      <c r="F424" s="17">
        <f>YEAR(Таблиця9[[#This Row],[Стовпець1]])</f>
        <v>2019</v>
      </c>
      <c r="G424" s="17">
        <f>ROUNDUP(Таблиця9[[#This Row],[Month]]/3,0)</f>
        <v>1</v>
      </c>
      <c r="H424" s="17">
        <f t="shared" si="14"/>
        <v>21</v>
      </c>
      <c r="I424" t="s">
        <v>592</v>
      </c>
      <c r="J424" t="s">
        <v>534</v>
      </c>
      <c r="K424" t="s">
        <v>535</v>
      </c>
      <c r="L424">
        <f>_xlfn.XLOOKUP($A424,'Order Details'!$A$1:$A$1501,'Order Details'!B$1:B$1501,,0)</f>
        <v>92</v>
      </c>
      <c r="M424">
        <f>_xlfn.XLOOKUP($A424,'Order Details'!$A$1:$A$1501,'Order Details'!C$1:C$1501,,0)</f>
        <v>5</v>
      </c>
      <c r="N424">
        <f>_xlfn.XLOOKUP($A424,'Order Details'!$A$1:$A$1501,'Order Details'!D$1:D$1501,,0)</f>
        <v>6</v>
      </c>
      <c r="O424" t="str">
        <f>_xlfn.XLOOKUP($A424,'Order Details'!$A$1:$A$1501,'Order Details'!E$1:E$1501,,0)</f>
        <v>Clothing</v>
      </c>
      <c r="P424" t="str">
        <f>_xlfn.XLOOKUP($A424,'Order Details'!$A$1:$A$1501,'Order Details'!F$1:F$1501,,0)</f>
        <v>Hankerchief</v>
      </c>
    </row>
    <row r="425" spans="1:16" x14ac:dyDescent="0.3">
      <c r="A425" t="s">
        <v>456</v>
      </c>
      <c r="B425" s="16" t="s">
        <v>1167</v>
      </c>
      <c r="C425" s="16">
        <f t="shared" si="13"/>
        <v>43518</v>
      </c>
      <c r="D425" s="17">
        <f>MONTH(Таблиця9[[#This Row],[Стовпець1]])</f>
        <v>2</v>
      </c>
      <c r="E425" s="17" t="str">
        <f>TEXT(DATE(2000,Таблиця9[[#This Row],[Month]],1),"MMMM")</f>
        <v>February</v>
      </c>
      <c r="F425" s="17">
        <f>YEAR(Таблиця9[[#This Row],[Стовпець1]])</f>
        <v>2019</v>
      </c>
      <c r="G425" s="17">
        <f>ROUNDUP(Таблиця9[[#This Row],[Month]]/3,0)</f>
        <v>1</v>
      </c>
      <c r="H425" s="17">
        <f t="shared" si="14"/>
        <v>22</v>
      </c>
      <c r="I425" t="s">
        <v>593</v>
      </c>
      <c r="J425" t="s">
        <v>537</v>
      </c>
      <c r="K425" t="s">
        <v>538</v>
      </c>
      <c r="L425">
        <f>_xlfn.XLOOKUP($A425,'Order Details'!$A$1:$A$1501,'Order Details'!B$1:B$1501,,0)</f>
        <v>67</v>
      </c>
      <c r="M425">
        <f>_xlfn.XLOOKUP($A425,'Order Details'!$A$1:$A$1501,'Order Details'!C$1:C$1501,,0)</f>
        <v>9</v>
      </c>
      <c r="N425">
        <f>_xlfn.XLOOKUP($A425,'Order Details'!$A$1:$A$1501,'Order Details'!D$1:D$1501,,0)</f>
        <v>4</v>
      </c>
      <c r="O425" t="str">
        <f>_xlfn.XLOOKUP($A425,'Order Details'!$A$1:$A$1501,'Order Details'!E$1:E$1501,,0)</f>
        <v>Clothing</v>
      </c>
      <c r="P425" t="str">
        <f>_xlfn.XLOOKUP($A425,'Order Details'!$A$1:$A$1501,'Order Details'!F$1:F$1501,,0)</f>
        <v>Leggings</v>
      </c>
    </row>
    <row r="426" spans="1:16" x14ac:dyDescent="0.3">
      <c r="A426" t="s">
        <v>457</v>
      </c>
      <c r="B426" s="16" t="s">
        <v>1167</v>
      </c>
      <c r="C426" s="16">
        <f t="shared" si="13"/>
        <v>43518</v>
      </c>
      <c r="D426" s="17">
        <f>MONTH(Таблиця9[[#This Row],[Стовпець1]])</f>
        <v>2</v>
      </c>
      <c r="E426" s="17" t="str">
        <f>TEXT(DATE(2000,Таблиця9[[#This Row],[Month]],1),"MMMM")</f>
        <v>February</v>
      </c>
      <c r="F426" s="17">
        <f>YEAR(Таблиця9[[#This Row],[Стовпець1]])</f>
        <v>2019</v>
      </c>
      <c r="G426" s="17">
        <f>ROUNDUP(Таблиця9[[#This Row],[Month]]/3,0)</f>
        <v>1</v>
      </c>
      <c r="H426" s="17">
        <f t="shared" si="14"/>
        <v>22</v>
      </c>
      <c r="I426" t="s">
        <v>595</v>
      </c>
      <c r="J426" t="s">
        <v>540</v>
      </c>
      <c r="K426" t="s">
        <v>541</v>
      </c>
      <c r="L426">
        <f>_xlfn.XLOOKUP($A426,'Order Details'!$A$1:$A$1501,'Order Details'!B$1:B$1501,,0)</f>
        <v>47</v>
      </c>
      <c r="M426">
        <f>_xlfn.XLOOKUP($A426,'Order Details'!$A$1:$A$1501,'Order Details'!C$1:C$1501,,0)</f>
        <v>15</v>
      </c>
      <c r="N426">
        <f>_xlfn.XLOOKUP($A426,'Order Details'!$A$1:$A$1501,'Order Details'!D$1:D$1501,,0)</f>
        <v>5</v>
      </c>
      <c r="O426" t="str">
        <f>_xlfn.XLOOKUP($A426,'Order Details'!$A$1:$A$1501,'Order Details'!E$1:E$1501,,0)</f>
        <v>Clothing</v>
      </c>
      <c r="P426" t="str">
        <f>_xlfn.XLOOKUP($A426,'Order Details'!$A$1:$A$1501,'Order Details'!F$1:F$1501,,0)</f>
        <v>Saree</v>
      </c>
    </row>
    <row r="427" spans="1:16" x14ac:dyDescent="0.3">
      <c r="A427" t="s">
        <v>458</v>
      </c>
      <c r="B427" s="16" t="s">
        <v>1167</v>
      </c>
      <c r="C427" s="16">
        <f t="shared" si="13"/>
        <v>43518</v>
      </c>
      <c r="D427" s="17">
        <f>MONTH(Таблиця9[[#This Row],[Стовпець1]])</f>
        <v>2</v>
      </c>
      <c r="E427" s="17" t="str">
        <f>TEXT(DATE(2000,Таблиця9[[#This Row],[Month]],1),"MMMM")</f>
        <v>February</v>
      </c>
      <c r="F427" s="17">
        <f>YEAR(Таблиця9[[#This Row],[Стовпець1]])</f>
        <v>2019</v>
      </c>
      <c r="G427" s="17">
        <f>ROUNDUP(Таблиця9[[#This Row],[Month]]/3,0)</f>
        <v>1</v>
      </c>
      <c r="H427" s="17">
        <f t="shared" si="14"/>
        <v>22</v>
      </c>
      <c r="I427" t="s">
        <v>596</v>
      </c>
      <c r="J427" t="s">
        <v>543</v>
      </c>
      <c r="K427" t="s">
        <v>544</v>
      </c>
      <c r="L427">
        <f>_xlfn.XLOOKUP($A427,'Order Details'!$A$1:$A$1501,'Order Details'!B$1:B$1501,,0)</f>
        <v>774</v>
      </c>
      <c r="M427">
        <f>_xlfn.XLOOKUP($A427,'Order Details'!$A$1:$A$1501,'Order Details'!C$1:C$1501,,0)</f>
        <v>170</v>
      </c>
      <c r="N427">
        <f>_xlfn.XLOOKUP($A427,'Order Details'!$A$1:$A$1501,'Order Details'!D$1:D$1501,,0)</f>
        <v>3</v>
      </c>
      <c r="O427" t="str">
        <f>_xlfn.XLOOKUP($A427,'Order Details'!$A$1:$A$1501,'Order Details'!E$1:E$1501,,0)</f>
        <v>Electronics</v>
      </c>
      <c r="P427" t="str">
        <f>_xlfn.XLOOKUP($A427,'Order Details'!$A$1:$A$1501,'Order Details'!F$1:F$1501,,0)</f>
        <v>Accessories</v>
      </c>
    </row>
    <row r="428" spans="1:16" x14ac:dyDescent="0.3">
      <c r="A428" t="s">
        <v>459</v>
      </c>
      <c r="B428" s="16" t="s">
        <v>1168</v>
      </c>
      <c r="C428" s="16">
        <f t="shared" si="13"/>
        <v>43519</v>
      </c>
      <c r="D428" s="17">
        <f>MONTH(Таблиця9[[#This Row],[Стовпець1]])</f>
        <v>2</v>
      </c>
      <c r="E428" s="17" t="str">
        <f>TEXT(DATE(2000,Таблиця9[[#This Row],[Month]],1),"MMMM")</f>
        <v>February</v>
      </c>
      <c r="F428" s="17">
        <f>YEAR(Таблиця9[[#This Row],[Стовпець1]])</f>
        <v>2019</v>
      </c>
      <c r="G428" s="17">
        <f>ROUNDUP(Таблиця9[[#This Row],[Month]]/3,0)</f>
        <v>1</v>
      </c>
      <c r="H428" s="17">
        <f t="shared" si="14"/>
        <v>23</v>
      </c>
      <c r="I428" t="s">
        <v>597</v>
      </c>
      <c r="J428" t="s">
        <v>546</v>
      </c>
      <c r="K428" t="s">
        <v>547</v>
      </c>
      <c r="L428">
        <f>_xlfn.XLOOKUP($A428,'Order Details'!$A$1:$A$1501,'Order Details'!B$1:B$1501,,0)</f>
        <v>425</v>
      </c>
      <c r="M428">
        <f>_xlfn.XLOOKUP($A428,'Order Details'!$A$1:$A$1501,'Order Details'!C$1:C$1501,,0)</f>
        <v>183</v>
      </c>
      <c r="N428">
        <f>_xlfn.XLOOKUP($A428,'Order Details'!$A$1:$A$1501,'Order Details'!D$1:D$1501,,0)</f>
        <v>5</v>
      </c>
      <c r="O428" t="str">
        <f>_xlfn.XLOOKUP($A428,'Order Details'!$A$1:$A$1501,'Order Details'!E$1:E$1501,,0)</f>
        <v>Electronics</v>
      </c>
      <c r="P428" t="str">
        <f>_xlfn.XLOOKUP($A428,'Order Details'!$A$1:$A$1501,'Order Details'!F$1:F$1501,,0)</f>
        <v>Accessories</v>
      </c>
    </row>
    <row r="429" spans="1:16" x14ac:dyDescent="0.3">
      <c r="A429" t="s">
        <v>460</v>
      </c>
      <c r="B429" s="16" t="s">
        <v>1168</v>
      </c>
      <c r="C429" s="16">
        <f t="shared" si="13"/>
        <v>43519</v>
      </c>
      <c r="D429" s="17">
        <f>MONTH(Таблиця9[[#This Row],[Стовпець1]])</f>
        <v>2</v>
      </c>
      <c r="E429" s="17" t="str">
        <f>TEXT(DATE(2000,Таблиця9[[#This Row],[Month]],1),"MMMM")</f>
        <v>February</v>
      </c>
      <c r="F429" s="17">
        <f>YEAR(Таблиця9[[#This Row],[Стовпець1]])</f>
        <v>2019</v>
      </c>
      <c r="G429" s="17">
        <f>ROUNDUP(Таблиця9[[#This Row],[Month]]/3,0)</f>
        <v>1</v>
      </c>
      <c r="H429" s="17">
        <f t="shared" si="14"/>
        <v>23</v>
      </c>
      <c r="I429" t="s">
        <v>599</v>
      </c>
      <c r="J429" t="s">
        <v>549</v>
      </c>
      <c r="K429" t="s">
        <v>550</v>
      </c>
      <c r="L429">
        <f>_xlfn.XLOOKUP($A429,'Order Details'!$A$1:$A$1501,'Order Details'!B$1:B$1501,,0)</f>
        <v>291</v>
      </c>
      <c r="M429">
        <f>_xlfn.XLOOKUP($A429,'Order Details'!$A$1:$A$1501,'Order Details'!C$1:C$1501,,0)</f>
        <v>119</v>
      </c>
      <c r="N429">
        <f>_xlfn.XLOOKUP($A429,'Order Details'!$A$1:$A$1501,'Order Details'!D$1:D$1501,,0)</f>
        <v>11</v>
      </c>
      <c r="O429" t="str">
        <f>_xlfn.XLOOKUP($A429,'Order Details'!$A$1:$A$1501,'Order Details'!E$1:E$1501,,0)</f>
        <v>Clothing</v>
      </c>
      <c r="P429" t="str">
        <f>_xlfn.XLOOKUP($A429,'Order Details'!$A$1:$A$1501,'Order Details'!F$1:F$1501,,0)</f>
        <v>Saree</v>
      </c>
    </row>
    <row r="430" spans="1:16" x14ac:dyDescent="0.3">
      <c r="A430" t="s">
        <v>461</v>
      </c>
      <c r="B430" s="16" t="s">
        <v>1168</v>
      </c>
      <c r="C430" s="16">
        <f t="shared" si="13"/>
        <v>43519</v>
      </c>
      <c r="D430" s="17">
        <f>MONTH(Таблиця9[[#This Row],[Стовпець1]])</f>
        <v>2</v>
      </c>
      <c r="E430" s="17" t="str">
        <f>TEXT(DATE(2000,Таблиця9[[#This Row],[Month]],1),"MMMM")</f>
        <v>February</v>
      </c>
      <c r="F430" s="17">
        <f>YEAR(Таблиця9[[#This Row],[Стовпець1]])</f>
        <v>2019</v>
      </c>
      <c r="G430" s="17">
        <f>ROUNDUP(Таблиця9[[#This Row],[Month]]/3,0)</f>
        <v>1</v>
      </c>
      <c r="H430" s="17">
        <f t="shared" si="14"/>
        <v>23</v>
      </c>
      <c r="I430" t="s">
        <v>600</v>
      </c>
      <c r="J430" t="s">
        <v>534</v>
      </c>
      <c r="K430" t="s">
        <v>601</v>
      </c>
      <c r="L430">
        <f>_xlfn.XLOOKUP($A430,'Order Details'!$A$1:$A$1501,'Order Details'!B$1:B$1501,,0)</f>
        <v>341</v>
      </c>
      <c r="M430">
        <f>_xlfn.XLOOKUP($A430,'Order Details'!$A$1:$A$1501,'Order Details'!C$1:C$1501,,0)</f>
        <v>44</v>
      </c>
      <c r="N430">
        <f>_xlfn.XLOOKUP($A430,'Order Details'!$A$1:$A$1501,'Order Details'!D$1:D$1501,,0)</f>
        <v>7</v>
      </c>
      <c r="O430" t="str">
        <f>_xlfn.XLOOKUP($A430,'Order Details'!$A$1:$A$1501,'Order Details'!E$1:E$1501,,0)</f>
        <v>Furniture</v>
      </c>
      <c r="P430" t="str">
        <f>_xlfn.XLOOKUP($A430,'Order Details'!$A$1:$A$1501,'Order Details'!F$1:F$1501,,0)</f>
        <v>Furnishings</v>
      </c>
    </row>
    <row r="431" spans="1:16" x14ac:dyDescent="0.3">
      <c r="A431" t="s">
        <v>462</v>
      </c>
      <c r="B431" s="16" t="s">
        <v>1168</v>
      </c>
      <c r="C431" s="16">
        <f t="shared" si="13"/>
        <v>43519</v>
      </c>
      <c r="D431" s="17">
        <f>MONTH(Таблиця9[[#This Row],[Стовпець1]])</f>
        <v>2</v>
      </c>
      <c r="E431" s="17" t="str">
        <f>TEXT(DATE(2000,Таблиця9[[#This Row],[Month]],1),"MMMM")</f>
        <v>February</v>
      </c>
      <c r="F431" s="17">
        <f>YEAR(Таблиця9[[#This Row],[Стовпець1]])</f>
        <v>2019</v>
      </c>
      <c r="G431" s="17">
        <f>ROUNDUP(Таблиця9[[#This Row],[Month]]/3,0)</f>
        <v>1</v>
      </c>
      <c r="H431" s="17">
        <f t="shared" si="14"/>
        <v>23</v>
      </c>
      <c r="I431" t="s">
        <v>602</v>
      </c>
      <c r="J431" t="s">
        <v>537</v>
      </c>
      <c r="K431" t="s">
        <v>603</v>
      </c>
      <c r="L431">
        <f>_xlfn.XLOOKUP($A431,'Order Details'!$A$1:$A$1501,'Order Details'!B$1:B$1501,,0)</f>
        <v>171</v>
      </c>
      <c r="M431">
        <f>_xlfn.XLOOKUP($A431,'Order Details'!$A$1:$A$1501,'Order Details'!C$1:C$1501,,0)</f>
        <v>68</v>
      </c>
      <c r="N431">
        <f>_xlfn.XLOOKUP($A431,'Order Details'!$A$1:$A$1501,'Order Details'!D$1:D$1501,,0)</f>
        <v>7</v>
      </c>
      <c r="O431" t="str">
        <f>_xlfn.XLOOKUP($A431,'Order Details'!$A$1:$A$1501,'Order Details'!E$1:E$1501,,0)</f>
        <v>Clothing</v>
      </c>
      <c r="P431" t="str">
        <f>_xlfn.XLOOKUP($A431,'Order Details'!$A$1:$A$1501,'Order Details'!F$1:F$1501,,0)</f>
        <v>Stole</v>
      </c>
    </row>
    <row r="432" spans="1:16" x14ac:dyDescent="0.3">
      <c r="A432" t="s">
        <v>463</v>
      </c>
      <c r="B432" s="16" t="s">
        <v>1169</v>
      </c>
      <c r="C432" s="16">
        <f t="shared" si="13"/>
        <v>43520</v>
      </c>
      <c r="D432" s="17">
        <f>MONTH(Таблиця9[[#This Row],[Стовпець1]])</f>
        <v>2</v>
      </c>
      <c r="E432" s="17" t="str">
        <f>TEXT(DATE(2000,Таблиця9[[#This Row],[Month]],1),"MMMM")</f>
        <v>February</v>
      </c>
      <c r="F432" s="17">
        <f>YEAR(Таблиця9[[#This Row],[Стовпець1]])</f>
        <v>2019</v>
      </c>
      <c r="G432" s="17">
        <f>ROUNDUP(Таблиця9[[#This Row],[Month]]/3,0)</f>
        <v>1</v>
      </c>
      <c r="H432" s="17">
        <f t="shared" si="14"/>
        <v>24</v>
      </c>
      <c r="I432" t="s">
        <v>605</v>
      </c>
      <c r="J432" t="s">
        <v>560</v>
      </c>
      <c r="K432" t="s">
        <v>561</v>
      </c>
      <c r="L432">
        <f>_xlfn.XLOOKUP($A432,'Order Details'!$A$1:$A$1501,'Order Details'!B$1:B$1501,,0)</f>
        <v>41</v>
      </c>
      <c r="M432">
        <f>_xlfn.XLOOKUP($A432,'Order Details'!$A$1:$A$1501,'Order Details'!C$1:C$1501,,0)</f>
        <v>19</v>
      </c>
      <c r="N432">
        <f>_xlfn.XLOOKUP($A432,'Order Details'!$A$1:$A$1501,'Order Details'!D$1:D$1501,,0)</f>
        <v>2</v>
      </c>
      <c r="O432" t="str">
        <f>_xlfn.XLOOKUP($A432,'Order Details'!$A$1:$A$1501,'Order Details'!E$1:E$1501,,0)</f>
        <v>Clothing</v>
      </c>
      <c r="P432" t="str">
        <f>_xlfn.XLOOKUP($A432,'Order Details'!$A$1:$A$1501,'Order Details'!F$1:F$1501,,0)</f>
        <v>T-shirt</v>
      </c>
    </row>
    <row r="433" spans="1:16" x14ac:dyDescent="0.3">
      <c r="A433" t="s">
        <v>464</v>
      </c>
      <c r="B433" s="16" t="s">
        <v>1170</v>
      </c>
      <c r="C433" s="16">
        <f t="shared" si="13"/>
        <v>43521</v>
      </c>
      <c r="D433" s="17">
        <f>MONTH(Таблиця9[[#This Row],[Стовпець1]])</f>
        <v>2</v>
      </c>
      <c r="E433" s="17" t="str">
        <f>TEXT(DATE(2000,Таблиця9[[#This Row],[Month]],1),"MMMM")</f>
        <v>February</v>
      </c>
      <c r="F433" s="17">
        <f>YEAR(Таблиця9[[#This Row],[Стовпець1]])</f>
        <v>2019</v>
      </c>
      <c r="G433" s="17">
        <f>ROUNDUP(Таблиця9[[#This Row],[Month]]/3,0)</f>
        <v>1</v>
      </c>
      <c r="H433" s="17">
        <f t="shared" si="14"/>
        <v>25</v>
      </c>
      <c r="I433" t="s">
        <v>606</v>
      </c>
      <c r="J433" t="s">
        <v>564</v>
      </c>
      <c r="K433" t="s">
        <v>565</v>
      </c>
      <c r="L433">
        <f>_xlfn.XLOOKUP($A433,'Order Details'!$A$1:$A$1501,'Order Details'!B$1:B$1501,,0)</f>
        <v>83</v>
      </c>
      <c r="M433">
        <f>_xlfn.XLOOKUP($A433,'Order Details'!$A$1:$A$1501,'Order Details'!C$1:C$1501,,0)</f>
        <v>34</v>
      </c>
      <c r="N433">
        <f>_xlfn.XLOOKUP($A433,'Order Details'!$A$1:$A$1501,'Order Details'!D$1:D$1501,,0)</f>
        <v>5</v>
      </c>
      <c r="O433" t="str">
        <f>_xlfn.XLOOKUP($A433,'Order Details'!$A$1:$A$1501,'Order Details'!E$1:E$1501,,0)</f>
        <v>Clothing</v>
      </c>
      <c r="P433" t="str">
        <f>_xlfn.XLOOKUP($A433,'Order Details'!$A$1:$A$1501,'Order Details'!F$1:F$1501,,0)</f>
        <v>Shirt</v>
      </c>
    </row>
    <row r="434" spans="1:16" x14ac:dyDescent="0.3">
      <c r="A434" t="s">
        <v>465</v>
      </c>
      <c r="B434" s="16" t="s">
        <v>1171</v>
      </c>
      <c r="C434" s="16">
        <f t="shared" si="13"/>
        <v>43522</v>
      </c>
      <c r="D434" s="17">
        <f>MONTH(Таблиця9[[#This Row],[Стовпець1]])</f>
        <v>2</v>
      </c>
      <c r="E434" s="17" t="str">
        <f>TEXT(DATE(2000,Таблиця9[[#This Row],[Month]],1),"MMMM")</f>
        <v>February</v>
      </c>
      <c r="F434" s="17">
        <f>YEAR(Таблиця9[[#This Row],[Стовпець1]])</f>
        <v>2019</v>
      </c>
      <c r="G434" s="17">
        <f>ROUNDUP(Таблиця9[[#This Row],[Month]]/3,0)</f>
        <v>1</v>
      </c>
      <c r="H434" s="17">
        <f t="shared" si="14"/>
        <v>26</v>
      </c>
      <c r="I434" t="s">
        <v>607</v>
      </c>
      <c r="J434" t="s">
        <v>568</v>
      </c>
      <c r="K434" t="s">
        <v>569</v>
      </c>
      <c r="L434">
        <f>_xlfn.XLOOKUP($A434,'Order Details'!$A$1:$A$1501,'Order Details'!B$1:B$1501,,0)</f>
        <v>38</v>
      </c>
      <c r="M434">
        <f>_xlfn.XLOOKUP($A434,'Order Details'!$A$1:$A$1501,'Order Details'!C$1:C$1501,,0)</f>
        <v>9</v>
      </c>
      <c r="N434">
        <f>_xlfn.XLOOKUP($A434,'Order Details'!$A$1:$A$1501,'Order Details'!D$1:D$1501,,0)</f>
        <v>2</v>
      </c>
      <c r="O434" t="str">
        <f>_xlfn.XLOOKUP($A434,'Order Details'!$A$1:$A$1501,'Order Details'!E$1:E$1501,,0)</f>
        <v>Clothing</v>
      </c>
      <c r="P434" t="str">
        <f>_xlfn.XLOOKUP($A434,'Order Details'!$A$1:$A$1501,'Order Details'!F$1:F$1501,,0)</f>
        <v>Stole</v>
      </c>
    </row>
    <row r="435" spans="1:16" x14ac:dyDescent="0.3">
      <c r="A435" t="s">
        <v>466</v>
      </c>
      <c r="B435" s="16" t="s">
        <v>1172</v>
      </c>
      <c r="C435" s="16">
        <f t="shared" si="13"/>
        <v>43523</v>
      </c>
      <c r="D435" s="17">
        <f>MONTH(Таблиця9[[#This Row],[Стовпець1]])</f>
        <v>2</v>
      </c>
      <c r="E435" s="17" t="str">
        <f>TEXT(DATE(2000,Таблиця9[[#This Row],[Month]],1),"MMMM")</f>
        <v>February</v>
      </c>
      <c r="F435" s="17">
        <f>YEAR(Таблиця9[[#This Row],[Стовпець1]])</f>
        <v>2019</v>
      </c>
      <c r="G435" s="17">
        <f>ROUNDUP(Таблиця9[[#This Row],[Month]]/3,0)</f>
        <v>1</v>
      </c>
      <c r="H435" s="17">
        <f t="shared" si="14"/>
        <v>27</v>
      </c>
      <c r="I435" t="s">
        <v>608</v>
      </c>
      <c r="J435" t="s">
        <v>571</v>
      </c>
      <c r="K435" t="s">
        <v>569</v>
      </c>
      <c r="L435">
        <f>_xlfn.XLOOKUP($A435,'Order Details'!$A$1:$A$1501,'Order Details'!B$1:B$1501,,0)</f>
        <v>176</v>
      </c>
      <c r="M435">
        <f>_xlfn.XLOOKUP($A435,'Order Details'!$A$1:$A$1501,'Order Details'!C$1:C$1501,,0)</f>
        <v>-28</v>
      </c>
      <c r="N435">
        <f>_xlfn.XLOOKUP($A435,'Order Details'!$A$1:$A$1501,'Order Details'!D$1:D$1501,,0)</f>
        <v>5</v>
      </c>
      <c r="O435" t="str">
        <f>_xlfn.XLOOKUP($A435,'Order Details'!$A$1:$A$1501,'Order Details'!E$1:E$1501,,0)</f>
        <v>Furniture</v>
      </c>
      <c r="P435" t="str">
        <f>_xlfn.XLOOKUP($A435,'Order Details'!$A$1:$A$1501,'Order Details'!F$1:F$1501,,0)</f>
        <v>Furnishings</v>
      </c>
    </row>
    <row r="436" spans="1:16" x14ac:dyDescent="0.3">
      <c r="A436" t="s">
        <v>467</v>
      </c>
      <c r="B436" s="16" t="s">
        <v>1173</v>
      </c>
      <c r="C436" s="16">
        <f t="shared" si="13"/>
        <v>43524</v>
      </c>
      <c r="D436" s="17">
        <f>MONTH(Таблиця9[[#This Row],[Стовпець1]])</f>
        <v>2</v>
      </c>
      <c r="E436" s="17" t="str">
        <f>TEXT(DATE(2000,Таблиця9[[#This Row],[Month]],1),"MMMM")</f>
        <v>February</v>
      </c>
      <c r="F436" s="17">
        <f>YEAR(Таблиця9[[#This Row],[Стовпець1]])</f>
        <v>2019</v>
      </c>
      <c r="G436" s="17">
        <f>ROUNDUP(Таблиця9[[#This Row],[Month]]/3,0)</f>
        <v>1</v>
      </c>
      <c r="H436" s="17">
        <f t="shared" si="14"/>
        <v>28</v>
      </c>
      <c r="I436" t="s">
        <v>610</v>
      </c>
      <c r="J436" t="s">
        <v>574</v>
      </c>
      <c r="K436" t="s">
        <v>575</v>
      </c>
      <c r="L436">
        <f>_xlfn.XLOOKUP($A436,'Order Details'!$A$1:$A$1501,'Order Details'!B$1:B$1501,,0)</f>
        <v>36</v>
      </c>
      <c r="M436">
        <f>_xlfn.XLOOKUP($A436,'Order Details'!$A$1:$A$1501,'Order Details'!C$1:C$1501,,0)</f>
        <v>15</v>
      </c>
      <c r="N436">
        <f>_xlfn.XLOOKUP($A436,'Order Details'!$A$1:$A$1501,'Order Details'!D$1:D$1501,,0)</f>
        <v>3</v>
      </c>
      <c r="O436" t="str">
        <f>_xlfn.XLOOKUP($A436,'Order Details'!$A$1:$A$1501,'Order Details'!E$1:E$1501,,0)</f>
        <v>Clothing</v>
      </c>
      <c r="P436" t="str">
        <f>_xlfn.XLOOKUP($A436,'Order Details'!$A$1:$A$1501,'Order Details'!F$1:F$1501,,0)</f>
        <v>Stole</v>
      </c>
    </row>
    <row r="437" spans="1:16" x14ac:dyDescent="0.3">
      <c r="A437" t="s">
        <v>468</v>
      </c>
      <c r="B437" s="16" t="s">
        <v>1174</v>
      </c>
      <c r="C437" s="16">
        <f t="shared" si="13"/>
        <v>43525</v>
      </c>
      <c r="D437" s="17">
        <f>MONTH(Таблиця9[[#This Row],[Стовпець1]])</f>
        <v>3</v>
      </c>
      <c r="E437" s="17" t="str">
        <f>TEXT(DATE(2000,Таблиця9[[#This Row],[Month]],1),"MMMM")</f>
        <v>March</v>
      </c>
      <c r="F437" s="17">
        <f>YEAR(Таблиця9[[#This Row],[Стовпець1]])</f>
        <v>2019</v>
      </c>
      <c r="G437" s="17">
        <f>ROUNDUP(Таблиця9[[#This Row],[Month]]/3,0)</f>
        <v>1</v>
      </c>
      <c r="H437" s="17">
        <f t="shared" si="14"/>
        <v>1</v>
      </c>
      <c r="I437" t="s">
        <v>612</v>
      </c>
      <c r="J437" t="s">
        <v>578</v>
      </c>
      <c r="K437" t="s">
        <v>579</v>
      </c>
      <c r="L437">
        <f>_xlfn.XLOOKUP($A437,'Order Details'!$A$1:$A$1501,'Order Details'!B$1:B$1501,,0)</f>
        <v>185</v>
      </c>
      <c r="M437">
        <f>_xlfn.XLOOKUP($A437,'Order Details'!$A$1:$A$1501,'Order Details'!C$1:C$1501,,0)</f>
        <v>48</v>
      </c>
      <c r="N437">
        <f>_xlfn.XLOOKUP($A437,'Order Details'!$A$1:$A$1501,'Order Details'!D$1:D$1501,,0)</f>
        <v>4</v>
      </c>
      <c r="O437" t="str">
        <f>_xlfn.XLOOKUP($A437,'Order Details'!$A$1:$A$1501,'Order Details'!E$1:E$1501,,0)</f>
        <v>Clothing</v>
      </c>
      <c r="P437" t="str">
        <f>_xlfn.XLOOKUP($A437,'Order Details'!$A$1:$A$1501,'Order Details'!F$1:F$1501,,0)</f>
        <v>Stole</v>
      </c>
    </row>
    <row r="438" spans="1:16" x14ac:dyDescent="0.3">
      <c r="A438" t="s">
        <v>469</v>
      </c>
      <c r="B438" s="16" t="s">
        <v>1175</v>
      </c>
      <c r="C438" s="16">
        <f t="shared" si="13"/>
        <v>43526</v>
      </c>
      <c r="D438" s="17">
        <f>MONTH(Таблиця9[[#This Row],[Стовпець1]])</f>
        <v>3</v>
      </c>
      <c r="E438" s="17" t="str">
        <f>TEXT(DATE(2000,Таблиця9[[#This Row],[Month]],1),"MMMM")</f>
        <v>March</v>
      </c>
      <c r="F438" s="17">
        <f>YEAR(Таблиця9[[#This Row],[Стовпець1]])</f>
        <v>2019</v>
      </c>
      <c r="G438" s="17">
        <f>ROUNDUP(Таблиця9[[#This Row],[Month]]/3,0)</f>
        <v>1</v>
      </c>
      <c r="H438" s="17">
        <f t="shared" si="14"/>
        <v>2</v>
      </c>
      <c r="I438" t="s">
        <v>613</v>
      </c>
      <c r="J438" t="s">
        <v>581</v>
      </c>
      <c r="K438" t="s">
        <v>581</v>
      </c>
      <c r="L438">
        <f>_xlfn.XLOOKUP($A438,'Order Details'!$A$1:$A$1501,'Order Details'!B$1:B$1501,,0)</f>
        <v>28</v>
      </c>
      <c r="M438">
        <f>_xlfn.XLOOKUP($A438,'Order Details'!$A$1:$A$1501,'Order Details'!C$1:C$1501,,0)</f>
        <v>10</v>
      </c>
      <c r="N438">
        <f>_xlfn.XLOOKUP($A438,'Order Details'!$A$1:$A$1501,'Order Details'!D$1:D$1501,,0)</f>
        <v>3</v>
      </c>
      <c r="O438" t="str">
        <f>_xlfn.XLOOKUP($A438,'Order Details'!$A$1:$A$1501,'Order Details'!E$1:E$1501,,0)</f>
        <v>Clothing</v>
      </c>
      <c r="P438" t="str">
        <f>_xlfn.XLOOKUP($A438,'Order Details'!$A$1:$A$1501,'Order Details'!F$1:F$1501,,0)</f>
        <v>Skirt</v>
      </c>
    </row>
    <row r="439" spans="1:16" x14ac:dyDescent="0.3">
      <c r="A439" t="s">
        <v>470</v>
      </c>
      <c r="B439" s="16" t="s">
        <v>1176</v>
      </c>
      <c r="C439" s="16">
        <f t="shared" si="13"/>
        <v>43527</v>
      </c>
      <c r="D439" s="17">
        <f>MONTH(Таблиця9[[#This Row],[Стовпець1]])</f>
        <v>3</v>
      </c>
      <c r="E439" s="17" t="str">
        <f>TEXT(DATE(2000,Таблиця9[[#This Row],[Month]],1),"MMMM")</f>
        <v>March</v>
      </c>
      <c r="F439" s="17">
        <f>YEAR(Таблиця9[[#This Row],[Стовпець1]])</f>
        <v>2019</v>
      </c>
      <c r="G439" s="17">
        <f>ROUNDUP(Таблиця9[[#This Row],[Month]]/3,0)</f>
        <v>1</v>
      </c>
      <c r="H439" s="17">
        <f t="shared" si="14"/>
        <v>3</v>
      </c>
      <c r="I439" t="s">
        <v>614</v>
      </c>
      <c r="J439" t="s">
        <v>584</v>
      </c>
      <c r="K439" t="s">
        <v>585</v>
      </c>
      <c r="L439">
        <f>_xlfn.XLOOKUP($A439,'Order Details'!$A$1:$A$1501,'Order Details'!B$1:B$1501,,0)</f>
        <v>302</v>
      </c>
      <c r="M439">
        <f>_xlfn.XLOOKUP($A439,'Order Details'!$A$1:$A$1501,'Order Details'!C$1:C$1501,,0)</f>
        <v>75</v>
      </c>
      <c r="N439">
        <f>_xlfn.XLOOKUP($A439,'Order Details'!$A$1:$A$1501,'Order Details'!D$1:D$1501,,0)</f>
        <v>6</v>
      </c>
      <c r="O439" t="str">
        <f>_xlfn.XLOOKUP($A439,'Order Details'!$A$1:$A$1501,'Order Details'!E$1:E$1501,,0)</f>
        <v>Furniture</v>
      </c>
      <c r="P439" t="str">
        <f>_xlfn.XLOOKUP($A439,'Order Details'!$A$1:$A$1501,'Order Details'!F$1:F$1501,,0)</f>
        <v>Furnishings</v>
      </c>
    </row>
    <row r="440" spans="1:16" x14ac:dyDescent="0.3">
      <c r="A440" t="s">
        <v>471</v>
      </c>
      <c r="B440" s="16" t="s">
        <v>1177</v>
      </c>
      <c r="C440" s="16">
        <f t="shared" si="13"/>
        <v>43528</v>
      </c>
      <c r="D440" s="17">
        <f>MONTH(Таблиця9[[#This Row],[Стовпець1]])</f>
        <v>3</v>
      </c>
      <c r="E440" s="17" t="str">
        <f>TEXT(DATE(2000,Таблиця9[[#This Row],[Month]],1),"MMMM")</f>
        <v>March</v>
      </c>
      <c r="F440" s="17">
        <f>YEAR(Таблиця9[[#This Row],[Стовпець1]])</f>
        <v>2019</v>
      </c>
      <c r="G440" s="17">
        <f>ROUNDUP(Таблиця9[[#This Row],[Month]]/3,0)</f>
        <v>1</v>
      </c>
      <c r="H440" s="17">
        <f t="shared" si="14"/>
        <v>4</v>
      </c>
      <c r="I440" t="s">
        <v>615</v>
      </c>
      <c r="J440" t="s">
        <v>534</v>
      </c>
      <c r="K440" t="s">
        <v>601</v>
      </c>
      <c r="L440">
        <f>_xlfn.XLOOKUP($A440,'Order Details'!$A$1:$A$1501,'Order Details'!B$1:B$1501,,0)</f>
        <v>32</v>
      </c>
      <c r="M440">
        <f>_xlfn.XLOOKUP($A440,'Order Details'!$A$1:$A$1501,'Order Details'!C$1:C$1501,,0)</f>
        <v>3</v>
      </c>
      <c r="N440">
        <f>_xlfn.XLOOKUP($A440,'Order Details'!$A$1:$A$1501,'Order Details'!D$1:D$1501,,0)</f>
        <v>8</v>
      </c>
      <c r="O440" t="str">
        <f>_xlfn.XLOOKUP($A440,'Order Details'!$A$1:$A$1501,'Order Details'!E$1:E$1501,,0)</f>
        <v>Clothing</v>
      </c>
      <c r="P440" t="str">
        <f>_xlfn.XLOOKUP($A440,'Order Details'!$A$1:$A$1501,'Order Details'!F$1:F$1501,,0)</f>
        <v>Hankerchief</v>
      </c>
    </row>
    <row r="441" spans="1:16" x14ac:dyDescent="0.3">
      <c r="A441" t="s">
        <v>472</v>
      </c>
      <c r="B441" s="16" t="s">
        <v>1177</v>
      </c>
      <c r="C441" s="16">
        <f t="shared" si="13"/>
        <v>43528</v>
      </c>
      <c r="D441" s="17">
        <f>MONTH(Таблиця9[[#This Row],[Стовпець1]])</f>
        <v>3</v>
      </c>
      <c r="E441" s="17" t="str">
        <f>TEXT(DATE(2000,Таблиця9[[#This Row],[Month]],1),"MMMM")</f>
        <v>March</v>
      </c>
      <c r="F441" s="17">
        <f>YEAR(Таблиця9[[#This Row],[Стовпець1]])</f>
        <v>2019</v>
      </c>
      <c r="G441" s="17">
        <f>ROUNDUP(Таблиця9[[#This Row],[Month]]/3,0)</f>
        <v>1</v>
      </c>
      <c r="H441" s="17">
        <f t="shared" si="14"/>
        <v>4</v>
      </c>
      <c r="I441" t="s">
        <v>616</v>
      </c>
      <c r="J441" t="s">
        <v>537</v>
      </c>
      <c r="K441" t="s">
        <v>603</v>
      </c>
      <c r="L441">
        <f>_xlfn.XLOOKUP($A441,'Order Details'!$A$1:$A$1501,'Order Details'!B$1:B$1501,,0)</f>
        <v>55</v>
      </c>
      <c r="M441">
        <f>_xlfn.XLOOKUP($A441,'Order Details'!$A$1:$A$1501,'Order Details'!C$1:C$1501,,0)</f>
        <v>12</v>
      </c>
      <c r="N441">
        <f>_xlfn.XLOOKUP($A441,'Order Details'!$A$1:$A$1501,'Order Details'!D$1:D$1501,,0)</f>
        <v>5</v>
      </c>
      <c r="O441" t="str">
        <f>_xlfn.XLOOKUP($A441,'Order Details'!$A$1:$A$1501,'Order Details'!E$1:E$1501,,0)</f>
        <v>Clothing</v>
      </c>
      <c r="P441" t="str">
        <f>_xlfn.XLOOKUP($A441,'Order Details'!$A$1:$A$1501,'Order Details'!F$1:F$1501,,0)</f>
        <v>Skirt</v>
      </c>
    </row>
    <row r="442" spans="1:16" x14ac:dyDescent="0.3">
      <c r="A442" t="s">
        <v>473</v>
      </c>
      <c r="B442" s="16" t="s">
        <v>1177</v>
      </c>
      <c r="C442" s="16">
        <f t="shared" si="13"/>
        <v>43528</v>
      </c>
      <c r="D442" s="17">
        <f>MONTH(Таблиця9[[#This Row],[Стовпець1]])</f>
        <v>3</v>
      </c>
      <c r="E442" s="17" t="str">
        <f>TEXT(DATE(2000,Таблиця9[[#This Row],[Month]],1),"MMMM")</f>
        <v>March</v>
      </c>
      <c r="F442" s="17">
        <f>YEAR(Таблиця9[[#This Row],[Стовпець1]])</f>
        <v>2019</v>
      </c>
      <c r="G442" s="17">
        <f>ROUNDUP(Таблиця9[[#This Row],[Month]]/3,0)</f>
        <v>1</v>
      </c>
      <c r="H442" s="17">
        <f t="shared" si="14"/>
        <v>4</v>
      </c>
      <c r="I442" t="s">
        <v>617</v>
      </c>
      <c r="J442" t="s">
        <v>534</v>
      </c>
      <c r="K442" t="s">
        <v>535</v>
      </c>
      <c r="L442">
        <f>_xlfn.XLOOKUP($A442,'Order Details'!$A$1:$A$1501,'Order Details'!B$1:B$1501,,0)</f>
        <v>163</v>
      </c>
      <c r="M442">
        <f>_xlfn.XLOOKUP($A442,'Order Details'!$A$1:$A$1501,'Order Details'!C$1:C$1501,,0)</f>
        <v>81</v>
      </c>
      <c r="N442">
        <f>_xlfn.XLOOKUP($A442,'Order Details'!$A$1:$A$1501,'Order Details'!D$1:D$1501,,0)</f>
        <v>2</v>
      </c>
      <c r="O442" t="str">
        <f>_xlfn.XLOOKUP($A442,'Order Details'!$A$1:$A$1501,'Order Details'!E$1:E$1501,,0)</f>
        <v>Electronics</v>
      </c>
      <c r="P442" t="str">
        <f>_xlfn.XLOOKUP($A442,'Order Details'!$A$1:$A$1501,'Order Details'!F$1:F$1501,,0)</f>
        <v>Accessories</v>
      </c>
    </row>
    <row r="443" spans="1:16" x14ac:dyDescent="0.3">
      <c r="A443" t="s">
        <v>474</v>
      </c>
      <c r="B443" s="16" t="s">
        <v>1178</v>
      </c>
      <c r="C443" s="16">
        <f t="shared" si="13"/>
        <v>43529</v>
      </c>
      <c r="D443" s="17">
        <f>MONTH(Таблиця9[[#This Row],[Стовпець1]])</f>
        <v>3</v>
      </c>
      <c r="E443" s="17" t="str">
        <f>TEXT(DATE(2000,Таблиця9[[#This Row],[Month]],1),"MMMM")</f>
        <v>March</v>
      </c>
      <c r="F443" s="17">
        <f>YEAR(Таблиця9[[#This Row],[Стовпець1]])</f>
        <v>2019</v>
      </c>
      <c r="G443" s="17">
        <f>ROUNDUP(Таблиця9[[#This Row],[Month]]/3,0)</f>
        <v>1</v>
      </c>
      <c r="H443" s="17">
        <f t="shared" si="14"/>
        <v>5</v>
      </c>
      <c r="I443" t="s">
        <v>619</v>
      </c>
      <c r="J443" t="s">
        <v>537</v>
      </c>
      <c r="K443" t="s">
        <v>538</v>
      </c>
      <c r="L443">
        <f>_xlfn.XLOOKUP($A443,'Order Details'!$A$1:$A$1501,'Order Details'!B$1:B$1501,,0)</f>
        <v>100</v>
      </c>
      <c r="M443">
        <f>_xlfn.XLOOKUP($A443,'Order Details'!$A$1:$A$1501,'Order Details'!C$1:C$1501,,0)</f>
        <v>28</v>
      </c>
      <c r="N443">
        <f>_xlfn.XLOOKUP($A443,'Order Details'!$A$1:$A$1501,'Order Details'!D$1:D$1501,,0)</f>
        <v>2</v>
      </c>
      <c r="O443" t="str">
        <f>_xlfn.XLOOKUP($A443,'Order Details'!$A$1:$A$1501,'Order Details'!E$1:E$1501,,0)</f>
        <v>Clothing</v>
      </c>
      <c r="P443" t="str">
        <f>_xlfn.XLOOKUP($A443,'Order Details'!$A$1:$A$1501,'Order Details'!F$1:F$1501,,0)</f>
        <v>Hankerchief</v>
      </c>
    </row>
    <row r="444" spans="1:16" x14ac:dyDescent="0.3">
      <c r="A444" t="s">
        <v>475</v>
      </c>
      <c r="B444" s="16" t="s">
        <v>1179</v>
      </c>
      <c r="C444" s="16">
        <f t="shared" si="13"/>
        <v>43530</v>
      </c>
      <c r="D444" s="17">
        <f>MONTH(Таблиця9[[#This Row],[Стовпець1]])</f>
        <v>3</v>
      </c>
      <c r="E444" s="17" t="str">
        <f>TEXT(DATE(2000,Таблиця9[[#This Row],[Month]],1),"MMMM")</f>
        <v>March</v>
      </c>
      <c r="F444" s="17">
        <f>YEAR(Таблиця9[[#This Row],[Стовпець1]])</f>
        <v>2019</v>
      </c>
      <c r="G444" s="17">
        <f>ROUNDUP(Таблиця9[[#This Row],[Month]]/3,0)</f>
        <v>1</v>
      </c>
      <c r="H444" s="17">
        <f t="shared" si="14"/>
        <v>6</v>
      </c>
      <c r="I444" t="s">
        <v>620</v>
      </c>
      <c r="J444" t="s">
        <v>540</v>
      </c>
      <c r="K444" t="s">
        <v>541</v>
      </c>
      <c r="L444">
        <f>_xlfn.XLOOKUP($A444,'Order Details'!$A$1:$A$1501,'Order Details'!B$1:B$1501,,0)</f>
        <v>325</v>
      </c>
      <c r="M444">
        <f>_xlfn.XLOOKUP($A444,'Order Details'!$A$1:$A$1501,'Order Details'!C$1:C$1501,,0)</f>
        <v>32</v>
      </c>
      <c r="N444">
        <f>_xlfn.XLOOKUP($A444,'Order Details'!$A$1:$A$1501,'Order Details'!D$1:D$1501,,0)</f>
        <v>7</v>
      </c>
      <c r="O444" t="str">
        <f>_xlfn.XLOOKUP($A444,'Order Details'!$A$1:$A$1501,'Order Details'!E$1:E$1501,,0)</f>
        <v>Clothing</v>
      </c>
      <c r="P444" t="str">
        <f>_xlfn.XLOOKUP($A444,'Order Details'!$A$1:$A$1501,'Order Details'!F$1:F$1501,,0)</f>
        <v>T-shirt</v>
      </c>
    </row>
    <row r="445" spans="1:16" x14ac:dyDescent="0.3">
      <c r="A445" t="s">
        <v>476</v>
      </c>
      <c r="B445" s="16" t="s">
        <v>1180</v>
      </c>
      <c r="C445" s="16">
        <f t="shared" si="13"/>
        <v>43531</v>
      </c>
      <c r="D445" s="17">
        <f>MONTH(Таблиця9[[#This Row],[Стовпець1]])</f>
        <v>3</v>
      </c>
      <c r="E445" s="17" t="str">
        <f>TEXT(DATE(2000,Таблиця9[[#This Row],[Month]],1),"MMMM")</f>
        <v>March</v>
      </c>
      <c r="F445" s="17">
        <f>YEAR(Таблиця9[[#This Row],[Стовпець1]])</f>
        <v>2019</v>
      </c>
      <c r="G445" s="17">
        <f>ROUNDUP(Таблиця9[[#This Row],[Month]]/3,0)</f>
        <v>1</v>
      </c>
      <c r="H445" s="17">
        <f t="shared" si="14"/>
        <v>7</v>
      </c>
      <c r="I445" t="s">
        <v>621</v>
      </c>
      <c r="J445" t="s">
        <v>543</v>
      </c>
      <c r="K445" t="s">
        <v>544</v>
      </c>
      <c r="L445">
        <f>_xlfn.XLOOKUP($A445,'Order Details'!$A$1:$A$1501,'Order Details'!B$1:B$1501,,0)</f>
        <v>184</v>
      </c>
      <c r="M445">
        <f>_xlfn.XLOOKUP($A445,'Order Details'!$A$1:$A$1501,'Order Details'!C$1:C$1501,,0)</f>
        <v>85</v>
      </c>
      <c r="N445">
        <f>_xlfn.XLOOKUP($A445,'Order Details'!$A$1:$A$1501,'Order Details'!D$1:D$1501,,0)</f>
        <v>6</v>
      </c>
      <c r="O445" t="str">
        <f>_xlfn.XLOOKUP($A445,'Order Details'!$A$1:$A$1501,'Order Details'!E$1:E$1501,,0)</f>
        <v>Clothing</v>
      </c>
      <c r="P445" t="str">
        <f>_xlfn.XLOOKUP($A445,'Order Details'!$A$1:$A$1501,'Order Details'!F$1:F$1501,,0)</f>
        <v>T-shirt</v>
      </c>
    </row>
    <row r="446" spans="1:16" x14ac:dyDescent="0.3">
      <c r="A446" t="s">
        <v>477</v>
      </c>
      <c r="B446" s="16" t="s">
        <v>1181</v>
      </c>
      <c r="C446" s="16">
        <f t="shared" si="13"/>
        <v>43532</v>
      </c>
      <c r="D446" s="17">
        <f>MONTH(Таблиця9[[#This Row],[Стовпець1]])</f>
        <v>3</v>
      </c>
      <c r="E446" s="17" t="str">
        <f>TEXT(DATE(2000,Таблиця9[[#This Row],[Month]],1),"MMMM")</f>
        <v>March</v>
      </c>
      <c r="F446" s="17">
        <f>YEAR(Таблиця9[[#This Row],[Стовпець1]])</f>
        <v>2019</v>
      </c>
      <c r="G446" s="17">
        <f>ROUNDUP(Таблиця9[[#This Row],[Month]]/3,0)</f>
        <v>1</v>
      </c>
      <c r="H446" s="17">
        <f t="shared" si="14"/>
        <v>8</v>
      </c>
      <c r="I446" t="s">
        <v>623</v>
      </c>
      <c r="J446" t="s">
        <v>546</v>
      </c>
      <c r="K446" t="s">
        <v>547</v>
      </c>
      <c r="L446">
        <f>_xlfn.XLOOKUP($A446,'Order Details'!$A$1:$A$1501,'Order Details'!B$1:B$1501,,0)</f>
        <v>78</v>
      </c>
      <c r="M446">
        <f>_xlfn.XLOOKUP($A446,'Order Details'!$A$1:$A$1501,'Order Details'!C$1:C$1501,,0)</f>
        <v>28</v>
      </c>
      <c r="N446">
        <f>_xlfn.XLOOKUP($A446,'Order Details'!$A$1:$A$1501,'Order Details'!D$1:D$1501,,0)</f>
        <v>6</v>
      </c>
      <c r="O446" t="str">
        <f>_xlfn.XLOOKUP($A446,'Order Details'!$A$1:$A$1501,'Order Details'!E$1:E$1501,,0)</f>
        <v>Clothing</v>
      </c>
      <c r="P446" t="str">
        <f>_xlfn.XLOOKUP($A446,'Order Details'!$A$1:$A$1501,'Order Details'!F$1:F$1501,,0)</f>
        <v>Kurti</v>
      </c>
    </row>
    <row r="447" spans="1:16" x14ac:dyDescent="0.3">
      <c r="A447" t="s">
        <v>478</v>
      </c>
      <c r="B447" s="16" t="s">
        <v>1182</v>
      </c>
      <c r="C447" s="16">
        <f t="shared" si="13"/>
        <v>43533</v>
      </c>
      <c r="D447" s="17">
        <f>MONTH(Таблиця9[[#This Row],[Стовпець1]])</f>
        <v>3</v>
      </c>
      <c r="E447" s="17" t="str">
        <f>TEXT(DATE(2000,Таблиця9[[#This Row],[Month]],1),"MMMM")</f>
        <v>March</v>
      </c>
      <c r="F447" s="17">
        <f>YEAR(Таблиця9[[#This Row],[Стовпець1]])</f>
        <v>2019</v>
      </c>
      <c r="G447" s="17">
        <f>ROUNDUP(Таблиця9[[#This Row],[Month]]/3,0)</f>
        <v>1</v>
      </c>
      <c r="H447" s="17">
        <f t="shared" si="14"/>
        <v>9</v>
      </c>
      <c r="I447" t="s">
        <v>625</v>
      </c>
      <c r="J447" t="s">
        <v>549</v>
      </c>
      <c r="K447" t="s">
        <v>550</v>
      </c>
      <c r="L447">
        <f>_xlfn.XLOOKUP($A447,'Order Details'!$A$1:$A$1501,'Order Details'!B$1:B$1501,,0)</f>
        <v>17</v>
      </c>
      <c r="M447">
        <f>_xlfn.XLOOKUP($A447,'Order Details'!$A$1:$A$1501,'Order Details'!C$1:C$1501,,0)</f>
        <v>1</v>
      </c>
      <c r="N447">
        <f>_xlfn.XLOOKUP($A447,'Order Details'!$A$1:$A$1501,'Order Details'!D$1:D$1501,,0)</f>
        <v>2</v>
      </c>
      <c r="O447" t="str">
        <f>_xlfn.XLOOKUP($A447,'Order Details'!$A$1:$A$1501,'Order Details'!E$1:E$1501,,0)</f>
        <v>Clothing</v>
      </c>
      <c r="P447" t="str">
        <f>_xlfn.XLOOKUP($A447,'Order Details'!$A$1:$A$1501,'Order Details'!F$1:F$1501,,0)</f>
        <v>Skirt</v>
      </c>
    </row>
    <row r="448" spans="1:16" x14ac:dyDescent="0.3">
      <c r="A448" t="s">
        <v>479</v>
      </c>
      <c r="B448" s="16" t="s">
        <v>1183</v>
      </c>
      <c r="C448" s="16">
        <f t="shared" si="13"/>
        <v>43534</v>
      </c>
      <c r="D448" s="17">
        <f>MONTH(Таблиця9[[#This Row],[Стовпець1]])</f>
        <v>3</v>
      </c>
      <c r="E448" s="17" t="str">
        <f>TEXT(DATE(2000,Таблиця9[[#This Row],[Month]],1),"MMMM")</f>
        <v>March</v>
      </c>
      <c r="F448" s="17">
        <f>YEAR(Таблиця9[[#This Row],[Стовпець1]])</f>
        <v>2019</v>
      </c>
      <c r="G448" s="17">
        <f>ROUNDUP(Таблиця9[[#This Row],[Month]]/3,0)</f>
        <v>1</v>
      </c>
      <c r="H448" s="17">
        <f t="shared" si="14"/>
        <v>10</v>
      </c>
      <c r="I448" t="s">
        <v>627</v>
      </c>
      <c r="J448" t="s">
        <v>534</v>
      </c>
      <c r="K448" t="s">
        <v>601</v>
      </c>
      <c r="L448">
        <f>_xlfn.XLOOKUP($A448,'Order Details'!$A$1:$A$1501,'Order Details'!B$1:B$1501,,0)</f>
        <v>246</v>
      </c>
      <c r="M448">
        <f>_xlfn.XLOOKUP($A448,'Order Details'!$A$1:$A$1501,'Order Details'!C$1:C$1501,,0)</f>
        <v>98</v>
      </c>
      <c r="N448">
        <f>_xlfn.XLOOKUP($A448,'Order Details'!$A$1:$A$1501,'Order Details'!D$1:D$1501,,0)</f>
        <v>5</v>
      </c>
      <c r="O448" t="str">
        <f>_xlfn.XLOOKUP($A448,'Order Details'!$A$1:$A$1501,'Order Details'!E$1:E$1501,,0)</f>
        <v>Clothing</v>
      </c>
      <c r="P448" t="str">
        <f>_xlfn.XLOOKUP($A448,'Order Details'!$A$1:$A$1501,'Order Details'!F$1:F$1501,,0)</f>
        <v>Hankerchief</v>
      </c>
    </row>
    <row r="449" spans="1:16" x14ac:dyDescent="0.3">
      <c r="A449" t="s">
        <v>480</v>
      </c>
      <c r="B449" s="16" t="s">
        <v>1183</v>
      </c>
      <c r="C449" s="16">
        <f t="shared" si="13"/>
        <v>43534</v>
      </c>
      <c r="D449" s="17">
        <f>MONTH(Таблиця9[[#This Row],[Стовпець1]])</f>
        <v>3</v>
      </c>
      <c r="E449" s="17" t="str">
        <f>TEXT(DATE(2000,Таблиця9[[#This Row],[Month]],1),"MMMM")</f>
        <v>March</v>
      </c>
      <c r="F449" s="17">
        <f>YEAR(Таблиця9[[#This Row],[Стовпець1]])</f>
        <v>2019</v>
      </c>
      <c r="G449" s="17">
        <f>ROUNDUP(Таблиця9[[#This Row],[Month]]/3,0)</f>
        <v>1</v>
      </c>
      <c r="H449" s="17">
        <f t="shared" si="14"/>
        <v>10</v>
      </c>
      <c r="I449" t="s">
        <v>629</v>
      </c>
      <c r="J449" t="s">
        <v>537</v>
      </c>
      <c r="K449" t="s">
        <v>603</v>
      </c>
      <c r="L449">
        <f>_xlfn.XLOOKUP($A449,'Order Details'!$A$1:$A$1501,'Order Details'!B$1:B$1501,,0)</f>
        <v>227</v>
      </c>
      <c r="M449">
        <f>_xlfn.XLOOKUP($A449,'Order Details'!$A$1:$A$1501,'Order Details'!C$1:C$1501,,0)</f>
        <v>48</v>
      </c>
      <c r="N449">
        <f>_xlfn.XLOOKUP($A449,'Order Details'!$A$1:$A$1501,'Order Details'!D$1:D$1501,,0)</f>
        <v>5</v>
      </c>
      <c r="O449" t="str">
        <f>_xlfn.XLOOKUP($A449,'Order Details'!$A$1:$A$1501,'Order Details'!E$1:E$1501,,0)</f>
        <v>Clothing</v>
      </c>
      <c r="P449" t="str">
        <f>_xlfn.XLOOKUP($A449,'Order Details'!$A$1:$A$1501,'Order Details'!F$1:F$1501,,0)</f>
        <v>Stole</v>
      </c>
    </row>
    <row r="450" spans="1:16" x14ac:dyDescent="0.3">
      <c r="A450" t="s">
        <v>481</v>
      </c>
      <c r="B450" s="16" t="s">
        <v>1183</v>
      </c>
      <c r="C450" s="16">
        <f t="shared" ref="C450:C513" si="15">DATE(RIGHT(B450,4),MID(B450,4,2),LEFT(B450,2))</f>
        <v>43534</v>
      </c>
      <c r="D450" s="17">
        <f>MONTH(Таблиця9[[#This Row],[Стовпець1]])</f>
        <v>3</v>
      </c>
      <c r="E450" s="17" t="str">
        <f>TEXT(DATE(2000,Таблиця9[[#This Row],[Month]],1),"MMMM")</f>
        <v>March</v>
      </c>
      <c r="F450" s="17">
        <f>YEAR(Таблиця9[[#This Row],[Стовпець1]])</f>
        <v>2019</v>
      </c>
      <c r="G450" s="17">
        <f>ROUNDUP(Таблиця9[[#This Row],[Month]]/3,0)</f>
        <v>1</v>
      </c>
      <c r="H450" s="17">
        <f t="shared" ref="H450:H513" si="16">DAY(C450)</f>
        <v>10</v>
      </c>
      <c r="I450" t="s">
        <v>630</v>
      </c>
      <c r="J450" t="s">
        <v>560</v>
      </c>
      <c r="K450" t="s">
        <v>561</v>
      </c>
      <c r="L450">
        <f>_xlfn.XLOOKUP($A450,'Order Details'!$A$1:$A$1501,'Order Details'!B$1:B$1501,,0)</f>
        <v>70</v>
      </c>
      <c r="M450">
        <f>_xlfn.XLOOKUP($A450,'Order Details'!$A$1:$A$1501,'Order Details'!C$1:C$1501,,0)</f>
        <v>24</v>
      </c>
      <c r="N450">
        <f>_xlfn.XLOOKUP($A450,'Order Details'!$A$1:$A$1501,'Order Details'!D$1:D$1501,,0)</f>
        <v>3</v>
      </c>
      <c r="O450" t="str">
        <f>_xlfn.XLOOKUP($A450,'Order Details'!$A$1:$A$1501,'Order Details'!E$1:E$1501,,0)</f>
        <v>Clothing</v>
      </c>
      <c r="P450" t="str">
        <f>_xlfn.XLOOKUP($A450,'Order Details'!$A$1:$A$1501,'Order Details'!F$1:F$1501,,0)</f>
        <v>Stole</v>
      </c>
    </row>
    <row r="451" spans="1:16" x14ac:dyDescent="0.3">
      <c r="A451" t="s">
        <v>482</v>
      </c>
      <c r="B451" s="16" t="s">
        <v>1183</v>
      </c>
      <c r="C451" s="16">
        <f t="shared" si="15"/>
        <v>43534</v>
      </c>
      <c r="D451" s="17">
        <f>MONTH(Таблиця9[[#This Row],[Стовпець1]])</f>
        <v>3</v>
      </c>
      <c r="E451" s="17" t="str">
        <f>TEXT(DATE(2000,Таблиця9[[#This Row],[Month]],1),"MMMM")</f>
        <v>March</v>
      </c>
      <c r="F451" s="17">
        <f>YEAR(Таблиця9[[#This Row],[Стовпець1]])</f>
        <v>2019</v>
      </c>
      <c r="G451" s="17">
        <f>ROUNDUP(Таблиця9[[#This Row],[Month]]/3,0)</f>
        <v>1</v>
      </c>
      <c r="H451" s="17">
        <f t="shared" si="16"/>
        <v>10</v>
      </c>
      <c r="I451" t="s">
        <v>632</v>
      </c>
      <c r="J451" t="s">
        <v>564</v>
      </c>
      <c r="K451" t="s">
        <v>565</v>
      </c>
      <c r="L451">
        <f>_xlfn.XLOOKUP($A451,'Order Details'!$A$1:$A$1501,'Order Details'!B$1:B$1501,,0)</f>
        <v>736</v>
      </c>
      <c r="M451">
        <f>_xlfn.XLOOKUP($A451,'Order Details'!$A$1:$A$1501,'Order Details'!C$1:C$1501,,0)</f>
        <v>346</v>
      </c>
      <c r="N451">
        <f>_xlfn.XLOOKUP($A451,'Order Details'!$A$1:$A$1501,'Order Details'!D$1:D$1501,,0)</f>
        <v>5</v>
      </c>
      <c r="O451" t="str">
        <f>_xlfn.XLOOKUP($A451,'Order Details'!$A$1:$A$1501,'Order Details'!E$1:E$1501,,0)</f>
        <v>Electronics</v>
      </c>
      <c r="P451" t="str">
        <f>_xlfn.XLOOKUP($A451,'Order Details'!$A$1:$A$1501,'Order Details'!F$1:F$1501,,0)</f>
        <v>Printers</v>
      </c>
    </row>
    <row r="452" spans="1:16" x14ac:dyDescent="0.3">
      <c r="A452" t="s">
        <v>483</v>
      </c>
      <c r="B452" s="16" t="s">
        <v>1184</v>
      </c>
      <c r="C452" s="16">
        <f t="shared" si="15"/>
        <v>43535</v>
      </c>
      <c r="D452" s="17">
        <f>MONTH(Таблиця9[[#This Row],[Стовпець1]])</f>
        <v>3</v>
      </c>
      <c r="E452" s="17" t="str">
        <f>TEXT(DATE(2000,Таблиця9[[#This Row],[Month]],1),"MMMM")</f>
        <v>March</v>
      </c>
      <c r="F452" s="17">
        <f>YEAR(Таблиця9[[#This Row],[Стовпець1]])</f>
        <v>2019</v>
      </c>
      <c r="G452" s="17">
        <f>ROUNDUP(Таблиця9[[#This Row],[Month]]/3,0)</f>
        <v>1</v>
      </c>
      <c r="H452" s="17">
        <f t="shared" si="16"/>
        <v>11</v>
      </c>
      <c r="I452" t="s">
        <v>634</v>
      </c>
      <c r="J452" t="s">
        <v>568</v>
      </c>
      <c r="K452" t="s">
        <v>569</v>
      </c>
      <c r="L452">
        <f>_xlfn.XLOOKUP($A452,'Order Details'!$A$1:$A$1501,'Order Details'!B$1:B$1501,,0)</f>
        <v>212</v>
      </c>
      <c r="M452">
        <f>_xlfn.XLOOKUP($A452,'Order Details'!$A$1:$A$1501,'Order Details'!C$1:C$1501,,0)</f>
        <v>97</v>
      </c>
      <c r="N452">
        <f>_xlfn.XLOOKUP($A452,'Order Details'!$A$1:$A$1501,'Order Details'!D$1:D$1501,,0)</f>
        <v>7</v>
      </c>
      <c r="O452" t="str">
        <f>_xlfn.XLOOKUP($A452,'Order Details'!$A$1:$A$1501,'Order Details'!E$1:E$1501,,0)</f>
        <v>Clothing</v>
      </c>
      <c r="P452" t="str">
        <f>_xlfn.XLOOKUP($A452,'Order Details'!$A$1:$A$1501,'Order Details'!F$1:F$1501,,0)</f>
        <v>Hankerchief</v>
      </c>
    </row>
    <row r="453" spans="1:16" x14ac:dyDescent="0.3">
      <c r="A453" t="s">
        <v>484</v>
      </c>
      <c r="B453" s="16" t="s">
        <v>1185</v>
      </c>
      <c r="C453" s="16">
        <f t="shared" si="15"/>
        <v>43536</v>
      </c>
      <c r="D453" s="17">
        <f>MONTH(Таблиця9[[#This Row],[Стовпець1]])</f>
        <v>3</v>
      </c>
      <c r="E453" s="17" t="str">
        <f>TEXT(DATE(2000,Таблиця9[[#This Row],[Month]],1),"MMMM")</f>
        <v>March</v>
      </c>
      <c r="F453" s="17">
        <f>YEAR(Таблиця9[[#This Row],[Стовпець1]])</f>
        <v>2019</v>
      </c>
      <c r="G453" s="17">
        <f>ROUNDUP(Таблиця9[[#This Row],[Month]]/3,0)</f>
        <v>1</v>
      </c>
      <c r="H453" s="17">
        <f t="shared" si="16"/>
        <v>12</v>
      </c>
      <c r="I453" t="s">
        <v>636</v>
      </c>
      <c r="J453" t="s">
        <v>571</v>
      </c>
      <c r="K453" t="s">
        <v>569</v>
      </c>
      <c r="L453">
        <f>_xlfn.XLOOKUP($A453,'Order Details'!$A$1:$A$1501,'Order Details'!B$1:B$1501,,0)</f>
        <v>20</v>
      </c>
      <c r="M453">
        <f>_xlfn.XLOOKUP($A453,'Order Details'!$A$1:$A$1501,'Order Details'!C$1:C$1501,,0)</f>
        <v>6</v>
      </c>
      <c r="N453">
        <f>_xlfn.XLOOKUP($A453,'Order Details'!$A$1:$A$1501,'Order Details'!D$1:D$1501,,0)</f>
        <v>1</v>
      </c>
      <c r="O453" t="str">
        <f>_xlfn.XLOOKUP($A453,'Order Details'!$A$1:$A$1501,'Order Details'!E$1:E$1501,,0)</f>
        <v>Clothing</v>
      </c>
      <c r="P453" t="str">
        <f>_xlfn.XLOOKUP($A453,'Order Details'!$A$1:$A$1501,'Order Details'!F$1:F$1501,,0)</f>
        <v>T-shirt</v>
      </c>
    </row>
    <row r="454" spans="1:16" x14ac:dyDescent="0.3">
      <c r="A454" t="s">
        <v>485</v>
      </c>
      <c r="B454" s="16" t="s">
        <v>1186</v>
      </c>
      <c r="C454" s="16">
        <f t="shared" si="15"/>
        <v>43537</v>
      </c>
      <c r="D454" s="17">
        <f>MONTH(Таблиця9[[#This Row],[Стовпець1]])</f>
        <v>3</v>
      </c>
      <c r="E454" s="17" t="str">
        <f>TEXT(DATE(2000,Таблиця9[[#This Row],[Month]],1),"MMMM")</f>
        <v>March</v>
      </c>
      <c r="F454" s="17">
        <f>YEAR(Таблиця9[[#This Row],[Стовпець1]])</f>
        <v>2019</v>
      </c>
      <c r="G454" s="17">
        <f>ROUNDUP(Таблиця9[[#This Row],[Month]]/3,0)</f>
        <v>1</v>
      </c>
      <c r="H454" s="17">
        <f t="shared" si="16"/>
        <v>13</v>
      </c>
      <c r="I454" t="s">
        <v>638</v>
      </c>
      <c r="J454" t="s">
        <v>534</v>
      </c>
      <c r="K454" t="s">
        <v>601</v>
      </c>
      <c r="L454">
        <f>_xlfn.XLOOKUP($A454,'Order Details'!$A$1:$A$1501,'Order Details'!B$1:B$1501,,0)</f>
        <v>382</v>
      </c>
      <c r="M454">
        <f>_xlfn.XLOOKUP($A454,'Order Details'!$A$1:$A$1501,'Order Details'!C$1:C$1501,,0)</f>
        <v>68</v>
      </c>
      <c r="N454">
        <f>_xlfn.XLOOKUP($A454,'Order Details'!$A$1:$A$1501,'Order Details'!D$1:D$1501,,0)</f>
        <v>3</v>
      </c>
      <c r="O454" t="str">
        <f>_xlfn.XLOOKUP($A454,'Order Details'!$A$1:$A$1501,'Order Details'!E$1:E$1501,,0)</f>
        <v>Clothing</v>
      </c>
      <c r="P454" t="str">
        <f>_xlfn.XLOOKUP($A454,'Order Details'!$A$1:$A$1501,'Order Details'!F$1:F$1501,,0)</f>
        <v>Saree</v>
      </c>
    </row>
    <row r="455" spans="1:16" x14ac:dyDescent="0.3">
      <c r="A455" t="s">
        <v>486</v>
      </c>
      <c r="B455" s="16" t="s">
        <v>1187</v>
      </c>
      <c r="C455" s="16">
        <f t="shared" si="15"/>
        <v>43538</v>
      </c>
      <c r="D455" s="17">
        <f>MONTH(Таблиця9[[#This Row],[Стовпець1]])</f>
        <v>3</v>
      </c>
      <c r="E455" s="17" t="str">
        <f>TEXT(DATE(2000,Таблиця9[[#This Row],[Month]],1),"MMMM")</f>
        <v>March</v>
      </c>
      <c r="F455" s="17">
        <f>YEAR(Таблиця9[[#This Row],[Стовпець1]])</f>
        <v>2019</v>
      </c>
      <c r="G455" s="17">
        <f>ROUNDUP(Таблиця9[[#This Row],[Month]]/3,0)</f>
        <v>1</v>
      </c>
      <c r="H455" s="17">
        <f t="shared" si="16"/>
        <v>14</v>
      </c>
      <c r="I455" t="s">
        <v>640</v>
      </c>
      <c r="J455" t="s">
        <v>537</v>
      </c>
      <c r="K455" t="s">
        <v>603</v>
      </c>
      <c r="L455">
        <f>_xlfn.XLOOKUP($A455,'Order Details'!$A$1:$A$1501,'Order Details'!B$1:B$1501,,0)</f>
        <v>508</v>
      </c>
      <c r="M455">
        <f>_xlfn.XLOOKUP($A455,'Order Details'!$A$1:$A$1501,'Order Details'!C$1:C$1501,,0)</f>
        <v>203</v>
      </c>
      <c r="N455">
        <f>_xlfn.XLOOKUP($A455,'Order Details'!$A$1:$A$1501,'Order Details'!D$1:D$1501,,0)</f>
        <v>2</v>
      </c>
      <c r="O455" t="str">
        <f>_xlfn.XLOOKUP($A455,'Order Details'!$A$1:$A$1501,'Order Details'!E$1:E$1501,,0)</f>
        <v>Electronics</v>
      </c>
      <c r="P455" t="str">
        <f>_xlfn.XLOOKUP($A455,'Order Details'!$A$1:$A$1501,'Order Details'!F$1:F$1501,,0)</f>
        <v>Accessories</v>
      </c>
    </row>
    <row r="456" spans="1:16" x14ac:dyDescent="0.3">
      <c r="A456" t="s">
        <v>487</v>
      </c>
      <c r="B456" s="16" t="s">
        <v>1188</v>
      </c>
      <c r="C456" s="16">
        <f t="shared" si="15"/>
        <v>43539</v>
      </c>
      <c r="D456" s="17">
        <f>MONTH(Таблиця9[[#This Row],[Стовпець1]])</f>
        <v>3</v>
      </c>
      <c r="E456" s="17" t="str">
        <f>TEXT(DATE(2000,Таблиця9[[#This Row],[Month]],1),"MMMM")</f>
        <v>March</v>
      </c>
      <c r="F456" s="17">
        <f>YEAR(Таблиця9[[#This Row],[Стовпець1]])</f>
        <v>2019</v>
      </c>
      <c r="G456" s="17">
        <f>ROUNDUP(Таблиця9[[#This Row],[Month]]/3,0)</f>
        <v>1</v>
      </c>
      <c r="H456" s="17">
        <f t="shared" si="16"/>
        <v>15</v>
      </c>
      <c r="I456" t="s">
        <v>642</v>
      </c>
      <c r="J456" t="s">
        <v>581</v>
      </c>
      <c r="K456" t="s">
        <v>581</v>
      </c>
      <c r="L456">
        <f>_xlfn.XLOOKUP($A456,'Order Details'!$A$1:$A$1501,'Order Details'!B$1:B$1501,,0)</f>
        <v>44</v>
      </c>
      <c r="M456">
        <f>_xlfn.XLOOKUP($A456,'Order Details'!$A$1:$A$1501,'Order Details'!C$1:C$1501,,0)</f>
        <v>-40</v>
      </c>
      <c r="N456">
        <f>_xlfn.XLOOKUP($A456,'Order Details'!$A$1:$A$1501,'Order Details'!D$1:D$1501,,0)</f>
        <v>3</v>
      </c>
      <c r="O456" t="str">
        <f>_xlfn.XLOOKUP($A456,'Order Details'!$A$1:$A$1501,'Order Details'!E$1:E$1501,,0)</f>
        <v>Clothing</v>
      </c>
      <c r="P456" t="str">
        <f>_xlfn.XLOOKUP($A456,'Order Details'!$A$1:$A$1501,'Order Details'!F$1:F$1501,,0)</f>
        <v>Stole</v>
      </c>
    </row>
    <row r="457" spans="1:16" x14ac:dyDescent="0.3">
      <c r="A457" t="s">
        <v>488</v>
      </c>
      <c r="B457" s="16" t="s">
        <v>1188</v>
      </c>
      <c r="C457" s="16">
        <f t="shared" si="15"/>
        <v>43539</v>
      </c>
      <c r="D457" s="17">
        <f>MONTH(Таблиця9[[#This Row],[Стовпець1]])</f>
        <v>3</v>
      </c>
      <c r="E457" s="17" t="str">
        <f>TEXT(DATE(2000,Таблиця9[[#This Row],[Month]],1),"MMMM")</f>
        <v>March</v>
      </c>
      <c r="F457" s="17">
        <f>YEAR(Таблиця9[[#This Row],[Стовпець1]])</f>
        <v>2019</v>
      </c>
      <c r="G457" s="17">
        <f>ROUNDUP(Таблиця9[[#This Row],[Month]]/3,0)</f>
        <v>1</v>
      </c>
      <c r="H457" s="17">
        <f t="shared" si="16"/>
        <v>15</v>
      </c>
      <c r="I457" t="s">
        <v>643</v>
      </c>
      <c r="J457" t="s">
        <v>584</v>
      </c>
      <c r="K457" t="s">
        <v>585</v>
      </c>
      <c r="L457">
        <f>_xlfn.XLOOKUP($A457,'Order Details'!$A$1:$A$1501,'Order Details'!B$1:B$1501,,0)</f>
        <v>241</v>
      </c>
      <c r="M457">
        <f>_xlfn.XLOOKUP($A457,'Order Details'!$A$1:$A$1501,'Order Details'!C$1:C$1501,,0)</f>
        <v>-77</v>
      </c>
      <c r="N457">
        <f>_xlfn.XLOOKUP($A457,'Order Details'!$A$1:$A$1501,'Order Details'!D$1:D$1501,,0)</f>
        <v>4</v>
      </c>
      <c r="O457" t="str">
        <f>_xlfn.XLOOKUP($A457,'Order Details'!$A$1:$A$1501,'Order Details'!E$1:E$1501,,0)</f>
        <v>Electronics</v>
      </c>
      <c r="P457" t="str">
        <f>_xlfn.XLOOKUP($A457,'Order Details'!$A$1:$A$1501,'Order Details'!F$1:F$1501,,0)</f>
        <v>Electronic Games</v>
      </c>
    </row>
    <row r="458" spans="1:16" x14ac:dyDescent="0.3">
      <c r="A458" t="s">
        <v>489</v>
      </c>
      <c r="B458" s="16" t="s">
        <v>1189</v>
      </c>
      <c r="C458" s="16">
        <f t="shared" si="15"/>
        <v>43540</v>
      </c>
      <c r="D458" s="17">
        <f>MONTH(Таблиця9[[#This Row],[Стовпець1]])</f>
        <v>3</v>
      </c>
      <c r="E458" s="17" t="str">
        <f>TEXT(DATE(2000,Таблиця9[[#This Row],[Month]],1),"MMMM")</f>
        <v>March</v>
      </c>
      <c r="F458" s="17">
        <f>YEAR(Таблиця9[[#This Row],[Стовпець1]])</f>
        <v>2019</v>
      </c>
      <c r="G458" s="17">
        <f>ROUNDUP(Таблиця9[[#This Row],[Month]]/3,0)</f>
        <v>1</v>
      </c>
      <c r="H458" s="17">
        <f t="shared" si="16"/>
        <v>16</v>
      </c>
      <c r="I458" t="s">
        <v>1190</v>
      </c>
      <c r="J458" t="s">
        <v>534</v>
      </c>
      <c r="K458" t="s">
        <v>601</v>
      </c>
      <c r="L458">
        <f>_xlfn.XLOOKUP($A458,'Order Details'!$A$1:$A$1501,'Order Details'!B$1:B$1501,,0)</f>
        <v>75</v>
      </c>
      <c r="M458">
        <f>_xlfn.XLOOKUP($A458,'Order Details'!$A$1:$A$1501,'Order Details'!C$1:C$1501,,0)</f>
        <v>2</v>
      </c>
      <c r="N458">
        <f>_xlfn.XLOOKUP($A458,'Order Details'!$A$1:$A$1501,'Order Details'!D$1:D$1501,,0)</f>
        <v>5</v>
      </c>
      <c r="O458" t="str">
        <f>_xlfn.XLOOKUP($A458,'Order Details'!$A$1:$A$1501,'Order Details'!E$1:E$1501,,0)</f>
        <v>Clothing</v>
      </c>
      <c r="P458" t="str">
        <f>_xlfn.XLOOKUP($A458,'Order Details'!$A$1:$A$1501,'Order Details'!F$1:F$1501,,0)</f>
        <v>Leggings</v>
      </c>
    </row>
    <row r="459" spans="1:16" x14ac:dyDescent="0.3">
      <c r="A459" t="s">
        <v>490</v>
      </c>
      <c r="B459" s="16" t="s">
        <v>1189</v>
      </c>
      <c r="C459" s="16">
        <f t="shared" si="15"/>
        <v>43540</v>
      </c>
      <c r="D459" s="17">
        <f>MONTH(Таблиця9[[#This Row],[Стовпець1]])</f>
        <v>3</v>
      </c>
      <c r="E459" s="17" t="str">
        <f>TEXT(DATE(2000,Таблиця9[[#This Row],[Month]],1),"MMMM")</f>
        <v>March</v>
      </c>
      <c r="F459" s="17">
        <f>YEAR(Таблиця9[[#This Row],[Стовпець1]])</f>
        <v>2019</v>
      </c>
      <c r="G459" s="17">
        <f>ROUNDUP(Таблиця9[[#This Row],[Month]]/3,0)</f>
        <v>1</v>
      </c>
      <c r="H459" s="17">
        <f t="shared" si="16"/>
        <v>16</v>
      </c>
      <c r="I459" t="s">
        <v>647</v>
      </c>
      <c r="J459" t="s">
        <v>537</v>
      </c>
      <c r="K459" t="s">
        <v>603</v>
      </c>
      <c r="L459">
        <f>_xlfn.XLOOKUP($A459,'Order Details'!$A$1:$A$1501,'Order Details'!B$1:B$1501,,0)</f>
        <v>146</v>
      </c>
      <c r="M459">
        <f>_xlfn.XLOOKUP($A459,'Order Details'!$A$1:$A$1501,'Order Details'!C$1:C$1501,,0)</f>
        <v>19</v>
      </c>
      <c r="N459">
        <f>_xlfn.XLOOKUP($A459,'Order Details'!$A$1:$A$1501,'Order Details'!D$1:D$1501,,0)</f>
        <v>5</v>
      </c>
      <c r="O459" t="str">
        <f>_xlfn.XLOOKUP($A459,'Order Details'!$A$1:$A$1501,'Order Details'!E$1:E$1501,,0)</f>
        <v>Clothing</v>
      </c>
      <c r="P459" t="str">
        <f>_xlfn.XLOOKUP($A459,'Order Details'!$A$1:$A$1501,'Order Details'!F$1:F$1501,,0)</f>
        <v>Stole</v>
      </c>
    </row>
    <row r="460" spans="1:16" x14ac:dyDescent="0.3">
      <c r="A460" t="s">
        <v>491</v>
      </c>
      <c r="B460" s="16" t="s">
        <v>1189</v>
      </c>
      <c r="C460" s="16">
        <f t="shared" si="15"/>
        <v>43540</v>
      </c>
      <c r="D460" s="17">
        <f>MONTH(Таблиця9[[#This Row],[Стовпець1]])</f>
        <v>3</v>
      </c>
      <c r="E460" s="17" t="str">
        <f>TEXT(DATE(2000,Таблиця9[[#This Row],[Month]],1),"MMMM")</f>
        <v>March</v>
      </c>
      <c r="F460" s="17">
        <f>YEAR(Таблиця9[[#This Row],[Стовпець1]])</f>
        <v>2019</v>
      </c>
      <c r="G460" s="17">
        <f>ROUNDUP(Таблиця9[[#This Row],[Month]]/3,0)</f>
        <v>1</v>
      </c>
      <c r="H460" s="17">
        <f t="shared" si="16"/>
        <v>16</v>
      </c>
      <c r="I460" t="s">
        <v>648</v>
      </c>
      <c r="J460" t="s">
        <v>534</v>
      </c>
      <c r="K460" t="s">
        <v>535</v>
      </c>
      <c r="L460">
        <f>_xlfn.XLOOKUP($A460,'Order Details'!$A$1:$A$1501,'Order Details'!B$1:B$1501,,0)</f>
        <v>86</v>
      </c>
      <c r="M460">
        <f>_xlfn.XLOOKUP($A460,'Order Details'!$A$1:$A$1501,'Order Details'!C$1:C$1501,,0)</f>
        <v>22</v>
      </c>
      <c r="N460">
        <f>_xlfn.XLOOKUP($A460,'Order Details'!$A$1:$A$1501,'Order Details'!D$1:D$1501,,0)</f>
        <v>2</v>
      </c>
      <c r="O460" t="str">
        <f>_xlfn.XLOOKUP($A460,'Order Details'!$A$1:$A$1501,'Order Details'!E$1:E$1501,,0)</f>
        <v>Clothing</v>
      </c>
      <c r="P460" t="str">
        <f>_xlfn.XLOOKUP($A460,'Order Details'!$A$1:$A$1501,'Order Details'!F$1:F$1501,,0)</f>
        <v>Saree</v>
      </c>
    </row>
    <row r="461" spans="1:16" x14ac:dyDescent="0.3">
      <c r="A461" t="s">
        <v>492</v>
      </c>
      <c r="B461" s="16" t="s">
        <v>1189</v>
      </c>
      <c r="C461" s="16">
        <f t="shared" si="15"/>
        <v>43540</v>
      </c>
      <c r="D461" s="17">
        <f>MONTH(Таблиця9[[#This Row],[Стовпець1]])</f>
        <v>3</v>
      </c>
      <c r="E461" s="17" t="str">
        <f>TEXT(DATE(2000,Таблиця9[[#This Row],[Month]],1),"MMMM")</f>
        <v>March</v>
      </c>
      <c r="F461" s="17">
        <f>YEAR(Таблиця9[[#This Row],[Стовпець1]])</f>
        <v>2019</v>
      </c>
      <c r="G461" s="17">
        <f>ROUNDUP(Таблиця9[[#This Row],[Month]]/3,0)</f>
        <v>1</v>
      </c>
      <c r="H461" s="17">
        <f t="shared" si="16"/>
        <v>16</v>
      </c>
      <c r="I461" t="s">
        <v>650</v>
      </c>
      <c r="J461" t="s">
        <v>537</v>
      </c>
      <c r="K461" t="s">
        <v>538</v>
      </c>
      <c r="L461">
        <f>_xlfn.XLOOKUP($A461,'Order Details'!$A$1:$A$1501,'Order Details'!B$1:B$1501,,0)</f>
        <v>618</v>
      </c>
      <c r="M461">
        <f>_xlfn.XLOOKUP($A461,'Order Details'!$A$1:$A$1501,'Order Details'!C$1:C$1501,,0)</f>
        <v>27</v>
      </c>
      <c r="N461">
        <f>_xlfn.XLOOKUP($A461,'Order Details'!$A$1:$A$1501,'Order Details'!D$1:D$1501,,0)</f>
        <v>4</v>
      </c>
      <c r="O461" t="str">
        <f>_xlfn.XLOOKUP($A461,'Order Details'!$A$1:$A$1501,'Order Details'!E$1:E$1501,,0)</f>
        <v>Furniture</v>
      </c>
      <c r="P461" t="str">
        <f>_xlfn.XLOOKUP($A461,'Order Details'!$A$1:$A$1501,'Order Details'!F$1:F$1501,,0)</f>
        <v>Bookcases</v>
      </c>
    </row>
    <row r="462" spans="1:16" x14ac:dyDescent="0.3">
      <c r="A462" t="s">
        <v>493</v>
      </c>
      <c r="B462" s="16" t="s">
        <v>1189</v>
      </c>
      <c r="C462" s="16">
        <f t="shared" si="15"/>
        <v>43540</v>
      </c>
      <c r="D462" s="17">
        <f>MONTH(Таблиця9[[#This Row],[Стовпець1]])</f>
        <v>3</v>
      </c>
      <c r="E462" s="17" t="str">
        <f>TEXT(DATE(2000,Таблиця9[[#This Row],[Month]],1),"MMMM")</f>
        <v>March</v>
      </c>
      <c r="F462" s="17">
        <f>YEAR(Таблиця9[[#This Row],[Стовпець1]])</f>
        <v>2019</v>
      </c>
      <c r="G462" s="17">
        <f>ROUNDUP(Таблиця9[[#This Row],[Month]]/3,0)</f>
        <v>1</v>
      </c>
      <c r="H462" s="17">
        <f t="shared" si="16"/>
        <v>16</v>
      </c>
      <c r="I462" t="s">
        <v>652</v>
      </c>
      <c r="J462" t="s">
        <v>540</v>
      </c>
      <c r="K462" t="s">
        <v>541</v>
      </c>
      <c r="L462">
        <f>_xlfn.XLOOKUP($A462,'Order Details'!$A$1:$A$1501,'Order Details'!B$1:B$1501,,0)</f>
        <v>193</v>
      </c>
      <c r="M462">
        <f>_xlfn.XLOOKUP($A462,'Order Details'!$A$1:$A$1501,'Order Details'!C$1:C$1501,,0)</f>
        <v>33</v>
      </c>
      <c r="N462">
        <f>_xlfn.XLOOKUP($A462,'Order Details'!$A$1:$A$1501,'Order Details'!D$1:D$1501,,0)</f>
        <v>5</v>
      </c>
      <c r="O462" t="str">
        <f>_xlfn.XLOOKUP($A462,'Order Details'!$A$1:$A$1501,'Order Details'!E$1:E$1501,,0)</f>
        <v>Electronics</v>
      </c>
      <c r="P462" t="str">
        <f>_xlfn.XLOOKUP($A462,'Order Details'!$A$1:$A$1501,'Order Details'!F$1:F$1501,,0)</f>
        <v>Accessories</v>
      </c>
    </row>
    <row r="463" spans="1:16" x14ac:dyDescent="0.3">
      <c r="A463" t="s">
        <v>494</v>
      </c>
      <c r="B463" s="16" t="s">
        <v>1191</v>
      </c>
      <c r="C463" s="16">
        <f t="shared" si="15"/>
        <v>43541</v>
      </c>
      <c r="D463" s="17">
        <f>MONTH(Таблиця9[[#This Row],[Стовпець1]])</f>
        <v>3</v>
      </c>
      <c r="E463" s="17" t="str">
        <f>TEXT(DATE(2000,Таблиця9[[#This Row],[Month]],1),"MMMM")</f>
        <v>March</v>
      </c>
      <c r="F463" s="17">
        <f>YEAR(Таблиця9[[#This Row],[Стовпець1]])</f>
        <v>2019</v>
      </c>
      <c r="G463" s="17">
        <f>ROUNDUP(Таблиця9[[#This Row],[Month]]/3,0)</f>
        <v>1</v>
      </c>
      <c r="H463" s="17">
        <f t="shared" si="16"/>
        <v>17</v>
      </c>
      <c r="I463" t="s">
        <v>654</v>
      </c>
      <c r="J463" t="s">
        <v>543</v>
      </c>
      <c r="K463" t="s">
        <v>544</v>
      </c>
      <c r="L463">
        <f>_xlfn.XLOOKUP($A463,'Order Details'!$A$1:$A$1501,'Order Details'!B$1:B$1501,,0)</f>
        <v>55</v>
      </c>
      <c r="M463">
        <f>_xlfn.XLOOKUP($A463,'Order Details'!$A$1:$A$1501,'Order Details'!C$1:C$1501,,0)</f>
        <v>18</v>
      </c>
      <c r="N463">
        <f>_xlfn.XLOOKUP($A463,'Order Details'!$A$1:$A$1501,'Order Details'!D$1:D$1501,,0)</f>
        <v>2</v>
      </c>
      <c r="O463" t="str">
        <f>_xlfn.XLOOKUP($A463,'Order Details'!$A$1:$A$1501,'Order Details'!E$1:E$1501,,0)</f>
        <v>Clothing</v>
      </c>
      <c r="P463" t="str">
        <f>_xlfn.XLOOKUP($A463,'Order Details'!$A$1:$A$1501,'Order Details'!F$1:F$1501,,0)</f>
        <v>Kurti</v>
      </c>
    </row>
    <row r="464" spans="1:16" x14ac:dyDescent="0.3">
      <c r="A464" t="s">
        <v>495</v>
      </c>
      <c r="B464" s="16" t="s">
        <v>1192</v>
      </c>
      <c r="C464" s="16">
        <f t="shared" si="15"/>
        <v>43542</v>
      </c>
      <c r="D464" s="17">
        <f>MONTH(Таблиця9[[#This Row],[Стовпець1]])</f>
        <v>3</v>
      </c>
      <c r="E464" s="17" t="str">
        <f>TEXT(DATE(2000,Таблиця9[[#This Row],[Month]],1),"MMMM")</f>
        <v>March</v>
      </c>
      <c r="F464" s="17">
        <f>YEAR(Таблиця9[[#This Row],[Стовпець1]])</f>
        <v>2019</v>
      </c>
      <c r="G464" s="17">
        <f>ROUNDUP(Таблиця9[[#This Row],[Month]]/3,0)</f>
        <v>1</v>
      </c>
      <c r="H464" s="17">
        <f t="shared" si="16"/>
        <v>18</v>
      </c>
      <c r="I464" t="s">
        <v>656</v>
      </c>
      <c r="J464" t="s">
        <v>546</v>
      </c>
      <c r="K464" t="s">
        <v>547</v>
      </c>
      <c r="L464">
        <f>_xlfn.XLOOKUP($A464,'Order Details'!$A$1:$A$1501,'Order Details'!B$1:B$1501,,0)</f>
        <v>54</v>
      </c>
      <c r="M464">
        <f>_xlfn.XLOOKUP($A464,'Order Details'!$A$1:$A$1501,'Order Details'!C$1:C$1501,,0)</f>
        <v>12</v>
      </c>
      <c r="N464">
        <f>_xlfn.XLOOKUP($A464,'Order Details'!$A$1:$A$1501,'Order Details'!D$1:D$1501,,0)</f>
        <v>4</v>
      </c>
      <c r="O464" t="str">
        <f>_xlfn.XLOOKUP($A464,'Order Details'!$A$1:$A$1501,'Order Details'!E$1:E$1501,,0)</f>
        <v>Clothing</v>
      </c>
      <c r="P464" t="str">
        <f>_xlfn.XLOOKUP($A464,'Order Details'!$A$1:$A$1501,'Order Details'!F$1:F$1501,,0)</f>
        <v>Shirt</v>
      </c>
    </row>
    <row r="465" spans="1:16" x14ac:dyDescent="0.3">
      <c r="A465" t="s">
        <v>496</v>
      </c>
      <c r="B465" s="16" t="s">
        <v>1193</v>
      </c>
      <c r="C465" s="16">
        <f t="shared" si="15"/>
        <v>43543</v>
      </c>
      <c r="D465" s="17">
        <f>MONTH(Таблиця9[[#This Row],[Стовпець1]])</f>
        <v>3</v>
      </c>
      <c r="E465" s="17" t="str">
        <f>TEXT(DATE(2000,Таблиця9[[#This Row],[Month]],1),"MMMM")</f>
        <v>March</v>
      </c>
      <c r="F465" s="17">
        <f>YEAR(Таблиця9[[#This Row],[Стовпець1]])</f>
        <v>2019</v>
      </c>
      <c r="G465" s="17">
        <f>ROUNDUP(Таблиця9[[#This Row],[Month]]/3,0)</f>
        <v>1</v>
      </c>
      <c r="H465" s="17">
        <f t="shared" si="16"/>
        <v>19</v>
      </c>
      <c r="I465" t="s">
        <v>658</v>
      </c>
      <c r="J465" t="s">
        <v>549</v>
      </c>
      <c r="K465" t="s">
        <v>550</v>
      </c>
      <c r="L465">
        <f>_xlfn.XLOOKUP($A465,'Order Details'!$A$1:$A$1501,'Order Details'!B$1:B$1501,,0)</f>
        <v>21</v>
      </c>
      <c r="M465">
        <f>_xlfn.XLOOKUP($A465,'Order Details'!$A$1:$A$1501,'Order Details'!C$1:C$1501,,0)</f>
        <v>4</v>
      </c>
      <c r="N465">
        <f>_xlfn.XLOOKUP($A465,'Order Details'!$A$1:$A$1501,'Order Details'!D$1:D$1501,,0)</f>
        <v>3</v>
      </c>
      <c r="O465" t="str">
        <f>_xlfn.XLOOKUP($A465,'Order Details'!$A$1:$A$1501,'Order Details'!E$1:E$1501,,0)</f>
        <v>Clothing</v>
      </c>
      <c r="P465" t="str">
        <f>_xlfn.XLOOKUP($A465,'Order Details'!$A$1:$A$1501,'Order Details'!F$1:F$1501,,0)</f>
        <v>Hankerchief</v>
      </c>
    </row>
    <row r="466" spans="1:16" x14ac:dyDescent="0.3">
      <c r="A466" t="s">
        <v>497</v>
      </c>
      <c r="B466" s="16" t="s">
        <v>1194</v>
      </c>
      <c r="C466" s="16">
        <f t="shared" si="15"/>
        <v>43544</v>
      </c>
      <c r="D466" s="17">
        <f>MONTH(Таблиця9[[#This Row],[Стовпець1]])</f>
        <v>3</v>
      </c>
      <c r="E466" s="17" t="str">
        <f>TEXT(DATE(2000,Таблиця9[[#This Row],[Month]],1),"MMMM")</f>
        <v>March</v>
      </c>
      <c r="F466" s="17">
        <f>YEAR(Таблиця9[[#This Row],[Стовпець1]])</f>
        <v>2019</v>
      </c>
      <c r="G466" s="17">
        <f>ROUNDUP(Таблиця9[[#This Row],[Month]]/3,0)</f>
        <v>1</v>
      </c>
      <c r="H466" s="17">
        <f t="shared" si="16"/>
        <v>20</v>
      </c>
      <c r="I466" t="s">
        <v>659</v>
      </c>
      <c r="J466" t="s">
        <v>534</v>
      </c>
      <c r="K466" t="s">
        <v>601</v>
      </c>
      <c r="L466">
        <f>_xlfn.XLOOKUP($A466,'Order Details'!$A$1:$A$1501,'Order Details'!B$1:B$1501,,0)</f>
        <v>313</v>
      </c>
      <c r="M466">
        <f>_xlfn.XLOOKUP($A466,'Order Details'!$A$1:$A$1501,'Order Details'!C$1:C$1501,,0)</f>
        <v>44</v>
      </c>
      <c r="N466">
        <f>_xlfn.XLOOKUP($A466,'Order Details'!$A$1:$A$1501,'Order Details'!D$1:D$1501,,0)</f>
        <v>3</v>
      </c>
      <c r="O466" t="str">
        <f>_xlfn.XLOOKUP($A466,'Order Details'!$A$1:$A$1501,'Order Details'!E$1:E$1501,,0)</f>
        <v>Electronics</v>
      </c>
      <c r="P466" t="str">
        <f>_xlfn.XLOOKUP($A466,'Order Details'!$A$1:$A$1501,'Order Details'!F$1:F$1501,,0)</f>
        <v>Electronic Games</v>
      </c>
    </row>
    <row r="467" spans="1:16" x14ac:dyDescent="0.3">
      <c r="A467" t="s">
        <v>498</v>
      </c>
      <c r="B467" s="16" t="s">
        <v>1195</v>
      </c>
      <c r="C467" s="16">
        <f t="shared" si="15"/>
        <v>43545</v>
      </c>
      <c r="D467" s="17">
        <f>MONTH(Таблиця9[[#This Row],[Стовпець1]])</f>
        <v>3</v>
      </c>
      <c r="E467" s="17" t="str">
        <f>TEXT(DATE(2000,Таблиця9[[#This Row],[Month]],1),"MMMM")</f>
        <v>March</v>
      </c>
      <c r="F467" s="17">
        <f>YEAR(Таблиця9[[#This Row],[Стовпець1]])</f>
        <v>2019</v>
      </c>
      <c r="G467" s="17">
        <f>ROUNDUP(Таблиця9[[#This Row],[Month]]/3,0)</f>
        <v>1</v>
      </c>
      <c r="H467" s="17">
        <f t="shared" si="16"/>
        <v>21</v>
      </c>
      <c r="I467" t="s">
        <v>661</v>
      </c>
      <c r="J467" t="s">
        <v>537</v>
      </c>
      <c r="K467" t="s">
        <v>603</v>
      </c>
      <c r="L467">
        <f>_xlfn.XLOOKUP($A467,'Order Details'!$A$1:$A$1501,'Order Details'!B$1:B$1501,,0)</f>
        <v>37</v>
      </c>
      <c r="M467">
        <f>_xlfn.XLOOKUP($A467,'Order Details'!$A$1:$A$1501,'Order Details'!C$1:C$1501,,0)</f>
        <v>17</v>
      </c>
      <c r="N467">
        <f>_xlfn.XLOOKUP($A467,'Order Details'!$A$1:$A$1501,'Order Details'!D$1:D$1501,,0)</f>
        <v>3</v>
      </c>
      <c r="O467" t="str">
        <f>_xlfn.XLOOKUP($A467,'Order Details'!$A$1:$A$1501,'Order Details'!E$1:E$1501,,0)</f>
        <v>Clothing</v>
      </c>
      <c r="P467" t="str">
        <f>_xlfn.XLOOKUP($A467,'Order Details'!$A$1:$A$1501,'Order Details'!F$1:F$1501,,0)</f>
        <v>Hankerchief</v>
      </c>
    </row>
    <row r="468" spans="1:16" x14ac:dyDescent="0.3">
      <c r="A468" t="s">
        <v>499</v>
      </c>
      <c r="B468" s="16" t="s">
        <v>1195</v>
      </c>
      <c r="C468" s="16">
        <f t="shared" si="15"/>
        <v>43545</v>
      </c>
      <c r="D468" s="17">
        <f>MONTH(Таблиця9[[#This Row],[Стовпець1]])</f>
        <v>3</v>
      </c>
      <c r="E468" s="17" t="str">
        <f>TEXT(DATE(2000,Таблиця9[[#This Row],[Month]],1),"MMMM")</f>
        <v>March</v>
      </c>
      <c r="F468" s="17">
        <f>YEAR(Таблиця9[[#This Row],[Стовпець1]])</f>
        <v>2019</v>
      </c>
      <c r="G468" s="17">
        <f>ROUNDUP(Таблиця9[[#This Row],[Month]]/3,0)</f>
        <v>1</v>
      </c>
      <c r="H468" s="17">
        <f t="shared" si="16"/>
        <v>21</v>
      </c>
      <c r="I468" t="s">
        <v>530</v>
      </c>
      <c r="J468" t="s">
        <v>531</v>
      </c>
      <c r="K468" t="s">
        <v>532</v>
      </c>
      <c r="L468">
        <f>_xlfn.XLOOKUP($A468,'Order Details'!$A$1:$A$1501,'Order Details'!B$1:B$1501,,0)</f>
        <v>57</v>
      </c>
      <c r="M468">
        <f>_xlfn.XLOOKUP($A468,'Order Details'!$A$1:$A$1501,'Order Details'!C$1:C$1501,,0)</f>
        <v>21</v>
      </c>
      <c r="N468">
        <f>_xlfn.XLOOKUP($A468,'Order Details'!$A$1:$A$1501,'Order Details'!D$1:D$1501,,0)</f>
        <v>4</v>
      </c>
      <c r="O468" t="str">
        <f>_xlfn.XLOOKUP($A468,'Order Details'!$A$1:$A$1501,'Order Details'!E$1:E$1501,,0)</f>
        <v>Clothing</v>
      </c>
      <c r="P468" t="str">
        <f>_xlfn.XLOOKUP($A468,'Order Details'!$A$1:$A$1501,'Order Details'!F$1:F$1501,,0)</f>
        <v>Leggings</v>
      </c>
    </row>
    <row r="469" spans="1:16" x14ac:dyDescent="0.3">
      <c r="A469" t="s">
        <v>500</v>
      </c>
      <c r="B469" s="16" t="s">
        <v>1195</v>
      </c>
      <c r="C469" s="16">
        <f t="shared" si="15"/>
        <v>43545</v>
      </c>
      <c r="D469" s="17">
        <f>MONTH(Таблиця9[[#This Row],[Стовпець1]])</f>
        <v>3</v>
      </c>
      <c r="E469" s="17" t="str">
        <f>TEXT(DATE(2000,Таблиця9[[#This Row],[Month]],1),"MMMM")</f>
        <v>March</v>
      </c>
      <c r="F469" s="17">
        <f>YEAR(Таблиця9[[#This Row],[Стовпець1]])</f>
        <v>2019</v>
      </c>
      <c r="G469" s="17">
        <f>ROUNDUP(Таблиця9[[#This Row],[Month]]/3,0)</f>
        <v>1</v>
      </c>
      <c r="H469" s="17">
        <f t="shared" si="16"/>
        <v>21</v>
      </c>
      <c r="I469" t="s">
        <v>533</v>
      </c>
      <c r="J469" t="s">
        <v>534</v>
      </c>
      <c r="K469" t="s">
        <v>535</v>
      </c>
      <c r="L469">
        <f>_xlfn.XLOOKUP($A469,'Order Details'!$A$1:$A$1501,'Order Details'!B$1:B$1501,,0)</f>
        <v>34</v>
      </c>
      <c r="M469">
        <f>_xlfn.XLOOKUP($A469,'Order Details'!$A$1:$A$1501,'Order Details'!C$1:C$1501,,0)</f>
        <v>12</v>
      </c>
      <c r="N469">
        <f>_xlfn.XLOOKUP($A469,'Order Details'!$A$1:$A$1501,'Order Details'!D$1:D$1501,,0)</f>
        <v>2</v>
      </c>
      <c r="O469" t="str">
        <f>_xlfn.XLOOKUP($A469,'Order Details'!$A$1:$A$1501,'Order Details'!E$1:E$1501,,0)</f>
        <v>Clothing</v>
      </c>
      <c r="P469" t="str">
        <f>_xlfn.XLOOKUP($A469,'Order Details'!$A$1:$A$1501,'Order Details'!F$1:F$1501,,0)</f>
        <v>Stole</v>
      </c>
    </row>
    <row r="470" spans="1:16" x14ac:dyDescent="0.3">
      <c r="A470" t="s">
        <v>501</v>
      </c>
      <c r="B470" s="16" t="s">
        <v>1195</v>
      </c>
      <c r="C470" s="16">
        <f t="shared" si="15"/>
        <v>43545</v>
      </c>
      <c r="D470" s="17">
        <f>MONTH(Таблиця9[[#This Row],[Стовпець1]])</f>
        <v>3</v>
      </c>
      <c r="E470" s="17" t="str">
        <f>TEXT(DATE(2000,Таблиця9[[#This Row],[Month]],1),"MMMM")</f>
        <v>March</v>
      </c>
      <c r="F470" s="17">
        <f>YEAR(Таблиця9[[#This Row],[Стовпець1]])</f>
        <v>2019</v>
      </c>
      <c r="G470" s="17">
        <f>ROUNDUP(Таблиця9[[#This Row],[Month]]/3,0)</f>
        <v>1</v>
      </c>
      <c r="H470" s="17">
        <f t="shared" si="16"/>
        <v>21</v>
      </c>
      <c r="I470" t="s">
        <v>536</v>
      </c>
      <c r="J470" t="s">
        <v>537</v>
      </c>
      <c r="K470" t="s">
        <v>538</v>
      </c>
      <c r="L470">
        <f>_xlfn.XLOOKUP($A470,'Order Details'!$A$1:$A$1501,'Order Details'!B$1:B$1501,,0)</f>
        <v>91</v>
      </c>
      <c r="M470">
        <f>_xlfn.XLOOKUP($A470,'Order Details'!$A$1:$A$1501,'Order Details'!C$1:C$1501,,0)</f>
        <v>22</v>
      </c>
      <c r="N470">
        <f>_xlfn.XLOOKUP($A470,'Order Details'!$A$1:$A$1501,'Order Details'!D$1:D$1501,,0)</f>
        <v>2</v>
      </c>
      <c r="O470" t="str">
        <f>_xlfn.XLOOKUP($A470,'Order Details'!$A$1:$A$1501,'Order Details'!E$1:E$1501,,0)</f>
        <v>Clothing</v>
      </c>
      <c r="P470" t="str">
        <f>_xlfn.XLOOKUP($A470,'Order Details'!$A$1:$A$1501,'Order Details'!F$1:F$1501,,0)</f>
        <v>Stole</v>
      </c>
    </row>
    <row r="471" spans="1:16" x14ac:dyDescent="0.3">
      <c r="A471" t="s">
        <v>502</v>
      </c>
      <c r="B471" s="16" t="s">
        <v>1196</v>
      </c>
      <c r="C471" s="16">
        <f t="shared" si="15"/>
        <v>43546</v>
      </c>
      <c r="D471" s="17">
        <f>MONTH(Таблиця9[[#This Row],[Стовпець1]])</f>
        <v>3</v>
      </c>
      <c r="E471" s="17" t="str">
        <f>TEXT(DATE(2000,Таблиця9[[#This Row],[Month]],1),"MMMM")</f>
        <v>March</v>
      </c>
      <c r="F471" s="17">
        <f>YEAR(Таблиця9[[#This Row],[Стовпець1]])</f>
        <v>2019</v>
      </c>
      <c r="G471" s="17">
        <f>ROUNDUP(Таблиця9[[#This Row],[Month]]/3,0)</f>
        <v>1</v>
      </c>
      <c r="H471" s="17">
        <f t="shared" si="16"/>
        <v>22</v>
      </c>
      <c r="I471" t="s">
        <v>539</v>
      </c>
      <c r="J471" t="s">
        <v>540</v>
      </c>
      <c r="K471" t="s">
        <v>541</v>
      </c>
      <c r="L471">
        <f>_xlfn.XLOOKUP($A471,'Order Details'!$A$1:$A$1501,'Order Details'!B$1:B$1501,,0)</f>
        <v>62</v>
      </c>
      <c r="M471">
        <f>_xlfn.XLOOKUP($A471,'Order Details'!$A$1:$A$1501,'Order Details'!C$1:C$1501,,0)</f>
        <v>11</v>
      </c>
      <c r="N471">
        <f>_xlfn.XLOOKUP($A471,'Order Details'!$A$1:$A$1501,'Order Details'!D$1:D$1501,,0)</f>
        <v>7</v>
      </c>
      <c r="O471" t="str">
        <f>_xlfn.XLOOKUP($A471,'Order Details'!$A$1:$A$1501,'Order Details'!E$1:E$1501,,0)</f>
        <v>Clothing</v>
      </c>
      <c r="P471" t="str">
        <f>_xlfn.XLOOKUP($A471,'Order Details'!$A$1:$A$1501,'Order Details'!F$1:F$1501,,0)</f>
        <v>Hankerchief</v>
      </c>
    </row>
    <row r="472" spans="1:16" x14ac:dyDescent="0.3">
      <c r="A472" t="s">
        <v>503</v>
      </c>
      <c r="B472" s="16" t="s">
        <v>1196</v>
      </c>
      <c r="C472" s="16">
        <f t="shared" si="15"/>
        <v>43546</v>
      </c>
      <c r="D472" s="17">
        <f>MONTH(Таблиця9[[#This Row],[Стовпець1]])</f>
        <v>3</v>
      </c>
      <c r="E472" s="17" t="str">
        <f>TEXT(DATE(2000,Таблиця9[[#This Row],[Month]],1),"MMMM")</f>
        <v>March</v>
      </c>
      <c r="F472" s="17">
        <f>YEAR(Таблиця9[[#This Row],[Стовпець1]])</f>
        <v>2019</v>
      </c>
      <c r="G472" s="17">
        <f>ROUNDUP(Таблиця9[[#This Row],[Month]]/3,0)</f>
        <v>1</v>
      </c>
      <c r="H472" s="17">
        <f t="shared" si="16"/>
        <v>22</v>
      </c>
      <c r="I472" t="s">
        <v>542</v>
      </c>
      <c r="J472" t="s">
        <v>543</v>
      </c>
      <c r="K472" t="s">
        <v>544</v>
      </c>
      <c r="L472">
        <f>_xlfn.XLOOKUP($A472,'Order Details'!$A$1:$A$1501,'Order Details'!B$1:B$1501,,0)</f>
        <v>17</v>
      </c>
      <c r="M472">
        <f>_xlfn.XLOOKUP($A472,'Order Details'!$A$1:$A$1501,'Order Details'!C$1:C$1501,,0)</f>
        <v>8</v>
      </c>
      <c r="N472">
        <f>_xlfn.XLOOKUP($A472,'Order Details'!$A$1:$A$1501,'Order Details'!D$1:D$1501,,0)</f>
        <v>2</v>
      </c>
      <c r="O472" t="str">
        <f>_xlfn.XLOOKUP($A472,'Order Details'!$A$1:$A$1501,'Order Details'!E$1:E$1501,,0)</f>
        <v>Clothing</v>
      </c>
      <c r="P472" t="str">
        <f>_xlfn.XLOOKUP($A472,'Order Details'!$A$1:$A$1501,'Order Details'!F$1:F$1501,,0)</f>
        <v>Skirt</v>
      </c>
    </row>
    <row r="473" spans="1:16" x14ac:dyDescent="0.3">
      <c r="A473" t="s">
        <v>504</v>
      </c>
      <c r="B473" s="16" t="s">
        <v>1196</v>
      </c>
      <c r="C473" s="16">
        <f t="shared" si="15"/>
        <v>43546</v>
      </c>
      <c r="D473" s="17">
        <f>MONTH(Таблиця9[[#This Row],[Стовпець1]])</f>
        <v>3</v>
      </c>
      <c r="E473" s="17" t="str">
        <f>TEXT(DATE(2000,Таблиця9[[#This Row],[Month]],1),"MMMM")</f>
        <v>March</v>
      </c>
      <c r="F473" s="17">
        <f>YEAR(Таблиця9[[#This Row],[Стовпець1]])</f>
        <v>2019</v>
      </c>
      <c r="G473" s="17">
        <f>ROUNDUP(Таблиця9[[#This Row],[Month]]/3,0)</f>
        <v>1</v>
      </c>
      <c r="H473" s="17">
        <f t="shared" si="16"/>
        <v>22</v>
      </c>
      <c r="I473" t="s">
        <v>545</v>
      </c>
      <c r="J473" t="s">
        <v>546</v>
      </c>
      <c r="K473" t="s">
        <v>547</v>
      </c>
      <c r="L473">
        <f>_xlfn.XLOOKUP($A473,'Order Details'!$A$1:$A$1501,'Order Details'!B$1:B$1501,,0)</f>
        <v>18</v>
      </c>
      <c r="M473">
        <f>_xlfn.XLOOKUP($A473,'Order Details'!$A$1:$A$1501,'Order Details'!C$1:C$1501,,0)</f>
        <v>3</v>
      </c>
      <c r="N473">
        <f>_xlfn.XLOOKUP($A473,'Order Details'!$A$1:$A$1501,'Order Details'!D$1:D$1501,,0)</f>
        <v>2</v>
      </c>
      <c r="O473" t="str">
        <f>_xlfn.XLOOKUP($A473,'Order Details'!$A$1:$A$1501,'Order Details'!E$1:E$1501,,0)</f>
        <v>Clothing</v>
      </c>
      <c r="P473" t="str">
        <f>_xlfn.XLOOKUP($A473,'Order Details'!$A$1:$A$1501,'Order Details'!F$1:F$1501,,0)</f>
        <v>Hankerchief</v>
      </c>
    </row>
    <row r="474" spans="1:16" x14ac:dyDescent="0.3">
      <c r="A474" t="s">
        <v>505</v>
      </c>
      <c r="B474" s="16" t="s">
        <v>1196</v>
      </c>
      <c r="C474" s="16">
        <f t="shared" si="15"/>
        <v>43546</v>
      </c>
      <c r="D474" s="17">
        <f>MONTH(Таблиця9[[#This Row],[Стовпець1]])</f>
        <v>3</v>
      </c>
      <c r="E474" s="17" t="str">
        <f>TEXT(DATE(2000,Таблиця9[[#This Row],[Month]],1),"MMMM")</f>
        <v>March</v>
      </c>
      <c r="F474" s="17">
        <f>YEAR(Таблиця9[[#This Row],[Стовпець1]])</f>
        <v>2019</v>
      </c>
      <c r="G474" s="17">
        <f>ROUNDUP(Таблиця9[[#This Row],[Month]]/3,0)</f>
        <v>1</v>
      </c>
      <c r="H474" s="17">
        <f t="shared" si="16"/>
        <v>22</v>
      </c>
      <c r="I474" t="s">
        <v>548</v>
      </c>
      <c r="J474" t="s">
        <v>549</v>
      </c>
      <c r="K474" t="s">
        <v>550</v>
      </c>
      <c r="L474">
        <f>_xlfn.XLOOKUP($A474,'Order Details'!$A$1:$A$1501,'Order Details'!B$1:B$1501,,0)</f>
        <v>109</v>
      </c>
      <c r="M474">
        <f>_xlfn.XLOOKUP($A474,'Order Details'!$A$1:$A$1501,'Order Details'!C$1:C$1501,,0)</f>
        <v>35</v>
      </c>
      <c r="N474">
        <f>_xlfn.XLOOKUP($A474,'Order Details'!$A$1:$A$1501,'Order Details'!D$1:D$1501,,0)</f>
        <v>6</v>
      </c>
      <c r="O474" t="str">
        <f>_xlfn.XLOOKUP($A474,'Order Details'!$A$1:$A$1501,'Order Details'!E$1:E$1501,,0)</f>
        <v>Clothing</v>
      </c>
      <c r="P474" t="str">
        <f>_xlfn.XLOOKUP($A474,'Order Details'!$A$1:$A$1501,'Order Details'!F$1:F$1501,,0)</f>
        <v>T-shirt</v>
      </c>
    </row>
    <row r="475" spans="1:16" x14ac:dyDescent="0.3">
      <c r="A475" t="s">
        <v>506</v>
      </c>
      <c r="B475" s="16" t="s">
        <v>1196</v>
      </c>
      <c r="C475" s="16">
        <f t="shared" si="15"/>
        <v>43546</v>
      </c>
      <c r="D475" s="17">
        <f>MONTH(Таблиця9[[#This Row],[Стовпець1]])</f>
        <v>3</v>
      </c>
      <c r="E475" s="17" t="str">
        <f>TEXT(DATE(2000,Таблиця9[[#This Row],[Month]],1),"MMMM")</f>
        <v>March</v>
      </c>
      <c r="F475" s="17">
        <f>YEAR(Таблиця9[[#This Row],[Стовпець1]])</f>
        <v>2019</v>
      </c>
      <c r="G475" s="17">
        <f>ROUNDUP(Таблиця9[[#This Row],[Month]]/3,0)</f>
        <v>1</v>
      </c>
      <c r="H475" s="17">
        <f t="shared" si="16"/>
        <v>22</v>
      </c>
      <c r="I475" t="s">
        <v>552</v>
      </c>
      <c r="J475" t="s">
        <v>553</v>
      </c>
      <c r="K475" t="s">
        <v>554</v>
      </c>
      <c r="L475">
        <f>_xlfn.XLOOKUP($A475,'Order Details'!$A$1:$A$1501,'Order Details'!B$1:B$1501,,0)</f>
        <v>359</v>
      </c>
      <c r="M475">
        <f>_xlfn.XLOOKUP($A475,'Order Details'!$A$1:$A$1501,'Order Details'!C$1:C$1501,,0)</f>
        <v>-338</v>
      </c>
      <c r="N475">
        <f>_xlfn.XLOOKUP($A475,'Order Details'!$A$1:$A$1501,'Order Details'!D$1:D$1501,,0)</f>
        <v>5</v>
      </c>
      <c r="O475" t="str">
        <f>_xlfn.XLOOKUP($A475,'Order Details'!$A$1:$A$1501,'Order Details'!E$1:E$1501,,0)</f>
        <v>Furniture</v>
      </c>
      <c r="P475" t="str">
        <f>_xlfn.XLOOKUP($A475,'Order Details'!$A$1:$A$1501,'Order Details'!F$1:F$1501,,0)</f>
        <v>Bookcases</v>
      </c>
    </row>
    <row r="476" spans="1:16" x14ac:dyDescent="0.3">
      <c r="A476" t="s">
        <v>507</v>
      </c>
      <c r="B476" s="16" t="s">
        <v>1197</v>
      </c>
      <c r="C476" s="16">
        <f t="shared" si="15"/>
        <v>43547</v>
      </c>
      <c r="D476" s="17">
        <f>MONTH(Таблиця9[[#This Row],[Стовпець1]])</f>
        <v>3</v>
      </c>
      <c r="E476" s="17" t="str">
        <f>TEXT(DATE(2000,Таблиця9[[#This Row],[Month]],1),"MMMM")</f>
        <v>March</v>
      </c>
      <c r="F476" s="17">
        <f>YEAR(Таблиця9[[#This Row],[Стовпець1]])</f>
        <v>2019</v>
      </c>
      <c r="G476" s="17">
        <f>ROUNDUP(Таблиця9[[#This Row],[Month]]/3,0)</f>
        <v>1</v>
      </c>
      <c r="H476" s="17">
        <f t="shared" si="16"/>
        <v>23</v>
      </c>
      <c r="I476" t="s">
        <v>556</v>
      </c>
      <c r="J476" t="s">
        <v>557</v>
      </c>
      <c r="K476" t="s">
        <v>558</v>
      </c>
      <c r="L476">
        <f>_xlfn.XLOOKUP($A476,'Order Details'!$A$1:$A$1501,'Order Details'!B$1:B$1501,,0)</f>
        <v>95</v>
      </c>
      <c r="M476">
        <f>_xlfn.XLOOKUP($A476,'Order Details'!$A$1:$A$1501,'Order Details'!C$1:C$1501,,0)</f>
        <v>5</v>
      </c>
      <c r="N476">
        <f>_xlfn.XLOOKUP($A476,'Order Details'!$A$1:$A$1501,'Order Details'!D$1:D$1501,,0)</f>
        <v>2</v>
      </c>
      <c r="O476" t="str">
        <f>_xlfn.XLOOKUP($A476,'Order Details'!$A$1:$A$1501,'Order Details'!E$1:E$1501,,0)</f>
        <v>Clothing</v>
      </c>
      <c r="P476" t="str">
        <f>_xlfn.XLOOKUP($A476,'Order Details'!$A$1:$A$1501,'Order Details'!F$1:F$1501,,0)</f>
        <v>Stole</v>
      </c>
    </row>
    <row r="477" spans="1:16" x14ac:dyDescent="0.3">
      <c r="A477" t="s">
        <v>508</v>
      </c>
      <c r="B477" s="16" t="s">
        <v>1198</v>
      </c>
      <c r="C477" s="16">
        <f t="shared" si="15"/>
        <v>43548</v>
      </c>
      <c r="D477" s="17">
        <f>MONTH(Таблиця9[[#This Row],[Стовпець1]])</f>
        <v>3</v>
      </c>
      <c r="E477" s="17" t="str">
        <f>TEXT(DATE(2000,Таблиця9[[#This Row],[Month]],1),"MMMM")</f>
        <v>March</v>
      </c>
      <c r="F477" s="17">
        <f>YEAR(Таблиця9[[#This Row],[Стовпець1]])</f>
        <v>2019</v>
      </c>
      <c r="G477" s="17">
        <f>ROUNDUP(Таблиця9[[#This Row],[Month]]/3,0)</f>
        <v>1</v>
      </c>
      <c r="H477" s="17">
        <f t="shared" si="16"/>
        <v>24</v>
      </c>
      <c r="I477" t="s">
        <v>559</v>
      </c>
      <c r="J477" t="s">
        <v>560</v>
      </c>
      <c r="K477" t="s">
        <v>561</v>
      </c>
      <c r="L477">
        <f>_xlfn.XLOOKUP($A477,'Order Details'!$A$1:$A$1501,'Order Details'!B$1:B$1501,,0)</f>
        <v>43</v>
      </c>
      <c r="M477">
        <f>_xlfn.XLOOKUP($A477,'Order Details'!$A$1:$A$1501,'Order Details'!C$1:C$1501,,0)</f>
        <v>8</v>
      </c>
      <c r="N477">
        <f>_xlfn.XLOOKUP($A477,'Order Details'!$A$1:$A$1501,'Order Details'!D$1:D$1501,,0)</f>
        <v>3</v>
      </c>
      <c r="O477" t="str">
        <f>_xlfn.XLOOKUP($A477,'Order Details'!$A$1:$A$1501,'Order Details'!E$1:E$1501,,0)</f>
        <v>Clothing</v>
      </c>
      <c r="P477" t="str">
        <f>_xlfn.XLOOKUP($A477,'Order Details'!$A$1:$A$1501,'Order Details'!F$1:F$1501,,0)</f>
        <v>Leggings</v>
      </c>
    </row>
    <row r="478" spans="1:16" x14ac:dyDescent="0.3">
      <c r="A478" t="s">
        <v>509</v>
      </c>
      <c r="B478" s="16" t="s">
        <v>1199</v>
      </c>
      <c r="C478" s="16">
        <f t="shared" si="15"/>
        <v>43549</v>
      </c>
      <c r="D478" s="17">
        <f>MONTH(Таблиця9[[#This Row],[Стовпець1]])</f>
        <v>3</v>
      </c>
      <c r="E478" s="17" t="str">
        <f>TEXT(DATE(2000,Таблиця9[[#This Row],[Month]],1),"MMMM")</f>
        <v>March</v>
      </c>
      <c r="F478" s="17">
        <f>YEAR(Таблиця9[[#This Row],[Стовпець1]])</f>
        <v>2019</v>
      </c>
      <c r="G478" s="17">
        <f>ROUNDUP(Таблиця9[[#This Row],[Month]]/3,0)</f>
        <v>1</v>
      </c>
      <c r="H478" s="17">
        <f t="shared" si="16"/>
        <v>25</v>
      </c>
      <c r="I478" t="s">
        <v>563</v>
      </c>
      <c r="J478" t="s">
        <v>564</v>
      </c>
      <c r="K478" t="s">
        <v>565</v>
      </c>
      <c r="L478">
        <f>_xlfn.XLOOKUP($A478,'Order Details'!$A$1:$A$1501,'Order Details'!B$1:B$1501,,0)</f>
        <v>209</v>
      </c>
      <c r="M478">
        <f>_xlfn.XLOOKUP($A478,'Order Details'!$A$1:$A$1501,'Order Details'!C$1:C$1501,,0)</f>
        <v>-63</v>
      </c>
      <c r="N478">
        <f>_xlfn.XLOOKUP($A478,'Order Details'!$A$1:$A$1501,'Order Details'!D$1:D$1501,,0)</f>
        <v>4</v>
      </c>
      <c r="O478" t="str">
        <f>_xlfn.XLOOKUP($A478,'Order Details'!$A$1:$A$1501,'Order Details'!E$1:E$1501,,0)</f>
        <v>Electronics</v>
      </c>
      <c r="P478" t="str">
        <f>_xlfn.XLOOKUP($A478,'Order Details'!$A$1:$A$1501,'Order Details'!F$1:F$1501,,0)</f>
        <v>Electronic Games</v>
      </c>
    </row>
    <row r="479" spans="1:16" x14ac:dyDescent="0.3">
      <c r="A479" t="s">
        <v>510</v>
      </c>
      <c r="B479" s="16" t="s">
        <v>1200</v>
      </c>
      <c r="C479" s="16">
        <f t="shared" si="15"/>
        <v>43550</v>
      </c>
      <c r="D479" s="17">
        <f>MONTH(Таблиця9[[#This Row],[Стовпець1]])</f>
        <v>3</v>
      </c>
      <c r="E479" s="17" t="str">
        <f>TEXT(DATE(2000,Таблиця9[[#This Row],[Month]],1),"MMMM")</f>
        <v>March</v>
      </c>
      <c r="F479" s="17">
        <f>YEAR(Таблиця9[[#This Row],[Стовпець1]])</f>
        <v>2019</v>
      </c>
      <c r="G479" s="17">
        <f>ROUNDUP(Таблиця9[[#This Row],[Month]]/3,0)</f>
        <v>1</v>
      </c>
      <c r="H479" s="17">
        <f t="shared" si="16"/>
        <v>26</v>
      </c>
      <c r="I479" t="s">
        <v>567</v>
      </c>
      <c r="J479" t="s">
        <v>568</v>
      </c>
      <c r="K479" t="s">
        <v>569</v>
      </c>
      <c r="L479">
        <f>_xlfn.XLOOKUP($A479,'Order Details'!$A$1:$A$1501,'Order Details'!B$1:B$1501,,0)</f>
        <v>86</v>
      </c>
      <c r="M479">
        <f>_xlfn.XLOOKUP($A479,'Order Details'!$A$1:$A$1501,'Order Details'!C$1:C$1501,,0)</f>
        <v>22</v>
      </c>
      <c r="N479">
        <f>_xlfn.XLOOKUP($A479,'Order Details'!$A$1:$A$1501,'Order Details'!D$1:D$1501,,0)</f>
        <v>2</v>
      </c>
      <c r="O479" t="str">
        <f>_xlfn.XLOOKUP($A479,'Order Details'!$A$1:$A$1501,'Order Details'!E$1:E$1501,,0)</f>
        <v>Clothing</v>
      </c>
      <c r="P479" t="str">
        <f>_xlfn.XLOOKUP($A479,'Order Details'!$A$1:$A$1501,'Order Details'!F$1:F$1501,,0)</f>
        <v>Saree</v>
      </c>
    </row>
    <row r="480" spans="1:16" x14ac:dyDescent="0.3">
      <c r="A480" t="s">
        <v>511</v>
      </c>
      <c r="B480" s="16" t="s">
        <v>1200</v>
      </c>
      <c r="C480" s="16">
        <f t="shared" si="15"/>
        <v>43550</v>
      </c>
      <c r="D480" s="17">
        <f>MONTH(Таблиця9[[#This Row],[Стовпець1]])</f>
        <v>3</v>
      </c>
      <c r="E480" s="17" t="str">
        <f>TEXT(DATE(2000,Таблиця9[[#This Row],[Month]],1),"MMMM")</f>
        <v>March</v>
      </c>
      <c r="F480" s="17">
        <f>YEAR(Таблиця9[[#This Row],[Стовпець1]])</f>
        <v>2019</v>
      </c>
      <c r="G480" s="17">
        <f>ROUNDUP(Таблиця9[[#This Row],[Month]]/3,0)</f>
        <v>1</v>
      </c>
      <c r="H480" s="17">
        <f t="shared" si="16"/>
        <v>26</v>
      </c>
      <c r="I480" t="s">
        <v>570</v>
      </c>
      <c r="J480" t="s">
        <v>571</v>
      </c>
      <c r="K480" t="s">
        <v>569</v>
      </c>
      <c r="L480">
        <f>_xlfn.XLOOKUP($A480,'Order Details'!$A$1:$A$1501,'Order Details'!B$1:B$1501,,0)</f>
        <v>43</v>
      </c>
      <c r="M480">
        <f>_xlfn.XLOOKUP($A480,'Order Details'!$A$1:$A$1501,'Order Details'!C$1:C$1501,,0)</f>
        <v>17</v>
      </c>
      <c r="N480">
        <f>_xlfn.XLOOKUP($A480,'Order Details'!$A$1:$A$1501,'Order Details'!D$1:D$1501,,0)</f>
        <v>2</v>
      </c>
      <c r="O480" t="str">
        <f>_xlfn.XLOOKUP($A480,'Order Details'!$A$1:$A$1501,'Order Details'!E$1:E$1501,,0)</f>
        <v>Clothing</v>
      </c>
      <c r="P480" t="str">
        <f>_xlfn.XLOOKUP($A480,'Order Details'!$A$1:$A$1501,'Order Details'!F$1:F$1501,,0)</f>
        <v>T-shirt</v>
      </c>
    </row>
    <row r="481" spans="1:16" x14ac:dyDescent="0.3">
      <c r="A481" t="s">
        <v>512</v>
      </c>
      <c r="B481" s="16" t="s">
        <v>1200</v>
      </c>
      <c r="C481" s="16">
        <f t="shared" si="15"/>
        <v>43550</v>
      </c>
      <c r="D481" s="17">
        <f>MONTH(Таблиця9[[#This Row],[Стовпець1]])</f>
        <v>3</v>
      </c>
      <c r="E481" s="17" t="str">
        <f>TEXT(DATE(2000,Таблиця9[[#This Row],[Month]],1),"MMMM")</f>
        <v>March</v>
      </c>
      <c r="F481" s="17">
        <f>YEAR(Таблиця9[[#This Row],[Стовпець1]])</f>
        <v>2019</v>
      </c>
      <c r="G481" s="17">
        <f>ROUNDUP(Таблиця9[[#This Row],[Month]]/3,0)</f>
        <v>1</v>
      </c>
      <c r="H481" s="17">
        <f t="shared" si="16"/>
        <v>26</v>
      </c>
      <c r="I481" t="s">
        <v>573</v>
      </c>
      <c r="J481" t="s">
        <v>574</v>
      </c>
      <c r="K481" t="s">
        <v>575</v>
      </c>
      <c r="L481">
        <f>_xlfn.XLOOKUP($A481,'Order Details'!$A$1:$A$1501,'Order Details'!B$1:B$1501,,0)</f>
        <v>119</v>
      </c>
      <c r="M481">
        <f>_xlfn.XLOOKUP($A481,'Order Details'!$A$1:$A$1501,'Order Details'!C$1:C$1501,,0)</f>
        <v>56</v>
      </c>
      <c r="N481">
        <f>_xlfn.XLOOKUP($A481,'Order Details'!$A$1:$A$1501,'Order Details'!D$1:D$1501,,0)</f>
        <v>7</v>
      </c>
      <c r="O481" t="str">
        <f>_xlfn.XLOOKUP($A481,'Order Details'!$A$1:$A$1501,'Order Details'!E$1:E$1501,,0)</f>
        <v>Clothing</v>
      </c>
      <c r="P481" t="str">
        <f>_xlfn.XLOOKUP($A481,'Order Details'!$A$1:$A$1501,'Order Details'!F$1:F$1501,,0)</f>
        <v>Saree</v>
      </c>
    </row>
    <row r="482" spans="1:16" x14ac:dyDescent="0.3">
      <c r="A482" t="s">
        <v>513</v>
      </c>
      <c r="B482" s="16" t="s">
        <v>1200</v>
      </c>
      <c r="C482" s="16">
        <f t="shared" si="15"/>
        <v>43550</v>
      </c>
      <c r="D482" s="17">
        <f>MONTH(Таблиця9[[#This Row],[Стовпець1]])</f>
        <v>3</v>
      </c>
      <c r="E482" s="17" t="str">
        <f>TEXT(DATE(2000,Таблиця9[[#This Row],[Month]],1),"MMMM")</f>
        <v>March</v>
      </c>
      <c r="F482" s="17">
        <f>YEAR(Таблиця9[[#This Row],[Стовпець1]])</f>
        <v>2019</v>
      </c>
      <c r="G482" s="17">
        <f>ROUNDUP(Таблиця9[[#This Row],[Month]]/3,0)</f>
        <v>1</v>
      </c>
      <c r="H482" s="17">
        <f t="shared" si="16"/>
        <v>26</v>
      </c>
      <c r="I482" t="s">
        <v>577</v>
      </c>
      <c r="J482" t="s">
        <v>578</v>
      </c>
      <c r="K482" t="s">
        <v>579</v>
      </c>
      <c r="L482">
        <f>_xlfn.XLOOKUP($A482,'Order Details'!$A$1:$A$1501,'Order Details'!B$1:B$1501,,0)</f>
        <v>11</v>
      </c>
      <c r="M482">
        <f>_xlfn.XLOOKUP($A482,'Order Details'!$A$1:$A$1501,'Order Details'!C$1:C$1501,,0)</f>
        <v>5</v>
      </c>
      <c r="N482">
        <f>_xlfn.XLOOKUP($A482,'Order Details'!$A$1:$A$1501,'Order Details'!D$1:D$1501,,0)</f>
        <v>2</v>
      </c>
      <c r="O482" t="str">
        <f>_xlfn.XLOOKUP($A482,'Order Details'!$A$1:$A$1501,'Order Details'!E$1:E$1501,,0)</f>
        <v>Clothing</v>
      </c>
      <c r="P482" t="str">
        <f>_xlfn.XLOOKUP($A482,'Order Details'!$A$1:$A$1501,'Order Details'!F$1:F$1501,,0)</f>
        <v>Hankerchief</v>
      </c>
    </row>
    <row r="483" spans="1:16" x14ac:dyDescent="0.3">
      <c r="A483" t="s">
        <v>514</v>
      </c>
      <c r="B483" s="16" t="s">
        <v>1200</v>
      </c>
      <c r="C483" s="16">
        <f t="shared" si="15"/>
        <v>43550</v>
      </c>
      <c r="D483" s="17">
        <f>MONTH(Таблиця9[[#This Row],[Стовпець1]])</f>
        <v>3</v>
      </c>
      <c r="E483" s="17" t="str">
        <f>TEXT(DATE(2000,Таблиця9[[#This Row],[Month]],1),"MMMM")</f>
        <v>March</v>
      </c>
      <c r="F483" s="17">
        <f>YEAR(Таблиця9[[#This Row],[Стовпець1]])</f>
        <v>2019</v>
      </c>
      <c r="G483" s="17">
        <f>ROUNDUP(Таблиця9[[#This Row],[Month]]/3,0)</f>
        <v>1</v>
      </c>
      <c r="H483" s="17">
        <f t="shared" si="16"/>
        <v>26</v>
      </c>
      <c r="I483" t="s">
        <v>580</v>
      </c>
      <c r="J483" t="s">
        <v>581</v>
      </c>
      <c r="K483" t="s">
        <v>581</v>
      </c>
      <c r="L483">
        <f>_xlfn.XLOOKUP($A483,'Order Details'!$A$1:$A$1501,'Order Details'!B$1:B$1501,,0)</f>
        <v>59</v>
      </c>
      <c r="M483">
        <f>_xlfn.XLOOKUP($A483,'Order Details'!$A$1:$A$1501,'Order Details'!C$1:C$1501,,0)</f>
        <v>24</v>
      </c>
      <c r="N483">
        <f>_xlfn.XLOOKUP($A483,'Order Details'!$A$1:$A$1501,'Order Details'!D$1:D$1501,,0)</f>
        <v>6</v>
      </c>
      <c r="O483" t="str">
        <f>_xlfn.XLOOKUP($A483,'Order Details'!$A$1:$A$1501,'Order Details'!E$1:E$1501,,0)</f>
        <v>Clothing</v>
      </c>
      <c r="P483" t="str">
        <f>_xlfn.XLOOKUP($A483,'Order Details'!$A$1:$A$1501,'Order Details'!F$1:F$1501,,0)</f>
        <v>Kurti</v>
      </c>
    </row>
    <row r="484" spans="1:16" x14ac:dyDescent="0.3">
      <c r="A484" t="s">
        <v>515</v>
      </c>
      <c r="B484" s="16" t="s">
        <v>1201</v>
      </c>
      <c r="C484" s="16">
        <f t="shared" si="15"/>
        <v>43551</v>
      </c>
      <c r="D484" s="17">
        <f>MONTH(Таблиця9[[#This Row],[Стовпець1]])</f>
        <v>3</v>
      </c>
      <c r="E484" s="17" t="str">
        <f>TEXT(DATE(2000,Таблиця9[[#This Row],[Month]],1),"MMMM")</f>
        <v>March</v>
      </c>
      <c r="F484" s="17">
        <f>YEAR(Таблиця9[[#This Row],[Стовпець1]])</f>
        <v>2019</v>
      </c>
      <c r="G484" s="17">
        <f>ROUNDUP(Таблиця9[[#This Row],[Month]]/3,0)</f>
        <v>1</v>
      </c>
      <c r="H484" s="17">
        <f t="shared" si="16"/>
        <v>27</v>
      </c>
      <c r="I484" t="s">
        <v>583</v>
      </c>
      <c r="J484" t="s">
        <v>584</v>
      </c>
      <c r="K484" t="s">
        <v>585</v>
      </c>
      <c r="L484">
        <f>_xlfn.XLOOKUP($A484,'Order Details'!$A$1:$A$1501,'Order Details'!B$1:B$1501,,0)</f>
        <v>80</v>
      </c>
      <c r="M484">
        <f>_xlfn.XLOOKUP($A484,'Order Details'!$A$1:$A$1501,'Order Details'!C$1:C$1501,,0)</f>
        <v>22</v>
      </c>
      <c r="N484">
        <f>_xlfn.XLOOKUP($A484,'Order Details'!$A$1:$A$1501,'Order Details'!D$1:D$1501,,0)</f>
        <v>3</v>
      </c>
      <c r="O484" t="str">
        <f>_xlfn.XLOOKUP($A484,'Order Details'!$A$1:$A$1501,'Order Details'!E$1:E$1501,,0)</f>
        <v>Clothing</v>
      </c>
      <c r="P484" t="str">
        <f>_xlfn.XLOOKUP($A484,'Order Details'!$A$1:$A$1501,'Order Details'!F$1:F$1501,,0)</f>
        <v>Stole</v>
      </c>
    </row>
    <row r="485" spans="1:16" x14ac:dyDescent="0.3">
      <c r="A485" t="s">
        <v>516</v>
      </c>
      <c r="B485" s="16" t="s">
        <v>1201</v>
      </c>
      <c r="C485" s="16">
        <f t="shared" si="15"/>
        <v>43551</v>
      </c>
      <c r="D485" s="17">
        <f>MONTH(Таблиця9[[#This Row],[Стовпець1]])</f>
        <v>3</v>
      </c>
      <c r="E485" s="17" t="str">
        <f>TEXT(DATE(2000,Таблиця9[[#This Row],[Month]],1),"MMMM")</f>
        <v>March</v>
      </c>
      <c r="F485" s="17">
        <f>YEAR(Таблиця9[[#This Row],[Стовпець1]])</f>
        <v>2019</v>
      </c>
      <c r="G485" s="17">
        <f>ROUNDUP(Таблиця9[[#This Row],[Month]]/3,0)</f>
        <v>1</v>
      </c>
      <c r="H485" s="17">
        <f t="shared" si="16"/>
        <v>27</v>
      </c>
      <c r="I485" t="s">
        <v>587</v>
      </c>
      <c r="J485" t="s">
        <v>588</v>
      </c>
      <c r="K485" t="s">
        <v>589</v>
      </c>
      <c r="L485">
        <f>_xlfn.XLOOKUP($A485,'Order Details'!$A$1:$A$1501,'Order Details'!B$1:B$1501,,0)</f>
        <v>158</v>
      </c>
      <c r="M485">
        <f>_xlfn.XLOOKUP($A485,'Order Details'!$A$1:$A$1501,'Order Details'!C$1:C$1501,,0)</f>
        <v>69</v>
      </c>
      <c r="N485">
        <f>_xlfn.XLOOKUP($A485,'Order Details'!$A$1:$A$1501,'Order Details'!D$1:D$1501,,0)</f>
        <v>3</v>
      </c>
      <c r="O485" t="str">
        <f>_xlfn.XLOOKUP($A485,'Order Details'!$A$1:$A$1501,'Order Details'!E$1:E$1501,,0)</f>
        <v>Clothing</v>
      </c>
      <c r="P485" t="str">
        <f>_xlfn.XLOOKUP($A485,'Order Details'!$A$1:$A$1501,'Order Details'!F$1:F$1501,,0)</f>
        <v>Stole</v>
      </c>
    </row>
    <row r="486" spans="1:16" x14ac:dyDescent="0.3">
      <c r="A486" t="s">
        <v>517</v>
      </c>
      <c r="B486" s="16" t="s">
        <v>1201</v>
      </c>
      <c r="C486" s="16">
        <f t="shared" si="15"/>
        <v>43551</v>
      </c>
      <c r="D486" s="17">
        <f>MONTH(Таблиця9[[#This Row],[Стовпець1]])</f>
        <v>3</v>
      </c>
      <c r="E486" s="17" t="str">
        <f>TEXT(DATE(2000,Таблиця9[[#This Row],[Month]],1),"MMMM")</f>
        <v>March</v>
      </c>
      <c r="F486" s="17">
        <f>YEAR(Таблиця9[[#This Row],[Стовпець1]])</f>
        <v>2019</v>
      </c>
      <c r="G486" s="17">
        <f>ROUNDUP(Таблиця9[[#This Row],[Month]]/3,0)</f>
        <v>1</v>
      </c>
      <c r="H486" s="17">
        <f t="shared" si="16"/>
        <v>27</v>
      </c>
      <c r="I486" t="s">
        <v>590</v>
      </c>
      <c r="J486" t="s">
        <v>531</v>
      </c>
      <c r="K486" t="s">
        <v>532</v>
      </c>
      <c r="L486">
        <f>_xlfn.XLOOKUP($A486,'Order Details'!$A$1:$A$1501,'Order Details'!B$1:B$1501,,0)</f>
        <v>97</v>
      </c>
      <c r="M486">
        <f>_xlfn.XLOOKUP($A486,'Order Details'!$A$1:$A$1501,'Order Details'!C$1:C$1501,,0)</f>
        <v>14</v>
      </c>
      <c r="N486">
        <f>_xlfn.XLOOKUP($A486,'Order Details'!$A$1:$A$1501,'Order Details'!D$1:D$1501,,0)</f>
        <v>2</v>
      </c>
      <c r="O486" t="str">
        <f>_xlfn.XLOOKUP($A486,'Order Details'!$A$1:$A$1501,'Order Details'!E$1:E$1501,,0)</f>
        <v>Clothing</v>
      </c>
      <c r="P486" t="str">
        <f>_xlfn.XLOOKUP($A486,'Order Details'!$A$1:$A$1501,'Order Details'!F$1:F$1501,,0)</f>
        <v>T-shirt</v>
      </c>
    </row>
    <row r="487" spans="1:16" x14ac:dyDescent="0.3">
      <c r="A487" t="s">
        <v>518</v>
      </c>
      <c r="B487" s="16" t="s">
        <v>1201</v>
      </c>
      <c r="C487" s="16">
        <f t="shared" si="15"/>
        <v>43551</v>
      </c>
      <c r="D487" s="17">
        <f>MONTH(Таблиця9[[#This Row],[Стовпець1]])</f>
        <v>3</v>
      </c>
      <c r="E487" s="17" t="str">
        <f>TEXT(DATE(2000,Таблиця9[[#This Row],[Month]],1),"MMMM")</f>
        <v>March</v>
      </c>
      <c r="F487" s="17">
        <f>YEAR(Таблиця9[[#This Row],[Стовпець1]])</f>
        <v>2019</v>
      </c>
      <c r="G487" s="17">
        <f>ROUNDUP(Таблиця9[[#This Row],[Month]]/3,0)</f>
        <v>1</v>
      </c>
      <c r="H487" s="17">
        <f t="shared" si="16"/>
        <v>27</v>
      </c>
      <c r="I487" t="s">
        <v>592</v>
      </c>
      <c r="J487" t="s">
        <v>534</v>
      </c>
      <c r="K487" t="s">
        <v>535</v>
      </c>
      <c r="L487">
        <f>_xlfn.XLOOKUP($A487,'Order Details'!$A$1:$A$1501,'Order Details'!B$1:B$1501,,0)</f>
        <v>33</v>
      </c>
      <c r="M487">
        <f>_xlfn.XLOOKUP($A487,'Order Details'!$A$1:$A$1501,'Order Details'!C$1:C$1501,,0)</f>
        <v>-1</v>
      </c>
      <c r="N487">
        <f>_xlfn.XLOOKUP($A487,'Order Details'!$A$1:$A$1501,'Order Details'!D$1:D$1501,,0)</f>
        <v>1</v>
      </c>
      <c r="O487" t="str">
        <f>_xlfn.XLOOKUP($A487,'Order Details'!$A$1:$A$1501,'Order Details'!E$1:E$1501,,0)</f>
        <v>Clothing</v>
      </c>
      <c r="P487" t="str">
        <f>_xlfn.XLOOKUP($A487,'Order Details'!$A$1:$A$1501,'Order Details'!F$1:F$1501,,0)</f>
        <v>Saree</v>
      </c>
    </row>
    <row r="488" spans="1:16" x14ac:dyDescent="0.3">
      <c r="A488" t="s">
        <v>519</v>
      </c>
      <c r="B488" s="16" t="s">
        <v>1201</v>
      </c>
      <c r="C488" s="16">
        <f t="shared" si="15"/>
        <v>43551</v>
      </c>
      <c r="D488" s="17">
        <f>MONTH(Таблиця9[[#This Row],[Стовпець1]])</f>
        <v>3</v>
      </c>
      <c r="E488" s="17" t="str">
        <f>TEXT(DATE(2000,Таблиця9[[#This Row],[Month]],1),"MMMM")</f>
        <v>March</v>
      </c>
      <c r="F488" s="17">
        <f>YEAR(Таблиця9[[#This Row],[Стовпець1]])</f>
        <v>2019</v>
      </c>
      <c r="G488" s="17">
        <f>ROUNDUP(Таблиця9[[#This Row],[Month]]/3,0)</f>
        <v>1</v>
      </c>
      <c r="H488" s="17">
        <f t="shared" si="16"/>
        <v>27</v>
      </c>
      <c r="I488" t="s">
        <v>593</v>
      </c>
      <c r="J488" t="s">
        <v>537</v>
      </c>
      <c r="K488" t="s">
        <v>538</v>
      </c>
      <c r="L488">
        <f>_xlfn.XLOOKUP($A488,'Order Details'!$A$1:$A$1501,'Order Details'!B$1:B$1501,,0)</f>
        <v>152</v>
      </c>
      <c r="M488">
        <f>_xlfn.XLOOKUP($A488,'Order Details'!$A$1:$A$1501,'Order Details'!C$1:C$1501,,0)</f>
        <v>50</v>
      </c>
      <c r="N488">
        <f>_xlfn.XLOOKUP($A488,'Order Details'!$A$1:$A$1501,'Order Details'!D$1:D$1501,,0)</f>
        <v>6</v>
      </c>
      <c r="O488" t="str">
        <f>_xlfn.XLOOKUP($A488,'Order Details'!$A$1:$A$1501,'Order Details'!E$1:E$1501,,0)</f>
        <v>Clothing</v>
      </c>
      <c r="P488" t="str">
        <f>_xlfn.XLOOKUP($A488,'Order Details'!$A$1:$A$1501,'Order Details'!F$1:F$1501,,0)</f>
        <v>Stole</v>
      </c>
    </row>
    <row r="489" spans="1:16" x14ac:dyDescent="0.3">
      <c r="A489" t="s">
        <v>520</v>
      </c>
      <c r="B489" s="16" t="s">
        <v>1202</v>
      </c>
      <c r="C489" s="16">
        <f t="shared" si="15"/>
        <v>43552</v>
      </c>
      <c r="D489" s="17">
        <f>MONTH(Таблиця9[[#This Row],[Стовпець1]])</f>
        <v>3</v>
      </c>
      <c r="E489" s="17" t="str">
        <f>TEXT(DATE(2000,Таблиця9[[#This Row],[Month]],1),"MMMM")</f>
        <v>March</v>
      </c>
      <c r="F489" s="17">
        <f>YEAR(Таблиця9[[#This Row],[Стовпець1]])</f>
        <v>2019</v>
      </c>
      <c r="G489" s="17">
        <f>ROUNDUP(Таблиця9[[#This Row],[Month]]/3,0)</f>
        <v>1</v>
      </c>
      <c r="H489" s="17">
        <f t="shared" si="16"/>
        <v>28</v>
      </c>
      <c r="I489" t="s">
        <v>595</v>
      </c>
      <c r="J489" t="s">
        <v>540</v>
      </c>
      <c r="K489" t="s">
        <v>541</v>
      </c>
      <c r="L489">
        <f>_xlfn.XLOOKUP($A489,'Order Details'!$A$1:$A$1501,'Order Details'!B$1:B$1501,,0)</f>
        <v>6</v>
      </c>
      <c r="M489">
        <f>_xlfn.XLOOKUP($A489,'Order Details'!$A$1:$A$1501,'Order Details'!C$1:C$1501,,0)</f>
        <v>1</v>
      </c>
      <c r="N489">
        <f>_xlfn.XLOOKUP($A489,'Order Details'!$A$1:$A$1501,'Order Details'!D$1:D$1501,,0)</f>
        <v>1</v>
      </c>
      <c r="O489" t="str">
        <f>_xlfn.XLOOKUP($A489,'Order Details'!$A$1:$A$1501,'Order Details'!E$1:E$1501,,0)</f>
        <v>Clothing</v>
      </c>
      <c r="P489" t="str">
        <f>_xlfn.XLOOKUP($A489,'Order Details'!$A$1:$A$1501,'Order Details'!F$1:F$1501,,0)</f>
        <v>Kurti</v>
      </c>
    </row>
    <row r="490" spans="1:16" x14ac:dyDescent="0.3">
      <c r="A490" t="s">
        <v>521</v>
      </c>
      <c r="B490" s="16" t="s">
        <v>1202</v>
      </c>
      <c r="C490" s="16">
        <f t="shared" si="15"/>
        <v>43552</v>
      </c>
      <c r="D490" s="17">
        <f>MONTH(Таблиця9[[#This Row],[Стовпець1]])</f>
        <v>3</v>
      </c>
      <c r="E490" s="17" t="str">
        <f>TEXT(DATE(2000,Таблиця9[[#This Row],[Month]],1),"MMMM")</f>
        <v>March</v>
      </c>
      <c r="F490" s="17">
        <f>YEAR(Таблиця9[[#This Row],[Стовпець1]])</f>
        <v>2019</v>
      </c>
      <c r="G490" s="17">
        <f>ROUNDUP(Таблиця9[[#This Row],[Month]]/3,0)</f>
        <v>1</v>
      </c>
      <c r="H490" s="17">
        <f t="shared" si="16"/>
        <v>28</v>
      </c>
      <c r="I490" t="s">
        <v>596</v>
      </c>
      <c r="J490" t="s">
        <v>543</v>
      </c>
      <c r="K490" t="s">
        <v>544</v>
      </c>
      <c r="L490">
        <f>_xlfn.XLOOKUP($A490,'Order Details'!$A$1:$A$1501,'Order Details'!B$1:B$1501,,0)</f>
        <v>45</v>
      </c>
      <c r="M490">
        <f>_xlfn.XLOOKUP($A490,'Order Details'!$A$1:$A$1501,'Order Details'!C$1:C$1501,,0)</f>
        <v>9</v>
      </c>
      <c r="N490">
        <f>_xlfn.XLOOKUP($A490,'Order Details'!$A$1:$A$1501,'Order Details'!D$1:D$1501,,0)</f>
        <v>3</v>
      </c>
      <c r="O490" t="str">
        <f>_xlfn.XLOOKUP($A490,'Order Details'!$A$1:$A$1501,'Order Details'!E$1:E$1501,,0)</f>
        <v>Clothing</v>
      </c>
      <c r="P490" t="str">
        <f>_xlfn.XLOOKUP($A490,'Order Details'!$A$1:$A$1501,'Order Details'!F$1:F$1501,,0)</f>
        <v>Leggings</v>
      </c>
    </row>
    <row r="491" spans="1:16" x14ac:dyDescent="0.3">
      <c r="A491" t="s">
        <v>522</v>
      </c>
      <c r="B491" s="16" t="s">
        <v>1202</v>
      </c>
      <c r="C491" s="16">
        <f t="shared" si="15"/>
        <v>43552</v>
      </c>
      <c r="D491" s="17">
        <f>MONTH(Таблиця9[[#This Row],[Стовпець1]])</f>
        <v>3</v>
      </c>
      <c r="E491" s="17" t="str">
        <f>TEXT(DATE(2000,Таблиця9[[#This Row],[Month]],1),"MMMM")</f>
        <v>March</v>
      </c>
      <c r="F491" s="17">
        <f>YEAR(Таблиця9[[#This Row],[Стовпець1]])</f>
        <v>2019</v>
      </c>
      <c r="G491" s="17">
        <f>ROUNDUP(Таблиця9[[#This Row],[Month]]/3,0)</f>
        <v>1</v>
      </c>
      <c r="H491" s="17">
        <f t="shared" si="16"/>
        <v>28</v>
      </c>
      <c r="I491" t="s">
        <v>597</v>
      </c>
      <c r="J491" t="s">
        <v>546</v>
      </c>
      <c r="K491" t="s">
        <v>547</v>
      </c>
      <c r="L491">
        <f>_xlfn.XLOOKUP($A491,'Order Details'!$A$1:$A$1501,'Order Details'!B$1:B$1501,,0)</f>
        <v>97</v>
      </c>
      <c r="M491">
        <f>_xlfn.XLOOKUP($A491,'Order Details'!$A$1:$A$1501,'Order Details'!C$1:C$1501,,0)</f>
        <v>12</v>
      </c>
      <c r="N491">
        <f>_xlfn.XLOOKUP($A491,'Order Details'!$A$1:$A$1501,'Order Details'!D$1:D$1501,,0)</f>
        <v>2</v>
      </c>
      <c r="O491" t="str">
        <f>_xlfn.XLOOKUP($A491,'Order Details'!$A$1:$A$1501,'Order Details'!E$1:E$1501,,0)</f>
        <v>Clothing</v>
      </c>
      <c r="P491" t="str">
        <f>_xlfn.XLOOKUP($A491,'Order Details'!$A$1:$A$1501,'Order Details'!F$1:F$1501,,0)</f>
        <v>Hankerchief</v>
      </c>
    </row>
    <row r="492" spans="1:16" x14ac:dyDescent="0.3">
      <c r="A492" t="s">
        <v>523</v>
      </c>
      <c r="B492" s="16" t="s">
        <v>1203</v>
      </c>
      <c r="C492" s="16">
        <f t="shared" si="15"/>
        <v>43553</v>
      </c>
      <c r="D492" s="17">
        <f>MONTH(Таблиця9[[#This Row],[Стовпець1]])</f>
        <v>3</v>
      </c>
      <c r="E492" s="17" t="str">
        <f>TEXT(DATE(2000,Таблиця9[[#This Row],[Month]],1),"MMMM")</f>
        <v>March</v>
      </c>
      <c r="F492" s="17">
        <f>YEAR(Таблиця9[[#This Row],[Стовпець1]])</f>
        <v>2019</v>
      </c>
      <c r="G492" s="17">
        <f>ROUNDUP(Таблиця9[[#This Row],[Month]]/3,0)</f>
        <v>1</v>
      </c>
      <c r="H492" s="17">
        <f t="shared" si="16"/>
        <v>29</v>
      </c>
      <c r="I492" t="s">
        <v>599</v>
      </c>
      <c r="J492" t="s">
        <v>549</v>
      </c>
      <c r="K492" t="s">
        <v>550</v>
      </c>
      <c r="L492">
        <f>_xlfn.XLOOKUP($A492,'Order Details'!$A$1:$A$1501,'Order Details'!B$1:B$1501,,0)</f>
        <v>82</v>
      </c>
      <c r="M492">
        <f>_xlfn.XLOOKUP($A492,'Order Details'!$A$1:$A$1501,'Order Details'!C$1:C$1501,,0)</f>
        <v>8</v>
      </c>
      <c r="N492">
        <f>_xlfn.XLOOKUP($A492,'Order Details'!$A$1:$A$1501,'Order Details'!D$1:D$1501,,0)</f>
        <v>3</v>
      </c>
      <c r="O492" t="str">
        <f>_xlfn.XLOOKUP($A492,'Order Details'!$A$1:$A$1501,'Order Details'!E$1:E$1501,,0)</f>
        <v>Electronics</v>
      </c>
      <c r="P492" t="str">
        <f>_xlfn.XLOOKUP($A492,'Order Details'!$A$1:$A$1501,'Order Details'!F$1:F$1501,,0)</f>
        <v>Accessories</v>
      </c>
    </row>
    <row r="493" spans="1:16" x14ac:dyDescent="0.3">
      <c r="A493" t="s">
        <v>524</v>
      </c>
      <c r="B493" s="16" t="s">
        <v>1204</v>
      </c>
      <c r="C493" s="16">
        <f t="shared" si="15"/>
        <v>43554</v>
      </c>
      <c r="D493" s="17">
        <f>MONTH(Таблиця9[[#This Row],[Стовпець1]])</f>
        <v>3</v>
      </c>
      <c r="E493" s="17" t="str">
        <f>TEXT(DATE(2000,Таблиця9[[#This Row],[Month]],1),"MMMM")</f>
        <v>March</v>
      </c>
      <c r="F493" s="17">
        <f>YEAR(Таблиця9[[#This Row],[Стовпець1]])</f>
        <v>2019</v>
      </c>
      <c r="G493" s="17">
        <f>ROUNDUP(Таблиця9[[#This Row],[Month]]/3,0)</f>
        <v>1</v>
      </c>
      <c r="H493" s="17">
        <f t="shared" si="16"/>
        <v>30</v>
      </c>
      <c r="I493" t="s">
        <v>600</v>
      </c>
      <c r="J493" t="s">
        <v>534</v>
      </c>
      <c r="K493" t="s">
        <v>601</v>
      </c>
      <c r="L493">
        <f>_xlfn.XLOOKUP($A493,'Order Details'!$A$1:$A$1501,'Order Details'!B$1:B$1501,,0)</f>
        <v>9</v>
      </c>
      <c r="M493">
        <f>_xlfn.XLOOKUP($A493,'Order Details'!$A$1:$A$1501,'Order Details'!C$1:C$1501,,0)</f>
        <v>3</v>
      </c>
      <c r="N493">
        <f>_xlfn.XLOOKUP($A493,'Order Details'!$A$1:$A$1501,'Order Details'!D$1:D$1501,,0)</f>
        <v>1</v>
      </c>
      <c r="O493" t="str">
        <f>_xlfn.XLOOKUP($A493,'Order Details'!$A$1:$A$1501,'Order Details'!E$1:E$1501,,0)</f>
        <v>Clothing</v>
      </c>
      <c r="P493" t="str">
        <f>_xlfn.XLOOKUP($A493,'Order Details'!$A$1:$A$1501,'Order Details'!F$1:F$1501,,0)</f>
        <v>Skirt</v>
      </c>
    </row>
    <row r="494" spans="1:16" x14ac:dyDescent="0.3">
      <c r="A494" t="s">
        <v>525</v>
      </c>
      <c r="B494" s="16" t="s">
        <v>1205</v>
      </c>
      <c r="C494" s="16">
        <f t="shared" si="15"/>
        <v>43555</v>
      </c>
      <c r="D494" s="17">
        <f>MONTH(Таблиця9[[#This Row],[Стовпець1]])</f>
        <v>3</v>
      </c>
      <c r="E494" s="17" t="str">
        <f>TEXT(DATE(2000,Таблиця9[[#This Row],[Month]],1),"MMMM")</f>
        <v>March</v>
      </c>
      <c r="F494" s="17">
        <f>YEAR(Таблиця9[[#This Row],[Стовпець1]])</f>
        <v>2019</v>
      </c>
      <c r="G494" s="17">
        <f>ROUNDUP(Таблиця9[[#This Row],[Month]]/3,0)</f>
        <v>1</v>
      </c>
      <c r="H494" s="17">
        <f t="shared" si="16"/>
        <v>31</v>
      </c>
      <c r="I494" t="s">
        <v>602</v>
      </c>
      <c r="J494" t="s">
        <v>537</v>
      </c>
      <c r="K494" t="s">
        <v>603</v>
      </c>
      <c r="L494">
        <f>_xlfn.XLOOKUP($A494,'Order Details'!$A$1:$A$1501,'Order Details'!B$1:B$1501,,0)</f>
        <v>828</v>
      </c>
      <c r="M494">
        <f>_xlfn.XLOOKUP($A494,'Order Details'!$A$1:$A$1501,'Order Details'!C$1:C$1501,,0)</f>
        <v>230</v>
      </c>
      <c r="N494">
        <f>_xlfn.XLOOKUP($A494,'Order Details'!$A$1:$A$1501,'Order Details'!D$1:D$1501,,0)</f>
        <v>2</v>
      </c>
      <c r="O494" t="str">
        <f>_xlfn.XLOOKUP($A494,'Order Details'!$A$1:$A$1501,'Order Details'!E$1:E$1501,,0)</f>
        <v>Furniture</v>
      </c>
      <c r="P494" t="str">
        <f>_xlfn.XLOOKUP($A494,'Order Details'!$A$1:$A$1501,'Order Details'!F$1:F$1501,,0)</f>
        <v>Chairs</v>
      </c>
    </row>
    <row r="495" spans="1:16" x14ac:dyDescent="0.3">
      <c r="A495" t="s">
        <v>1206</v>
      </c>
      <c r="B495" t="s">
        <v>1206</v>
      </c>
      <c r="C495" s="16" t="e">
        <f t="shared" si="15"/>
        <v>#VALUE!</v>
      </c>
      <c r="D495" s="16" t="e">
        <f>MONTH(Таблиця9[[#This Row],[Стовпець1]])</f>
        <v>#VALUE!</v>
      </c>
      <c r="E495" s="17" t="e">
        <f>TEXT(DATE(2000,Таблиця9[[#This Row],[Month]],1),"MMMM")</f>
        <v>#VALUE!</v>
      </c>
      <c r="F495" s="17" t="e">
        <f>YEAR(Таблиця9[[#This Row],[Стовпець1]])</f>
        <v>#VALUE!</v>
      </c>
      <c r="G495" s="17" t="e">
        <f>ROUNDUP(Таблиця9[[#This Row],[Month]]/3,0)</f>
        <v>#VALUE!</v>
      </c>
      <c r="H495" s="17" t="e">
        <f t="shared" si="16"/>
        <v>#VALUE!</v>
      </c>
      <c r="I495" t="s">
        <v>1206</v>
      </c>
      <c r="J495" t="s">
        <v>1206</v>
      </c>
      <c r="K495" t="s">
        <v>1206</v>
      </c>
    </row>
    <row r="496" spans="1:16" x14ac:dyDescent="0.3">
      <c r="C496" s="16" t="e">
        <f t="shared" si="15"/>
        <v>#VALUE!</v>
      </c>
      <c r="D496" s="16" t="e">
        <f>MONTH(Таблиця9[[#This Row],[Стовпець1]])</f>
        <v>#VALUE!</v>
      </c>
      <c r="E496" s="17" t="e">
        <f>TEXT(DATE(2000,Таблиця9[[#This Row],[Month]],1),"MMMM")</f>
        <v>#VALUE!</v>
      </c>
      <c r="F496" s="17" t="e">
        <f>YEAR(Таблиця9[[#This Row],[Стовпець1]])</f>
        <v>#VALUE!</v>
      </c>
      <c r="G496" s="17" t="e">
        <f>ROUNDUP(Таблиця9[[#This Row],[Month]]/3,0)</f>
        <v>#VALUE!</v>
      </c>
      <c r="H496" s="17" t="e">
        <f t="shared" si="16"/>
        <v>#VALUE!</v>
      </c>
    </row>
    <row r="497" spans="3:8" x14ac:dyDescent="0.3">
      <c r="C497" s="16" t="e">
        <f t="shared" si="15"/>
        <v>#VALUE!</v>
      </c>
      <c r="D497" s="16" t="e">
        <f>MONTH(Таблиця9[[#This Row],[Стовпець1]])</f>
        <v>#VALUE!</v>
      </c>
      <c r="E497" s="17" t="e">
        <f>TEXT(DATE(2000,Таблиця9[[#This Row],[Month]],1),"MMMM")</f>
        <v>#VALUE!</v>
      </c>
      <c r="F497" s="17" t="e">
        <f>YEAR(Таблиця9[[#This Row],[Стовпець1]])</f>
        <v>#VALUE!</v>
      </c>
      <c r="G497" s="17" t="e">
        <f>ROUNDUP(Таблиця9[[#This Row],[Month]]/3,0)</f>
        <v>#VALUE!</v>
      </c>
      <c r="H497" s="17" t="e">
        <f t="shared" si="16"/>
        <v>#VALUE!</v>
      </c>
    </row>
    <row r="498" spans="3:8" x14ac:dyDescent="0.3">
      <c r="C498" s="16" t="e">
        <f t="shared" si="15"/>
        <v>#VALUE!</v>
      </c>
      <c r="D498" s="16" t="e">
        <f>MONTH(Таблиця9[[#This Row],[Стовпець1]])</f>
        <v>#VALUE!</v>
      </c>
      <c r="E498" s="17" t="e">
        <f>TEXT(DATE(2000,Таблиця9[[#This Row],[Month]],1),"MMMM")</f>
        <v>#VALUE!</v>
      </c>
      <c r="F498" s="17" t="e">
        <f>YEAR(Таблиця9[[#This Row],[Стовпець1]])</f>
        <v>#VALUE!</v>
      </c>
      <c r="G498" s="17" t="e">
        <f>ROUNDUP(Таблиця9[[#This Row],[Month]]/3,0)</f>
        <v>#VALUE!</v>
      </c>
      <c r="H498" s="17" t="e">
        <f t="shared" si="16"/>
        <v>#VALUE!</v>
      </c>
    </row>
    <row r="499" spans="3:8" x14ac:dyDescent="0.3">
      <c r="C499" s="16" t="e">
        <f t="shared" si="15"/>
        <v>#VALUE!</v>
      </c>
      <c r="D499" s="16" t="e">
        <f>MONTH(Таблиця9[[#This Row],[Стовпець1]])</f>
        <v>#VALUE!</v>
      </c>
      <c r="E499" s="17" t="e">
        <f>TEXT(DATE(2000,Таблиця9[[#This Row],[Month]],1),"MMMM")</f>
        <v>#VALUE!</v>
      </c>
      <c r="F499" s="17" t="e">
        <f>YEAR(Таблиця9[[#This Row],[Стовпець1]])</f>
        <v>#VALUE!</v>
      </c>
      <c r="G499" s="17" t="e">
        <f>ROUNDUP(Таблиця9[[#This Row],[Month]]/3,0)</f>
        <v>#VALUE!</v>
      </c>
      <c r="H499" s="17" t="e">
        <f t="shared" si="16"/>
        <v>#VALUE!</v>
      </c>
    </row>
    <row r="500" spans="3:8" x14ac:dyDescent="0.3">
      <c r="C500" s="16" t="e">
        <f t="shared" si="15"/>
        <v>#VALUE!</v>
      </c>
      <c r="D500" s="16" t="e">
        <f>MONTH(Таблиця9[[#This Row],[Стовпець1]])</f>
        <v>#VALUE!</v>
      </c>
      <c r="E500" s="17" t="e">
        <f>TEXT(DATE(2000,Таблиця9[[#This Row],[Month]],1),"MMMM")</f>
        <v>#VALUE!</v>
      </c>
      <c r="F500" s="17" t="e">
        <f>YEAR(Таблиця9[[#This Row],[Стовпець1]])</f>
        <v>#VALUE!</v>
      </c>
      <c r="G500" s="17" t="e">
        <f>ROUNDUP(Таблиця9[[#This Row],[Month]]/3,0)</f>
        <v>#VALUE!</v>
      </c>
      <c r="H500" s="17" t="e">
        <f t="shared" si="16"/>
        <v>#VALUE!</v>
      </c>
    </row>
    <row r="501" spans="3:8" x14ac:dyDescent="0.3">
      <c r="C501" s="16" t="e">
        <f t="shared" si="15"/>
        <v>#VALUE!</v>
      </c>
      <c r="D501" s="16" t="e">
        <f>MONTH(Таблиця9[[#This Row],[Стовпець1]])</f>
        <v>#VALUE!</v>
      </c>
      <c r="E501" s="17" t="e">
        <f>TEXT(DATE(2000,Таблиця9[[#This Row],[Month]],1),"MMMM")</f>
        <v>#VALUE!</v>
      </c>
      <c r="F501" s="17" t="e">
        <f>YEAR(Таблиця9[[#This Row],[Стовпець1]])</f>
        <v>#VALUE!</v>
      </c>
      <c r="G501" s="17" t="e">
        <f>ROUNDUP(Таблиця9[[#This Row],[Month]]/3,0)</f>
        <v>#VALUE!</v>
      </c>
      <c r="H501" s="17" t="e">
        <f t="shared" si="16"/>
        <v>#VALUE!</v>
      </c>
    </row>
    <row r="502" spans="3:8" x14ac:dyDescent="0.3">
      <c r="C502" s="16" t="e">
        <f t="shared" si="15"/>
        <v>#VALUE!</v>
      </c>
      <c r="D502" s="16" t="e">
        <f>MONTH(Таблиця9[[#This Row],[Стовпець1]])</f>
        <v>#VALUE!</v>
      </c>
      <c r="E502" s="17" t="e">
        <f>TEXT(DATE(2000,Таблиця9[[#This Row],[Month]],1),"MMMM")</f>
        <v>#VALUE!</v>
      </c>
      <c r="F502" s="17" t="e">
        <f>YEAR(Таблиця9[[#This Row],[Стовпець1]])</f>
        <v>#VALUE!</v>
      </c>
      <c r="G502" s="17" t="e">
        <f>ROUNDUP(Таблиця9[[#This Row],[Month]]/3,0)</f>
        <v>#VALUE!</v>
      </c>
      <c r="H502" s="17" t="e">
        <f t="shared" si="16"/>
        <v>#VALUE!</v>
      </c>
    </row>
    <row r="503" spans="3:8" x14ac:dyDescent="0.3">
      <c r="C503" s="16" t="e">
        <f t="shared" si="15"/>
        <v>#VALUE!</v>
      </c>
      <c r="D503" s="16" t="e">
        <f>MONTH(Таблиця9[[#This Row],[Стовпець1]])</f>
        <v>#VALUE!</v>
      </c>
      <c r="E503" s="17" t="e">
        <f>TEXT(DATE(2000,Таблиця9[[#This Row],[Month]],1),"MMMM")</f>
        <v>#VALUE!</v>
      </c>
      <c r="F503" s="17" t="e">
        <f>YEAR(Таблиця9[[#This Row],[Стовпець1]])</f>
        <v>#VALUE!</v>
      </c>
      <c r="G503" s="17" t="e">
        <f>ROUNDUP(Таблиця9[[#This Row],[Month]]/3,0)</f>
        <v>#VALUE!</v>
      </c>
      <c r="H503" s="17" t="e">
        <f t="shared" si="16"/>
        <v>#VALUE!</v>
      </c>
    </row>
    <row r="504" spans="3:8" x14ac:dyDescent="0.3">
      <c r="C504" s="16" t="e">
        <f t="shared" si="15"/>
        <v>#VALUE!</v>
      </c>
      <c r="D504" s="16" t="e">
        <f>MONTH(Таблиця9[[#This Row],[Стовпець1]])</f>
        <v>#VALUE!</v>
      </c>
      <c r="E504" s="17" t="e">
        <f>TEXT(DATE(2000,Таблиця9[[#This Row],[Month]],1),"MMMM")</f>
        <v>#VALUE!</v>
      </c>
      <c r="F504" s="17" t="e">
        <f>YEAR(Таблиця9[[#This Row],[Стовпець1]])</f>
        <v>#VALUE!</v>
      </c>
      <c r="G504" s="17" t="e">
        <f>ROUNDUP(Таблиця9[[#This Row],[Month]]/3,0)</f>
        <v>#VALUE!</v>
      </c>
      <c r="H504" s="17" t="e">
        <f t="shared" si="16"/>
        <v>#VALUE!</v>
      </c>
    </row>
    <row r="505" spans="3:8" x14ac:dyDescent="0.3">
      <c r="C505" s="16" t="e">
        <f t="shared" si="15"/>
        <v>#VALUE!</v>
      </c>
      <c r="D505" s="16" t="e">
        <f>MONTH(Таблиця9[[#This Row],[Стовпець1]])</f>
        <v>#VALUE!</v>
      </c>
      <c r="E505" s="17" t="e">
        <f>TEXT(DATE(2000,Таблиця9[[#This Row],[Month]],1),"MMMM")</f>
        <v>#VALUE!</v>
      </c>
      <c r="F505" s="17" t="e">
        <f>YEAR(Таблиця9[[#This Row],[Стовпець1]])</f>
        <v>#VALUE!</v>
      </c>
      <c r="G505" s="17" t="e">
        <f>ROUNDUP(Таблиця9[[#This Row],[Month]]/3,0)</f>
        <v>#VALUE!</v>
      </c>
      <c r="H505" s="17" t="e">
        <f t="shared" si="16"/>
        <v>#VALUE!</v>
      </c>
    </row>
    <row r="506" spans="3:8" x14ac:dyDescent="0.3">
      <c r="C506" s="16" t="e">
        <f t="shared" si="15"/>
        <v>#VALUE!</v>
      </c>
      <c r="D506" s="16" t="e">
        <f>MONTH(Таблиця9[[#This Row],[Стовпець1]])</f>
        <v>#VALUE!</v>
      </c>
      <c r="E506" s="17" t="e">
        <f>TEXT(DATE(2000,Таблиця9[[#This Row],[Month]],1),"MMMM")</f>
        <v>#VALUE!</v>
      </c>
      <c r="F506" s="17" t="e">
        <f>YEAR(Таблиця9[[#This Row],[Стовпець1]])</f>
        <v>#VALUE!</v>
      </c>
      <c r="G506" s="17" t="e">
        <f>ROUNDUP(Таблиця9[[#This Row],[Month]]/3,0)</f>
        <v>#VALUE!</v>
      </c>
      <c r="H506" s="17" t="e">
        <f t="shared" si="16"/>
        <v>#VALUE!</v>
      </c>
    </row>
    <row r="507" spans="3:8" x14ac:dyDescent="0.3">
      <c r="C507" s="16" t="e">
        <f t="shared" si="15"/>
        <v>#VALUE!</v>
      </c>
      <c r="D507" s="16" t="e">
        <f>MONTH(Таблиця9[[#This Row],[Стовпець1]])</f>
        <v>#VALUE!</v>
      </c>
      <c r="E507" s="17" t="e">
        <f>TEXT(DATE(2000,Таблиця9[[#This Row],[Month]],1),"MMMM")</f>
        <v>#VALUE!</v>
      </c>
      <c r="F507" s="17" t="e">
        <f>YEAR(Таблиця9[[#This Row],[Стовпець1]])</f>
        <v>#VALUE!</v>
      </c>
      <c r="G507" s="17" t="e">
        <f>ROUNDUP(Таблиця9[[#This Row],[Month]]/3,0)</f>
        <v>#VALUE!</v>
      </c>
      <c r="H507" s="17" t="e">
        <f t="shared" si="16"/>
        <v>#VALUE!</v>
      </c>
    </row>
    <row r="508" spans="3:8" x14ac:dyDescent="0.3">
      <c r="C508" s="16" t="e">
        <f t="shared" si="15"/>
        <v>#VALUE!</v>
      </c>
      <c r="D508" s="16" t="e">
        <f>MONTH(Таблиця9[[#This Row],[Стовпець1]])</f>
        <v>#VALUE!</v>
      </c>
      <c r="E508" s="17" t="e">
        <f>TEXT(DATE(2000,Таблиця9[[#This Row],[Month]],1),"MMMM")</f>
        <v>#VALUE!</v>
      </c>
      <c r="F508" s="17" t="e">
        <f>YEAR(Таблиця9[[#This Row],[Стовпець1]])</f>
        <v>#VALUE!</v>
      </c>
      <c r="G508" s="17" t="e">
        <f>ROUNDUP(Таблиця9[[#This Row],[Month]]/3,0)</f>
        <v>#VALUE!</v>
      </c>
      <c r="H508" s="17" t="e">
        <f t="shared" si="16"/>
        <v>#VALUE!</v>
      </c>
    </row>
    <row r="509" spans="3:8" x14ac:dyDescent="0.3">
      <c r="C509" s="16" t="e">
        <f t="shared" si="15"/>
        <v>#VALUE!</v>
      </c>
      <c r="D509" s="16" t="e">
        <f>MONTH(Таблиця9[[#This Row],[Стовпець1]])</f>
        <v>#VALUE!</v>
      </c>
      <c r="E509" s="17" t="e">
        <f>TEXT(DATE(2000,Таблиця9[[#This Row],[Month]],1),"MMMM")</f>
        <v>#VALUE!</v>
      </c>
      <c r="F509" s="17" t="e">
        <f>YEAR(Таблиця9[[#This Row],[Стовпець1]])</f>
        <v>#VALUE!</v>
      </c>
      <c r="G509" s="17" t="e">
        <f>ROUNDUP(Таблиця9[[#This Row],[Month]]/3,0)</f>
        <v>#VALUE!</v>
      </c>
      <c r="H509" s="17" t="e">
        <f t="shared" si="16"/>
        <v>#VALUE!</v>
      </c>
    </row>
    <row r="510" spans="3:8" x14ac:dyDescent="0.3">
      <c r="C510" s="16" t="e">
        <f t="shared" si="15"/>
        <v>#VALUE!</v>
      </c>
      <c r="D510" s="16" t="e">
        <f>MONTH(Таблиця9[[#This Row],[Стовпець1]])</f>
        <v>#VALUE!</v>
      </c>
      <c r="E510" s="17" t="e">
        <f>TEXT(DATE(2000,Таблиця9[[#This Row],[Month]],1),"MMMM")</f>
        <v>#VALUE!</v>
      </c>
      <c r="F510" s="17" t="e">
        <f>YEAR(Таблиця9[[#This Row],[Стовпець1]])</f>
        <v>#VALUE!</v>
      </c>
      <c r="G510" s="17" t="e">
        <f>ROUNDUP(Таблиця9[[#This Row],[Month]]/3,0)</f>
        <v>#VALUE!</v>
      </c>
      <c r="H510" s="17" t="e">
        <f t="shared" si="16"/>
        <v>#VALUE!</v>
      </c>
    </row>
    <row r="511" spans="3:8" x14ac:dyDescent="0.3">
      <c r="C511" s="16" t="e">
        <f t="shared" si="15"/>
        <v>#VALUE!</v>
      </c>
      <c r="D511" s="16" t="e">
        <f>MONTH(Таблиця9[[#This Row],[Стовпець1]])</f>
        <v>#VALUE!</v>
      </c>
      <c r="E511" s="17" t="e">
        <f>TEXT(DATE(2000,Таблиця9[[#This Row],[Month]],1),"MMMM")</f>
        <v>#VALUE!</v>
      </c>
      <c r="F511" s="17" t="e">
        <f>YEAR(Таблиця9[[#This Row],[Стовпець1]])</f>
        <v>#VALUE!</v>
      </c>
      <c r="G511" s="17" t="e">
        <f>ROUNDUP(Таблиця9[[#This Row],[Month]]/3,0)</f>
        <v>#VALUE!</v>
      </c>
      <c r="H511" s="17" t="e">
        <f t="shared" si="16"/>
        <v>#VALUE!</v>
      </c>
    </row>
    <row r="512" spans="3:8" x14ac:dyDescent="0.3">
      <c r="C512" s="16" t="e">
        <f t="shared" si="15"/>
        <v>#VALUE!</v>
      </c>
      <c r="D512" s="16" t="e">
        <f>MONTH(Таблиця9[[#This Row],[Стовпець1]])</f>
        <v>#VALUE!</v>
      </c>
      <c r="E512" s="17" t="e">
        <f>TEXT(DATE(2000,Таблиця9[[#This Row],[Month]],1),"MMMM")</f>
        <v>#VALUE!</v>
      </c>
      <c r="F512" s="17" t="e">
        <f>YEAR(Таблиця9[[#This Row],[Стовпець1]])</f>
        <v>#VALUE!</v>
      </c>
      <c r="G512" s="17" t="e">
        <f>ROUNDUP(Таблиця9[[#This Row],[Month]]/3,0)</f>
        <v>#VALUE!</v>
      </c>
      <c r="H512" s="17" t="e">
        <f t="shared" si="16"/>
        <v>#VALUE!</v>
      </c>
    </row>
    <row r="513" spans="3:8" x14ac:dyDescent="0.3">
      <c r="C513" s="16" t="e">
        <f t="shared" si="15"/>
        <v>#VALUE!</v>
      </c>
      <c r="D513" s="16" t="e">
        <f>MONTH(Таблиця9[[#This Row],[Стовпець1]])</f>
        <v>#VALUE!</v>
      </c>
      <c r="E513" s="17" t="e">
        <f>TEXT(DATE(2000,Таблиця9[[#This Row],[Month]],1),"MMMM")</f>
        <v>#VALUE!</v>
      </c>
      <c r="F513" s="17" t="e">
        <f>YEAR(Таблиця9[[#This Row],[Стовпець1]])</f>
        <v>#VALUE!</v>
      </c>
      <c r="G513" s="17" t="e">
        <f>ROUNDUP(Таблиця9[[#This Row],[Month]]/3,0)</f>
        <v>#VALUE!</v>
      </c>
      <c r="H513" s="17" t="e">
        <f t="shared" si="16"/>
        <v>#VALUE!</v>
      </c>
    </row>
    <row r="514" spans="3:8" x14ac:dyDescent="0.3">
      <c r="C514" s="16" t="e">
        <f t="shared" ref="C514:C554" si="17">DATE(RIGHT(B514,4),MID(B514,4,2),LEFT(B514,2))</f>
        <v>#VALUE!</v>
      </c>
      <c r="D514" s="16" t="e">
        <f>MONTH(Таблиця9[[#This Row],[Стовпець1]])</f>
        <v>#VALUE!</v>
      </c>
      <c r="E514" s="17" t="e">
        <f>TEXT(DATE(2000,Таблиця9[[#This Row],[Month]],1),"MMMM")</f>
        <v>#VALUE!</v>
      </c>
      <c r="F514" s="17" t="e">
        <f>YEAR(Таблиця9[[#This Row],[Стовпець1]])</f>
        <v>#VALUE!</v>
      </c>
      <c r="G514" s="17" t="e">
        <f>ROUNDUP(Таблиця9[[#This Row],[Month]]/3,0)</f>
        <v>#VALUE!</v>
      </c>
      <c r="H514" s="17" t="e">
        <f t="shared" ref="H514:H554" si="18">DAY(C514)</f>
        <v>#VALUE!</v>
      </c>
    </row>
    <row r="515" spans="3:8" x14ac:dyDescent="0.3">
      <c r="C515" s="16" t="e">
        <f t="shared" si="17"/>
        <v>#VALUE!</v>
      </c>
      <c r="D515" s="16" t="e">
        <f>MONTH(Таблиця9[[#This Row],[Стовпець1]])</f>
        <v>#VALUE!</v>
      </c>
      <c r="E515" s="17" t="e">
        <f>TEXT(DATE(2000,Таблиця9[[#This Row],[Month]],1),"MMMM")</f>
        <v>#VALUE!</v>
      </c>
      <c r="F515" s="17" t="e">
        <f>YEAR(Таблиця9[[#This Row],[Стовпець1]])</f>
        <v>#VALUE!</v>
      </c>
      <c r="G515" s="17" t="e">
        <f>ROUNDUP(Таблиця9[[#This Row],[Month]]/3,0)</f>
        <v>#VALUE!</v>
      </c>
      <c r="H515" s="17" t="e">
        <f t="shared" si="18"/>
        <v>#VALUE!</v>
      </c>
    </row>
    <row r="516" spans="3:8" x14ac:dyDescent="0.3">
      <c r="C516" s="16" t="e">
        <f t="shared" si="17"/>
        <v>#VALUE!</v>
      </c>
      <c r="D516" s="16" t="e">
        <f>MONTH(Таблиця9[[#This Row],[Стовпець1]])</f>
        <v>#VALUE!</v>
      </c>
      <c r="E516" s="17" t="e">
        <f>TEXT(DATE(2000,Таблиця9[[#This Row],[Month]],1),"MMMM")</f>
        <v>#VALUE!</v>
      </c>
      <c r="F516" s="17" t="e">
        <f>YEAR(Таблиця9[[#This Row],[Стовпець1]])</f>
        <v>#VALUE!</v>
      </c>
      <c r="G516" s="17" t="e">
        <f>ROUNDUP(Таблиця9[[#This Row],[Month]]/3,0)</f>
        <v>#VALUE!</v>
      </c>
      <c r="H516" s="17" t="e">
        <f t="shared" si="18"/>
        <v>#VALUE!</v>
      </c>
    </row>
    <row r="517" spans="3:8" x14ac:dyDescent="0.3">
      <c r="C517" s="16" t="e">
        <f t="shared" si="17"/>
        <v>#VALUE!</v>
      </c>
      <c r="D517" s="16" t="e">
        <f>MONTH(Таблиця9[[#This Row],[Стовпець1]])</f>
        <v>#VALUE!</v>
      </c>
      <c r="E517" s="17" t="e">
        <f>TEXT(DATE(2000,Таблиця9[[#This Row],[Month]],1),"MMMM")</f>
        <v>#VALUE!</v>
      </c>
      <c r="F517" s="17" t="e">
        <f>YEAR(Таблиця9[[#This Row],[Стовпець1]])</f>
        <v>#VALUE!</v>
      </c>
      <c r="G517" s="17" t="e">
        <f>ROUNDUP(Таблиця9[[#This Row],[Month]]/3,0)</f>
        <v>#VALUE!</v>
      </c>
      <c r="H517" s="17" t="e">
        <f t="shared" si="18"/>
        <v>#VALUE!</v>
      </c>
    </row>
    <row r="518" spans="3:8" x14ac:dyDescent="0.3">
      <c r="C518" s="16" t="e">
        <f t="shared" si="17"/>
        <v>#VALUE!</v>
      </c>
      <c r="D518" s="16" t="e">
        <f>MONTH(Таблиця9[[#This Row],[Стовпець1]])</f>
        <v>#VALUE!</v>
      </c>
      <c r="E518" s="17" t="e">
        <f>TEXT(DATE(2000,Таблиця9[[#This Row],[Month]],1),"MMMM")</f>
        <v>#VALUE!</v>
      </c>
      <c r="F518" s="17" t="e">
        <f>YEAR(Таблиця9[[#This Row],[Стовпець1]])</f>
        <v>#VALUE!</v>
      </c>
      <c r="G518" s="17" t="e">
        <f>ROUNDUP(Таблиця9[[#This Row],[Month]]/3,0)</f>
        <v>#VALUE!</v>
      </c>
      <c r="H518" s="17" t="e">
        <f t="shared" si="18"/>
        <v>#VALUE!</v>
      </c>
    </row>
    <row r="519" spans="3:8" x14ac:dyDescent="0.3">
      <c r="C519" s="16" t="e">
        <f t="shared" si="17"/>
        <v>#VALUE!</v>
      </c>
      <c r="D519" s="16" t="e">
        <f>MONTH(Таблиця9[[#This Row],[Стовпець1]])</f>
        <v>#VALUE!</v>
      </c>
      <c r="E519" s="17" t="e">
        <f>TEXT(DATE(2000,Таблиця9[[#This Row],[Month]],1),"MMMM")</f>
        <v>#VALUE!</v>
      </c>
      <c r="F519" s="17" t="e">
        <f>YEAR(Таблиця9[[#This Row],[Стовпець1]])</f>
        <v>#VALUE!</v>
      </c>
      <c r="G519" s="17" t="e">
        <f>ROUNDUP(Таблиця9[[#This Row],[Month]]/3,0)</f>
        <v>#VALUE!</v>
      </c>
      <c r="H519" s="17" t="e">
        <f t="shared" si="18"/>
        <v>#VALUE!</v>
      </c>
    </row>
    <row r="520" spans="3:8" x14ac:dyDescent="0.3">
      <c r="C520" s="16" t="e">
        <f t="shared" si="17"/>
        <v>#VALUE!</v>
      </c>
      <c r="D520" s="16" t="e">
        <f>MONTH(Таблиця9[[#This Row],[Стовпець1]])</f>
        <v>#VALUE!</v>
      </c>
      <c r="E520" s="17" t="e">
        <f>TEXT(DATE(2000,Таблиця9[[#This Row],[Month]],1),"MMMM")</f>
        <v>#VALUE!</v>
      </c>
      <c r="F520" s="17" t="e">
        <f>YEAR(Таблиця9[[#This Row],[Стовпець1]])</f>
        <v>#VALUE!</v>
      </c>
      <c r="G520" s="17" t="e">
        <f>ROUNDUP(Таблиця9[[#This Row],[Month]]/3,0)</f>
        <v>#VALUE!</v>
      </c>
      <c r="H520" s="17" t="e">
        <f t="shared" si="18"/>
        <v>#VALUE!</v>
      </c>
    </row>
    <row r="521" spans="3:8" x14ac:dyDescent="0.3">
      <c r="C521" s="16" t="e">
        <f t="shared" si="17"/>
        <v>#VALUE!</v>
      </c>
      <c r="D521" s="16" t="e">
        <f>MONTH(Таблиця9[[#This Row],[Стовпець1]])</f>
        <v>#VALUE!</v>
      </c>
      <c r="E521" s="17" t="e">
        <f>TEXT(DATE(2000,Таблиця9[[#This Row],[Month]],1),"MMMM")</f>
        <v>#VALUE!</v>
      </c>
      <c r="F521" s="17" t="e">
        <f>YEAR(Таблиця9[[#This Row],[Стовпець1]])</f>
        <v>#VALUE!</v>
      </c>
      <c r="G521" s="17" t="e">
        <f>ROUNDUP(Таблиця9[[#This Row],[Month]]/3,0)</f>
        <v>#VALUE!</v>
      </c>
      <c r="H521" s="17" t="e">
        <f t="shared" si="18"/>
        <v>#VALUE!</v>
      </c>
    </row>
    <row r="522" spans="3:8" x14ac:dyDescent="0.3">
      <c r="C522" s="16" t="e">
        <f t="shared" si="17"/>
        <v>#VALUE!</v>
      </c>
      <c r="D522" s="16" t="e">
        <f>MONTH(Таблиця9[[#This Row],[Стовпець1]])</f>
        <v>#VALUE!</v>
      </c>
      <c r="E522" s="17" t="e">
        <f>TEXT(DATE(2000,Таблиця9[[#This Row],[Month]],1),"MMMM")</f>
        <v>#VALUE!</v>
      </c>
      <c r="F522" s="17" t="e">
        <f>YEAR(Таблиця9[[#This Row],[Стовпець1]])</f>
        <v>#VALUE!</v>
      </c>
      <c r="G522" s="17" t="e">
        <f>ROUNDUP(Таблиця9[[#This Row],[Month]]/3,0)</f>
        <v>#VALUE!</v>
      </c>
      <c r="H522" s="17" t="e">
        <f t="shared" si="18"/>
        <v>#VALUE!</v>
      </c>
    </row>
    <row r="523" spans="3:8" x14ac:dyDescent="0.3">
      <c r="C523" s="16" t="e">
        <f t="shared" si="17"/>
        <v>#VALUE!</v>
      </c>
      <c r="D523" s="16" t="e">
        <f>MONTH(Таблиця9[[#This Row],[Стовпець1]])</f>
        <v>#VALUE!</v>
      </c>
      <c r="E523" s="17" t="e">
        <f>TEXT(DATE(2000,Таблиця9[[#This Row],[Month]],1),"MMMM")</f>
        <v>#VALUE!</v>
      </c>
      <c r="F523" s="17" t="e">
        <f>YEAR(Таблиця9[[#This Row],[Стовпець1]])</f>
        <v>#VALUE!</v>
      </c>
      <c r="G523" s="17" t="e">
        <f>ROUNDUP(Таблиця9[[#This Row],[Month]]/3,0)</f>
        <v>#VALUE!</v>
      </c>
      <c r="H523" s="17" t="e">
        <f t="shared" si="18"/>
        <v>#VALUE!</v>
      </c>
    </row>
    <row r="524" spans="3:8" x14ac:dyDescent="0.3">
      <c r="C524" s="16" t="e">
        <f t="shared" si="17"/>
        <v>#VALUE!</v>
      </c>
      <c r="D524" s="16" t="e">
        <f>MONTH(Таблиця9[[#This Row],[Стовпець1]])</f>
        <v>#VALUE!</v>
      </c>
      <c r="E524" s="17" t="e">
        <f>TEXT(DATE(2000,Таблиця9[[#This Row],[Month]],1),"MMMM")</f>
        <v>#VALUE!</v>
      </c>
      <c r="F524" s="17" t="e">
        <f>YEAR(Таблиця9[[#This Row],[Стовпець1]])</f>
        <v>#VALUE!</v>
      </c>
      <c r="G524" s="17" t="e">
        <f>ROUNDUP(Таблиця9[[#This Row],[Month]]/3,0)</f>
        <v>#VALUE!</v>
      </c>
      <c r="H524" s="17" t="e">
        <f t="shared" si="18"/>
        <v>#VALUE!</v>
      </c>
    </row>
    <row r="525" spans="3:8" x14ac:dyDescent="0.3">
      <c r="C525" s="16" t="e">
        <f t="shared" si="17"/>
        <v>#VALUE!</v>
      </c>
      <c r="D525" s="16" t="e">
        <f>MONTH(Таблиця9[[#This Row],[Стовпець1]])</f>
        <v>#VALUE!</v>
      </c>
      <c r="E525" s="17" t="e">
        <f>TEXT(DATE(2000,Таблиця9[[#This Row],[Month]],1),"MMMM")</f>
        <v>#VALUE!</v>
      </c>
      <c r="F525" s="17" t="e">
        <f>YEAR(Таблиця9[[#This Row],[Стовпець1]])</f>
        <v>#VALUE!</v>
      </c>
      <c r="G525" s="17" t="e">
        <f>ROUNDUP(Таблиця9[[#This Row],[Month]]/3,0)</f>
        <v>#VALUE!</v>
      </c>
      <c r="H525" s="17" t="e">
        <f t="shared" si="18"/>
        <v>#VALUE!</v>
      </c>
    </row>
    <row r="526" spans="3:8" x14ac:dyDescent="0.3">
      <c r="C526" s="16" t="e">
        <f t="shared" si="17"/>
        <v>#VALUE!</v>
      </c>
      <c r="D526" s="16" t="e">
        <f>MONTH(Таблиця9[[#This Row],[Стовпець1]])</f>
        <v>#VALUE!</v>
      </c>
      <c r="E526" s="17" t="e">
        <f>TEXT(DATE(2000,Таблиця9[[#This Row],[Month]],1),"MMMM")</f>
        <v>#VALUE!</v>
      </c>
      <c r="F526" s="17" t="e">
        <f>YEAR(Таблиця9[[#This Row],[Стовпець1]])</f>
        <v>#VALUE!</v>
      </c>
      <c r="G526" s="17" t="e">
        <f>ROUNDUP(Таблиця9[[#This Row],[Month]]/3,0)</f>
        <v>#VALUE!</v>
      </c>
      <c r="H526" s="17" t="e">
        <f t="shared" si="18"/>
        <v>#VALUE!</v>
      </c>
    </row>
    <row r="527" spans="3:8" x14ac:dyDescent="0.3">
      <c r="C527" s="16" t="e">
        <f t="shared" si="17"/>
        <v>#VALUE!</v>
      </c>
      <c r="D527" s="16" t="e">
        <f>MONTH(Таблиця9[[#This Row],[Стовпець1]])</f>
        <v>#VALUE!</v>
      </c>
      <c r="E527" s="17" t="e">
        <f>TEXT(DATE(2000,Таблиця9[[#This Row],[Month]],1),"MMMM")</f>
        <v>#VALUE!</v>
      </c>
      <c r="F527" s="17" t="e">
        <f>YEAR(Таблиця9[[#This Row],[Стовпець1]])</f>
        <v>#VALUE!</v>
      </c>
      <c r="G527" s="17" t="e">
        <f>ROUNDUP(Таблиця9[[#This Row],[Month]]/3,0)</f>
        <v>#VALUE!</v>
      </c>
      <c r="H527" s="17" t="e">
        <f t="shared" si="18"/>
        <v>#VALUE!</v>
      </c>
    </row>
    <row r="528" spans="3:8" x14ac:dyDescent="0.3">
      <c r="C528" s="16" t="e">
        <f t="shared" si="17"/>
        <v>#VALUE!</v>
      </c>
      <c r="D528" s="16" t="e">
        <f>MONTH(Таблиця9[[#This Row],[Стовпець1]])</f>
        <v>#VALUE!</v>
      </c>
      <c r="E528" s="17" t="e">
        <f>TEXT(DATE(2000,Таблиця9[[#This Row],[Month]],1),"MMMM")</f>
        <v>#VALUE!</v>
      </c>
      <c r="F528" s="17" t="e">
        <f>YEAR(Таблиця9[[#This Row],[Стовпець1]])</f>
        <v>#VALUE!</v>
      </c>
      <c r="G528" s="17" t="e">
        <f>ROUNDUP(Таблиця9[[#This Row],[Month]]/3,0)</f>
        <v>#VALUE!</v>
      </c>
      <c r="H528" s="17" t="e">
        <f t="shared" si="18"/>
        <v>#VALUE!</v>
      </c>
    </row>
    <row r="529" spans="3:8" x14ac:dyDescent="0.3">
      <c r="C529" s="16" t="e">
        <f t="shared" si="17"/>
        <v>#VALUE!</v>
      </c>
      <c r="D529" s="16" t="e">
        <f>MONTH(Таблиця9[[#This Row],[Стовпець1]])</f>
        <v>#VALUE!</v>
      </c>
      <c r="E529" s="17" t="e">
        <f>TEXT(DATE(2000,Таблиця9[[#This Row],[Month]],1),"MMMM")</f>
        <v>#VALUE!</v>
      </c>
      <c r="F529" s="17" t="e">
        <f>YEAR(Таблиця9[[#This Row],[Стовпець1]])</f>
        <v>#VALUE!</v>
      </c>
      <c r="G529" s="17" t="e">
        <f>ROUNDUP(Таблиця9[[#This Row],[Month]]/3,0)</f>
        <v>#VALUE!</v>
      </c>
      <c r="H529" s="17" t="e">
        <f t="shared" si="18"/>
        <v>#VALUE!</v>
      </c>
    </row>
    <row r="530" spans="3:8" x14ac:dyDescent="0.3">
      <c r="C530" s="16" t="e">
        <f t="shared" si="17"/>
        <v>#VALUE!</v>
      </c>
      <c r="D530" s="16" t="e">
        <f>MONTH(Таблиця9[[#This Row],[Стовпець1]])</f>
        <v>#VALUE!</v>
      </c>
      <c r="E530" s="17" t="e">
        <f>TEXT(DATE(2000,Таблиця9[[#This Row],[Month]],1),"MMMM")</f>
        <v>#VALUE!</v>
      </c>
      <c r="F530" s="17" t="e">
        <f>YEAR(Таблиця9[[#This Row],[Стовпець1]])</f>
        <v>#VALUE!</v>
      </c>
      <c r="G530" s="17" t="e">
        <f>ROUNDUP(Таблиця9[[#This Row],[Month]]/3,0)</f>
        <v>#VALUE!</v>
      </c>
      <c r="H530" s="17" t="e">
        <f t="shared" si="18"/>
        <v>#VALUE!</v>
      </c>
    </row>
    <row r="531" spans="3:8" x14ac:dyDescent="0.3">
      <c r="C531" s="16" t="e">
        <f t="shared" si="17"/>
        <v>#VALUE!</v>
      </c>
      <c r="D531" s="16" t="e">
        <f>MONTH(Таблиця9[[#This Row],[Стовпець1]])</f>
        <v>#VALUE!</v>
      </c>
      <c r="E531" s="17" t="e">
        <f>TEXT(DATE(2000,Таблиця9[[#This Row],[Month]],1),"MMMM")</f>
        <v>#VALUE!</v>
      </c>
      <c r="F531" s="17" t="e">
        <f>YEAR(Таблиця9[[#This Row],[Стовпець1]])</f>
        <v>#VALUE!</v>
      </c>
      <c r="G531" s="17" t="e">
        <f>ROUNDUP(Таблиця9[[#This Row],[Month]]/3,0)</f>
        <v>#VALUE!</v>
      </c>
      <c r="H531" s="17" t="e">
        <f t="shared" si="18"/>
        <v>#VALUE!</v>
      </c>
    </row>
    <row r="532" spans="3:8" x14ac:dyDescent="0.3">
      <c r="C532" s="16" t="e">
        <f t="shared" si="17"/>
        <v>#VALUE!</v>
      </c>
      <c r="D532" s="16" t="e">
        <f>MONTH(Таблиця9[[#This Row],[Стовпець1]])</f>
        <v>#VALUE!</v>
      </c>
      <c r="E532" s="17" t="e">
        <f>TEXT(DATE(2000,Таблиця9[[#This Row],[Month]],1),"MMMM")</f>
        <v>#VALUE!</v>
      </c>
      <c r="F532" s="17" t="e">
        <f>YEAR(Таблиця9[[#This Row],[Стовпець1]])</f>
        <v>#VALUE!</v>
      </c>
      <c r="G532" s="17" t="e">
        <f>ROUNDUP(Таблиця9[[#This Row],[Month]]/3,0)</f>
        <v>#VALUE!</v>
      </c>
      <c r="H532" s="17" t="e">
        <f t="shared" si="18"/>
        <v>#VALUE!</v>
      </c>
    </row>
    <row r="533" spans="3:8" x14ac:dyDescent="0.3">
      <c r="C533" s="16" t="e">
        <f t="shared" si="17"/>
        <v>#VALUE!</v>
      </c>
      <c r="D533" s="16" t="e">
        <f>MONTH(Таблиця9[[#This Row],[Стовпець1]])</f>
        <v>#VALUE!</v>
      </c>
      <c r="E533" s="17" t="e">
        <f>TEXT(DATE(2000,Таблиця9[[#This Row],[Month]],1),"MMMM")</f>
        <v>#VALUE!</v>
      </c>
      <c r="F533" s="17" t="e">
        <f>YEAR(Таблиця9[[#This Row],[Стовпець1]])</f>
        <v>#VALUE!</v>
      </c>
      <c r="G533" s="17" t="e">
        <f>ROUNDUP(Таблиця9[[#This Row],[Month]]/3,0)</f>
        <v>#VALUE!</v>
      </c>
      <c r="H533" s="17" t="e">
        <f t="shared" si="18"/>
        <v>#VALUE!</v>
      </c>
    </row>
    <row r="534" spans="3:8" x14ac:dyDescent="0.3">
      <c r="C534" s="16" t="e">
        <f t="shared" si="17"/>
        <v>#VALUE!</v>
      </c>
      <c r="D534" s="16" t="e">
        <f>MONTH(Таблиця9[[#This Row],[Стовпець1]])</f>
        <v>#VALUE!</v>
      </c>
      <c r="E534" s="17" t="e">
        <f>TEXT(DATE(2000,Таблиця9[[#This Row],[Month]],1),"MMMM")</f>
        <v>#VALUE!</v>
      </c>
      <c r="F534" s="17" t="e">
        <f>YEAR(Таблиця9[[#This Row],[Стовпець1]])</f>
        <v>#VALUE!</v>
      </c>
      <c r="G534" s="17" t="e">
        <f>ROUNDUP(Таблиця9[[#This Row],[Month]]/3,0)</f>
        <v>#VALUE!</v>
      </c>
      <c r="H534" s="17" t="e">
        <f t="shared" si="18"/>
        <v>#VALUE!</v>
      </c>
    </row>
    <row r="535" spans="3:8" x14ac:dyDescent="0.3">
      <c r="C535" s="16" t="e">
        <f t="shared" si="17"/>
        <v>#VALUE!</v>
      </c>
      <c r="D535" s="16" t="e">
        <f>MONTH(Таблиця9[[#This Row],[Стовпець1]])</f>
        <v>#VALUE!</v>
      </c>
      <c r="E535" s="17" t="e">
        <f>TEXT(DATE(2000,Таблиця9[[#This Row],[Month]],1),"MMMM")</f>
        <v>#VALUE!</v>
      </c>
      <c r="F535" s="17" t="e">
        <f>YEAR(Таблиця9[[#This Row],[Стовпець1]])</f>
        <v>#VALUE!</v>
      </c>
      <c r="G535" s="17" t="e">
        <f>ROUNDUP(Таблиця9[[#This Row],[Month]]/3,0)</f>
        <v>#VALUE!</v>
      </c>
      <c r="H535" s="17" t="e">
        <f t="shared" si="18"/>
        <v>#VALUE!</v>
      </c>
    </row>
    <row r="536" spans="3:8" x14ac:dyDescent="0.3">
      <c r="C536" s="16" t="e">
        <f t="shared" si="17"/>
        <v>#VALUE!</v>
      </c>
      <c r="D536" s="16" t="e">
        <f>MONTH(Таблиця9[[#This Row],[Стовпець1]])</f>
        <v>#VALUE!</v>
      </c>
      <c r="E536" s="17" t="e">
        <f>TEXT(DATE(2000,Таблиця9[[#This Row],[Month]],1),"MMMM")</f>
        <v>#VALUE!</v>
      </c>
      <c r="F536" s="17" t="e">
        <f>YEAR(Таблиця9[[#This Row],[Стовпець1]])</f>
        <v>#VALUE!</v>
      </c>
      <c r="G536" s="17" t="e">
        <f>ROUNDUP(Таблиця9[[#This Row],[Month]]/3,0)</f>
        <v>#VALUE!</v>
      </c>
      <c r="H536" s="17" t="e">
        <f t="shared" si="18"/>
        <v>#VALUE!</v>
      </c>
    </row>
    <row r="537" spans="3:8" x14ac:dyDescent="0.3">
      <c r="C537" s="16" t="e">
        <f t="shared" si="17"/>
        <v>#VALUE!</v>
      </c>
      <c r="D537" s="16" t="e">
        <f>MONTH(Таблиця9[[#This Row],[Стовпець1]])</f>
        <v>#VALUE!</v>
      </c>
      <c r="E537" s="17" t="e">
        <f>TEXT(DATE(2000,Таблиця9[[#This Row],[Month]],1),"MMMM")</f>
        <v>#VALUE!</v>
      </c>
      <c r="F537" s="17" t="e">
        <f>YEAR(Таблиця9[[#This Row],[Стовпець1]])</f>
        <v>#VALUE!</v>
      </c>
      <c r="G537" s="17" t="e">
        <f>ROUNDUP(Таблиця9[[#This Row],[Month]]/3,0)</f>
        <v>#VALUE!</v>
      </c>
      <c r="H537" s="17" t="e">
        <f t="shared" si="18"/>
        <v>#VALUE!</v>
      </c>
    </row>
    <row r="538" spans="3:8" x14ac:dyDescent="0.3">
      <c r="C538" s="16" t="e">
        <f t="shared" si="17"/>
        <v>#VALUE!</v>
      </c>
      <c r="D538" s="16" t="e">
        <f>MONTH(Таблиця9[[#This Row],[Стовпець1]])</f>
        <v>#VALUE!</v>
      </c>
      <c r="E538" s="17" t="e">
        <f>TEXT(DATE(2000,Таблиця9[[#This Row],[Month]],1),"MMMM")</f>
        <v>#VALUE!</v>
      </c>
      <c r="F538" s="17" t="e">
        <f>YEAR(Таблиця9[[#This Row],[Стовпець1]])</f>
        <v>#VALUE!</v>
      </c>
      <c r="G538" s="17" t="e">
        <f>ROUNDUP(Таблиця9[[#This Row],[Month]]/3,0)</f>
        <v>#VALUE!</v>
      </c>
      <c r="H538" s="17" t="e">
        <f t="shared" si="18"/>
        <v>#VALUE!</v>
      </c>
    </row>
    <row r="539" spans="3:8" x14ac:dyDescent="0.3">
      <c r="C539" s="16" t="e">
        <f t="shared" si="17"/>
        <v>#VALUE!</v>
      </c>
      <c r="D539" s="16" t="e">
        <f>MONTH(Таблиця9[[#This Row],[Стовпець1]])</f>
        <v>#VALUE!</v>
      </c>
      <c r="E539" s="17" t="e">
        <f>TEXT(DATE(2000,Таблиця9[[#This Row],[Month]],1),"MMMM")</f>
        <v>#VALUE!</v>
      </c>
      <c r="F539" s="17" t="e">
        <f>YEAR(Таблиця9[[#This Row],[Стовпець1]])</f>
        <v>#VALUE!</v>
      </c>
      <c r="G539" s="17" t="e">
        <f>ROUNDUP(Таблиця9[[#This Row],[Month]]/3,0)</f>
        <v>#VALUE!</v>
      </c>
      <c r="H539" s="17" t="e">
        <f t="shared" si="18"/>
        <v>#VALUE!</v>
      </c>
    </row>
    <row r="540" spans="3:8" x14ac:dyDescent="0.3">
      <c r="C540" s="16" t="e">
        <f t="shared" si="17"/>
        <v>#VALUE!</v>
      </c>
      <c r="D540" s="16" t="e">
        <f>MONTH(Таблиця9[[#This Row],[Стовпець1]])</f>
        <v>#VALUE!</v>
      </c>
      <c r="E540" s="17" t="e">
        <f>TEXT(DATE(2000,Таблиця9[[#This Row],[Month]],1),"MMMM")</f>
        <v>#VALUE!</v>
      </c>
      <c r="F540" s="17" t="e">
        <f>YEAR(Таблиця9[[#This Row],[Стовпець1]])</f>
        <v>#VALUE!</v>
      </c>
      <c r="G540" s="17" t="e">
        <f>ROUNDUP(Таблиця9[[#This Row],[Month]]/3,0)</f>
        <v>#VALUE!</v>
      </c>
      <c r="H540" s="17" t="e">
        <f t="shared" si="18"/>
        <v>#VALUE!</v>
      </c>
    </row>
    <row r="541" spans="3:8" x14ac:dyDescent="0.3">
      <c r="C541" s="16" t="e">
        <f t="shared" si="17"/>
        <v>#VALUE!</v>
      </c>
      <c r="D541" s="16" t="e">
        <f>MONTH(Таблиця9[[#This Row],[Стовпець1]])</f>
        <v>#VALUE!</v>
      </c>
      <c r="E541" s="17" t="e">
        <f>TEXT(DATE(2000,Таблиця9[[#This Row],[Month]],1),"MMMM")</f>
        <v>#VALUE!</v>
      </c>
      <c r="F541" s="17" t="e">
        <f>YEAR(Таблиця9[[#This Row],[Стовпець1]])</f>
        <v>#VALUE!</v>
      </c>
      <c r="G541" s="17" t="e">
        <f>ROUNDUP(Таблиця9[[#This Row],[Month]]/3,0)</f>
        <v>#VALUE!</v>
      </c>
      <c r="H541" s="17" t="e">
        <f t="shared" si="18"/>
        <v>#VALUE!</v>
      </c>
    </row>
    <row r="542" spans="3:8" x14ac:dyDescent="0.3">
      <c r="C542" s="16" t="e">
        <f t="shared" si="17"/>
        <v>#VALUE!</v>
      </c>
      <c r="D542" s="16" t="e">
        <f>MONTH(Таблиця9[[#This Row],[Стовпець1]])</f>
        <v>#VALUE!</v>
      </c>
      <c r="E542" s="17" t="e">
        <f>TEXT(DATE(2000,Таблиця9[[#This Row],[Month]],1),"MMMM")</f>
        <v>#VALUE!</v>
      </c>
      <c r="F542" s="17" t="e">
        <f>YEAR(Таблиця9[[#This Row],[Стовпець1]])</f>
        <v>#VALUE!</v>
      </c>
      <c r="G542" s="17" t="e">
        <f>ROUNDUP(Таблиця9[[#This Row],[Month]]/3,0)</f>
        <v>#VALUE!</v>
      </c>
      <c r="H542" s="17" t="e">
        <f t="shared" si="18"/>
        <v>#VALUE!</v>
      </c>
    </row>
    <row r="543" spans="3:8" x14ac:dyDescent="0.3">
      <c r="C543" s="16" t="e">
        <f t="shared" si="17"/>
        <v>#VALUE!</v>
      </c>
      <c r="D543" s="16" t="e">
        <f>MONTH(Таблиця9[[#This Row],[Стовпець1]])</f>
        <v>#VALUE!</v>
      </c>
      <c r="E543" s="17" t="e">
        <f>TEXT(DATE(2000,Таблиця9[[#This Row],[Month]],1),"MMMM")</f>
        <v>#VALUE!</v>
      </c>
      <c r="F543" s="17" t="e">
        <f>YEAR(Таблиця9[[#This Row],[Стовпець1]])</f>
        <v>#VALUE!</v>
      </c>
      <c r="G543" s="17" t="e">
        <f>ROUNDUP(Таблиця9[[#This Row],[Month]]/3,0)</f>
        <v>#VALUE!</v>
      </c>
      <c r="H543" s="17" t="e">
        <f t="shared" si="18"/>
        <v>#VALUE!</v>
      </c>
    </row>
    <row r="544" spans="3:8" x14ac:dyDescent="0.3">
      <c r="C544" s="16" t="e">
        <f t="shared" si="17"/>
        <v>#VALUE!</v>
      </c>
      <c r="D544" s="16" t="e">
        <f>MONTH(Таблиця9[[#This Row],[Стовпець1]])</f>
        <v>#VALUE!</v>
      </c>
      <c r="E544" s="17" t="e">
        <f>TEXT(DATE(2000,Таблиця9[[#This Row],[Month]],1),"MMMM")</f>
        <v>#VALUE!</v>
      </c>
      <c r="F544" s="17" t="e">
        <f>YEAR(Таблиця9[[#This Row],[Стовпець1]])</f>
        <v>#VALUE!</v>
      </c>
      <c r="G544" s="17" t="e">
        <f>ROUNDUP(Таблиця9[[#This Row],[Month]]/3,0)</f>
        <v>#VALUE!</v>
      </c>
      <c r="H544" s="17" t="e">
        <f t="shared" si="18"/>
        <v>#VALUE!</v>
      </c>
    </row>
    <row r="545" spans="3:8" x14ac:dyDescent="0.3">
      <c r="C545" s="16" t="e">
        <f t="shared" si="17"/>
        <v>#VALUE!</v>
      </c>
      <c r="D545" s="16" t="e">
        <f>MONTH(Таблиця9[[#This Row],[Стовпець1]])</f>
        <v>#VALUE!</v>
      </c>
      <c r="E545" s="17" t="e">
        <f>TEXT(DATE(2000,Таблиця9[[#This Row],[Month]],1),"MMMM")</f>
        <v>#VALUE!</v>
      </c>
      <c r="F545" s="17" t="e">
        <f>YEAR(Таблиця9[[#This Row],[Стовпець1]])</f>
        <v>#VALUE!</v>
      </c>
      <c r="G545" s="17" t="e">
        <f>ROUNDUP(Таблиця9[[#This Row],[Month]]/3,0)</f>
        <v>#VALUE!</v>
      </c>
      <c r="H545" s="17" t="e">
        <f t="shared" si="18"/>
        <v>#VALUE!</v>
      </c>
    </row>
    <row r="546" spans="3:8" x14ac:dyDescent="0.3">
      <c r="C546" s="16" t="e">
        <f t="shared" si="17"/>
        <v>#VALUE!</v>
      </c>
      <c r="D546" s="16" t="e">
        <f>MONTH(Таблиця9[[#This Row],[Стовпець1]])</f>
        <v>#VALUE!</v>
      </c>
      <c r="E546" s="17" t="e">
        <f>TEXT(DATE(2000,Таблиця9[[#This Row],[Month]],1),"MMMM")</f>
        <v>#VALUE!</v>
      </c>
      <c r="F546" s="17" t="e">
        <f>YEAR(Таблиця9[[#This Row],[Стовпець1]])</f>
        <v>#VALUE!</v>
      </c>
      <c r="G546" s="17" t="e">
        <f>ROUNDUP(Таблиця9[[#This Row],[Month]]/3,0)</f>
        <v>#VALUE!</v>
      </c>
      <c r="H546" s="17" t="e">
        <f t="shared" si="18"/>
        <v>#VALUE!</v>
      </c>
    </row>
    <row r="547" spans="3:8" x14ac:dyDescent="0.3">
      <c r="C547" s="16" t="e">
        <f t="shared" si="17"/>
        <v>#VALUE!</v>
      </c>
      <c r="D547" s="16" t="e">
        <f>MONTH(Таблиця9[[#This Row],[Стовпець1]])</f>
        <v>#VALUE!</v>
      </c>
      <c r="E547" s="17" t="e">
        <f>TEXT(DATE(2000,Таблиця9[[#This Row],[Month]],1),"MMMM")</f>
        <v>#VALUE!</v>
      </c>
      <c r="F547" s="17" t="e">
        <f>YEAR(Таблиця9[[#This Row],[Стовпець1]])</f>
        <v>#VALUE!</v>
      </c>
      <c r="G547" s="17" t="e">
        <f>ROUNDUP(Таблиця9[[#This Row],[Month]]/3,0)</f>
        <v>#VALUE!</v>
      </c>
      <c r="H547" s="17" t="e">
        <f t="shared" si="18"/>
        <v>#VALUE!</v>
      </c>
    </row>
    <row r="548" spans="3:8" x14ac:dyDescent="0.3">
      <c r="C548" s="16" t="e">
        <f t="shared" si="17"/>
        <v>#VALUE!</v>
      </c>
      <c r="D548" s="16" t="e">
        <f>MONTH(Таблиця9[[#This Row],[Стовпець1]])</f>
        <v>#VALUE!</v>
      </c>
      <c r="E548" s="17" t="e">
        <f>TEXT(DATE(2000,Таблиця9[[#This Row],[Month]],1),"MMMM")</f>
        <v>#VALUE!</v>
      </c>
      <c r="F548" s="17" t="e">
        <f>YEAR(Таблиця9[[#This Row],[Стовпець1]])</f>
        <v>#VALUE!</v>
      </c>
      <c r="G548" s="17" t="e">
        <f>ROUNDUP(Таблиця9[[#This Row],[Month]]/3,0)</f>
        <v>#VALUE!</v>
      </c>
      <c r="H548" s="17" t="e">
        <f t="shared" si="18"/>
        <v>#VALUE!</v>
      </c>
    </row>
    <row r="549" spans="3:8" x14ac:dyDescent="0.3">
      <c r="C549" s="16" t="e">
        <f t="shared" si="17"/>
        <v>#VALUE!</v>
      </c>
      <c r="D549" s="16" t="e">
        <f>MONTH(Таблиця9[[#This Row],[Стовпець1]])</f>
        <v>#VALUE!</v>
      </c>
      <c r="E549" s="17" t="e">
        <f>TEXT(DATE(2000,Таблиця9[[#This Row],[Month]],1),"MMMM")</f>
        <v>#VALUE!</v>
      </c>
      <c r="F549" s="17" t="e">
        <f>YEAR(Таблиця9[[#This Row],[Стовпець1]])</f>
        <v>#VALUE!</v>
      </c>
      <c r="G549" s="17" t="e">
        <f>ROUNDUP(Таблиця9[[#This Row],[Month]]/3,0)</f>
        <v>#VALUE!</v>
      </c>
      <c r="H549" s="17" t="e">
        <f t="shared" si="18"/>
        <v>#VALUE!</v>
      </c>
    </row>
    <row r="550" spans="3:8" x14ac:dyDescent="0.3">
      <c r="C550" s="16" t="e">
        <f t="shared" si="17"/>
        <v>#VALUE!</v>
      </c>
      <c r="D550" s="16" t="e">
        <f>MONTH(Таблиця9[[#This Row],[Стовпець1]])</f>
        <v>#VALUE!</v>
      </c>
      <c r="E550" s="17" t="e">
        <f>TEXT(DATE(2000,Таблиця9[[#This Row],[Month]],1),"MMMM")</f>
        <v>#VALUE!</v>
      </c>
      <c r="F550" s="17" t="e">
        <f>YEAR(Таблиця9[[#This Row],[Стовпець1]])</f>
        <v>#VALUE!</v>
      </c>
      <c r="G550" s="17" t="e">
        <f>ROUNDUP(Таблиця9[[#This Row],[Month]]/3,0)</f>
        <v>#VALUE!</v>
      </c>
      <c r="H550" s="17" t="e">
        <f t="shared" si="18"/>
        <v>#VALUE!</v>
      </c>
    </row>
    <row r="551" spans="3:8" x14ac:dyDescent="0.3">
      <c r="C551" s="16" t="e">
        <f t="shared" si="17"/>
        <v>#VALUE!</v>
      </c>
      <c r="D551" s="16" t="e">
        <f>MONTH(Таблиця9[[#This Row],[Стовпець1]])</f>
        <v>#VALUE!</v>
      </c>
      <c r="E551" s="17" t="e">
        <f>TEXT(DATE(2000,Таблиця9[[#This Row],[Month]],1),"MMMM")</f>
        <v>#VALUE!</v>
      </c>
      <c r="F551" s="17" t="e">
        <f>YEAR(Таблиця9[[#This Row],[Стовпець1]])</f>
        <v>#VALUE!</v>
      </c>
      <c r="G551" s="17" t="e">
        <f>ROUNDUP(Таблиця9[[#This Row],[Month]]/3,0)</f>
        <v>#VALUE!</v>
      </c>
      <c r="H551" s="17" t="e">
        <f t="shared" si="18"/>
        <v>#VALUE!</v>
      </c>
    </row>
    <row r="552" spans="3:8" x14ac:dyDescent="0.3">
      <c r="C552" s="16" t="e">
        <f t="shared" si="17"/>
        <v>#VALUE!</v>
      </c>
      <c r="D552" s="16" t="e">
        <f>MONTH(Таблиця9[[#This Row],[Стовпець1]])</f>
        <v>#VALUE!</v>
      </c>
      <c r="E552" s="17" t="e">
        <f>TEXT(DATE(2000,Таблиця9[[#This Row],[Month]],1),"MMMM")</f>
        <v>#VALUE!</v>
      </c>
      <c r="F552" s="17" t="e">
        <f>YEAR(Таблиця9[[#This Row],[Стовпець1]])</f>
        <v>#VALUE!</v>
      </c>
      <c r="G552" s="17" t="e">
        <f>ROUNDUP(Таблиця9[[#This Row],[Month]]/3,0)</f>
        <v>#VALUE!</v>
      </c>
      <c r="H552" s="17" t="e">
        <f t="shared" si="18"/>
        <v>#VALUE!</v>
      </c>
    </row>
    <row r="553" spans="3:8" x14ac:dyDescent="0.3">
      <c r="C553" s="16" t="e">
        <f t="shared" si="17"/>
        <v>#VALUE!</v>
      </c>
      <c r="D553" s="16" t="e">
        <f>MONTH(Таблиця9[[#This Row],[Стовпець1]])</f>
        <v>#VALUE!</v>
      </c>
      <c r="E553" s="17" t="e">
        <f>TEXT(DATE(2000,Таблиця9[[#This Row],[Month]],1),"MMMM")</f>
        <v>#VALUE!</v>
      </c>
      <c r="F553" s="17" t="e">
        <f>YEAR(Таблиця9[[#This Row],[Стовпець1]])</f>
        <v>#VALUE!</v>
      </c>
      <c r="G553" s="17" t="e">
        <f>ROUNDUP(Таблиця9[[#This Row],[Month]]/3,0)</f>
        <v>#VALUE!</v>
      </c>
      <c r="H553" s="17" t="e">
        <f t="shared" si="18"/>
        <v>#VALUE!</v>
      </c>
    </row>
    <row r="554" spans="3:8" x14ac:dyDescent="0.3">
      <c r="C554" s="16" t="e">
        <f t="shared" si="17"/>
        <v>#VALUE!</v>
      </c>
      <c r="D554" s="16" t="e">
        <f>MONTH(Таблиця9[[#This Row],[Стовпець1]])</f>
        <v>#VALUE!</v>
      </c>
      <c r="E554" s="17" t="e">
        <f>TEXT(DATE(2000,Таблиця9[[#This Row],[Month]],1),"MMMM")</f>
        <v>#VALUE!</v>
      </c>
      <c r="F554" s="17" t="e">
        <f>YEAR(Таблиця9[[#This Row],[Стовпець1]])</f>
        <v>#VALUE!</v>
      </c>
      <c r="G554" s="17" t="e">
        <f>ROUNDUP(Таблиця9[[#This Row],[Month]]/3,0)</f>
        <v>#VALUE!</v>
      </c>
      <c r="H554" s="17" t="e">
        <f t="shared" si="18"/>
        <v>#VALUE!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01"/>
  <sheetViews>
    <sheetView tabSelected="1" workbookViewId="0">
      <selection sqref="A1:F8"/>
    </sheetView>
  </sheetViews>
  <sheetFormatPr defaultRowHeight="14.4" x14ac:dyDescent="0.3"/>
  <cols>
    <col min="1" max="1" width="10.21875" bestFit="1" customWidth="1"/>
    <col min="2" max="2" width="10.109375" bestFit="1" customWidth="1"/>
    <col min="3" max="3" width="7.88671875" bestFit="1" customWidth="1"/>
    <col min="4" max="4" width="10.5546875" bestFit="1" customWidth="1"/>
    <col min="5" max="5" width="10.77734375" bestFit="1" customWidth="1"/>
    <col min="6" max="6" width="15.21875" bestFit="1" customWidth="1"/>
  </cols>
  <sheetData>
    <row r="1" spans="1:6" x14ac:dyDescent="0.3">
      <c r="A1" s="2" t="s">
        <v>4</v>
      </c>
      <c r="B1" s="3" t="s">
        <v>5</v>
      </c>
      <c r="C1" s="3" t="s">
        <v>6</v>
      </c>
      <c r="D1" s="3" t="s">
        <v>7</v>
      </c>
      <c r="E1" s="3" t="s">
        <v>0</v>
      </c>
      <c r="F1" s="4" t="s">
        <v>8</v>
      </c>
    </row>
    <row r="2" spans="1:6" x14ac:dyDescent="0.3">
      <c r="A2" s="5" t="s">
        <v>9</v>
      </c>
      <c r="B2" s="6">
        <v>1275</v>
      </c>
      <c r="C2" s="6">
        <v>-1148</v>
      </c>
      <c r="D2" s="6">
        <v>7</v>
      </c>
      <c r="E2" s="7" t="s">
        <v>1</v>
      </c>
      <c r="F2" s="8" t="s">
        <v>10</v>
      </c>
    </row>
    <row r="3" spans="1:6" x14ac:dyDescent="0.3">
      <c r="A3" s="9" t="s">
        <v>9</v>
      </c>
      <c r="B3" s="10">
        <v>66</v>
      </c>
      <c r="C3" s="10">
        <v>-12</v>
      </c>
      <c r="D3" s="10">
        <v>5</v>
      </c>
      <c r="E3" s="11" t="s">
        <v>2</v>
      </c>
      <c r="F3" s="12" t="s">
        <v>11</v>
      </c>
    </row>
    <row r="4" spans="1:6" x14ac:dyDescent="0.3">
      <c r="A4" s="5" t="s">
        <v>9</v>
      </c>
      <c r="B4" s="6">
        <v>8</v>
      </c>
      <c r="C4" s="6">
        <v>-2</v>
      </c>
      <c r="D4" s="6">
        <v>3</v>
      </c>
      <c r="E4" s="7" t="s">
        <v>2</v>
      </c>
      <c r="F4" s="8" t="s">
        <v>12</v>
      </c>
    </row>
    <row r="5" spans="1:6" x14ac:dyDescent="0.3">
      <c r="A5" s="9" t="s">
        <v>9</v>
      </c>
      <c r="B5" s="10">
        <v>80</v>
      </c>
      <c r="C5" s="10">
        <v>-56</v>
      </c>
      <c r="D5" s="10">
        <v>4</v>
      </c>
      <c r="E5" s="11" t="s">
        <v>3</v>
      </c>
      <c r="F5" s="12" t="s">
        <v>13</v>
      </c>
    </row>
    <row r="6" spans="1:6" x14ac:dyDescent="0.3">
      <c r="A6" s="5" t="s">
        <v>14</v>
      </c>
      <c r="B6" s="6">
        <v>168</v>
      </c>
      <c r="C6" s="6">
        <v>-111</v>
      </c>
      <c r="D6" s="6">
        <v>2</v>
      </c>
      <c r="E6" s="7" t="s">
        <v>3</v>
      </c>
      <c r="F6" s="8" t="s">
        <v>15</v>
      </c>
    </row>
    <row r="7" spans="1:6" x14ac:dyDescent="0.3">
      <c r="A7" s="9" t="s">
        <v>14</v>
      </c>
      <c r="B7" s="10">
        <v>424</v>
      </c>
      <c r="C7" s="10">
        <v>-272</v>
      </c>
      <c r="D7" s="10">
        <v>5</v>
      </c>
      <c r="E7" s="11" t="s">
        <v>3</v>
      </c>
      <c r="F7" s="12" t="s">
        <v>15</v>
      </c>
    </row>
    <row r="8" spans="1:6" x14ac:dyDescent="0.3">
      <c r="A8" s="5" t="s">
        <v>14</v>
      </c>
      <c r="B8" s="6">
        <v>2617</v>
      </c>
      <c r="C8" s="6">
        <v>1151</v>
      </c>
      <c r="D8" s="6">
        <v>4</v>
      </c>
      <c r="E8" s="7" t="s">
        <v>3</v>
      </c>
      <c r="F8" s="8" t="s">
        <v>15</v>
      </c>
    </row>
    <row r="9" spans="1:6" x14ac:dyDescent="0.3">
      <c r="A9" s="9" t="s">
        <v>14</v>
      </c>
      <c r="B9" s="10">
        <v>561</v>
      </c>
      <c r="C9" s="10">
        <v>212</v>
      </c>
      <c r="D9" s="10">
        <v>3</v>
      </c>
      <c r="E9" s="11" t="s">
        <v>2</v>
      </c>
      <c r="F9" s="12" t="s">
        <v>16</v>
      </c>
    </row>
    <row r="10" spans="1:6" x14ac:dyDescent="0.3">
      <c r="A10" s="5" t="s">
        <v>14</v>
      </c>
      <c r="B10" s="6">
        <v>119</v>
      </c>
      <c r="C10" s="6">
        <v>-5</v>
      </c>
      <c r="D10" s="6">
        <v>8</v>
      </c>
      <c r="E10" s="7" t="s">
        <v>2</v>
      </c>
      <c r="F10" s="8" t="s">
        <v>16</v>
      </c>
    </row>
    <row r="11" spans="1:6" x14ac:dyDescent="0.3">
      <c r="A11" s="9" t="s">
        <v>17</v>
      </c>
      <c r="B11" s="10">
        <v>1355</v>
      </c>
      <c r="C11" s="10">
        <v>-60</v>
      </c>
      <c r="D11" s="10">
        <v>5</v>
      </c>
      <c r="E11" s="11" t="s">
        <v>2</v>
      </c>
      <c r="F11" s="12" t="s">
        <v>18</v>
      </c>
    </row>
    <row r="12" spans="1:6" x14ac:dyDescent="0.3">
      <c r="A12" s="5" t="s">
        <v>17</v>
      </c>
      <c r="B12" s="6">
        <v>24</v>
      </c>
      <c r="C12" s="6">
        <v>-30</v>
      </c>
      <c r="D12" s="6">
        <v>1</v>
      </c>
      <c r="E12" s="7" t="s">
        <v>1</v>
      </c>
      <c r="F12" s="8" t="s">
        <v>19</v>
      </c>
    </row>
    <row r="13" spans="1:6" x14ac:dyDescent="0.3">
      <c r="A13" s="9" t="s">
        <v>17</v>
      </c>
      <c r="B13" s="10">
        <v>193</v>
      </c>
      <c r="C13" s="10">
        <v>-166</v>
      </c>
      <c r="D13" s="10">
        <v>3</v>
      </c>
      <c r="E13" s="11" t="s">
        <v>2</v>
      </c>
      <c r="F13" s="12" t="s">
        <v>16</v>
      </c>
    </row>
    <row r="14" spans="1:6" x14ac:dyDescent="0.3">
      <c r="A14" s="5" t="s">
        <v>17</v>
      </c>
      <c r="B14" s="6">
        <v>180</v>
      </c>
      <c r="C14" s="6">
        <v>5</v>
      </c>
      <c r="D14" s="6">
        <v>3</v>
      </c>
      <c r="E14" s="7" t="s">
        <v>2</v>
      </c>
      <c r="F14" s="8" t="s">
        <v>18</v>
      </c>
    </row>
    <row r="15" spans="1:6" x14ac:dyDescent="0.3">
      <c r="A15" s="9" t="s">
        <v>17</v>
      </c>
      <c r="B15" s="10">
        <v>116</v>
      </c>
      <c r="C15" s="10">
        <v>16</v>
      </c>
      <c r="D15" s="10">
        <v>4</v>
      </c>
      <c r="E15" s="11" t="s">
        <v>2</v>
      </c>
      <c r="F15" s="12" t="s">
        <v>11</v>
      </c>
    </row>
    <row r="16" spans="1:6" x14ac:dyDescent="0.3">
      <c r="A16" s="5" t="s">
        <v>17</v>
      </c>
      <c r="B16" s="6">
        <v>107</v>
      </c>
      <c r="C16" s="6">
        <v>36</v>
      </c>
      <c r="D16" s="6">
        <v>6</v>
      </c>
      <c r="E16" s="7" t="s">
        <v>2</v>
      </c>
      <c r="F16" s="8" t="s">
        <v>11</v>
      </c>
    </row>
    <row r="17" spans="1:6" x14ac:dyDescent="0.3">
      <c r="A17" s="9" t="s">
        <v>17</v>
      </c>
      <c r="B17" s="10">
        <v>12</v>
      </c>
      <c r="C17" s="10">
        <v>1</v>
      </c>
      <c r="D17" s="10">
        <v>2</v>
      </c>
      <c r="E17" s="11" t="s">
        <v>2</v>
      </c>
      <c r="F17" s="12" t="s">
        <v>12</v>
      </c>
    </row>
    <row r="18" spans="1:6" x14ac:dyDescent="0.3">
      <c r="A18" s="5" t="s">
        <v>17</v>
      </c>
      <c r="B18" s="6">
        <v>38</v>
      </c>
      <c r="C18" s="6">
        <v>18</v>
      </c>
      <c r="D18" s="6">
        <v>1</v>
      </c>
      <c r="E18" s="7" t="s">
        <v>2</v>
      </c>
      <c r="F18" s="8" t="s">
        <v>20</v>
      </c>
    </row>
    <row r="19" spans="1:6" x14ac:dyDescent="0.3">
      <c r="A19" s="9" t="s">
        <v>21</v>
      </c>
      <c r="B19" s="10">
        <v>65</v>
      </c>
      <c r="C19" s="10">
        <v>17</v>
      </c>
      <c r="D19" s="10">
        <v>2</v>
      </c>
      <c r="E19" s="11" t="s">
        <v>2</v>
      </c>
      <c r="F19" s="12" t="s">
        <v>22</v>
      </c>
    </row>
    <row r="20" spans="1:6" x14ac:dyDescent="0.3">
      <c r="A20" s="5" t="s">
        <v>21</v>
      </c>
      <c r="B20" s="6">
        <v>157</v>
      </c>
      <c r="C20" s="6">
        <v>5</v>
      </c>
      <c r="D20" s="6">
        <v>9</v>
      </c>
      <c r="E20" s="7" t="s">
        <v>2</v>
      </c>
      <c r="F20" s="8" t="s">
        <v>16</v>
      </c>
    </row>
    <row r="21" spans="1:6" x14ac:dyDescent="0.3">
      <c r="A21" s="9" t="s">
        <v>23</v>
      </c>
      <c r="B21" s="10">
        <v>75</v>
      </c>
      <c r="C21" s="10">
        <v>0</v>
      </c>
      <c r="D21" s="10">
        <v>7</v>
      </c>
      <c r="E21" s="11" t="s">
        <v>2</v>
      </c>
      <c r="F21" s="12" t="s">
        <v>16</v>
      </c>
    </row>
    <row r="22" spans="1:6" x14ac:dyDescent="0.3">
      <c r="A22" s="5" t="s">
        <v>24</v>
      </c>
      <c r="B22" s="6">
        <v>87</v>
      </c>
      <c r="C22" s="6">
        <v>4</v>
      </c>
      <c r="D22" s="6">
        <v>2</v>
      </c>
      <c r="E22" s="7" t="s">
        <v>2</v>
      </c>
      <c r="F22" s="8" t="s">
        <v>25</v>
      </c>
    </row>
    <row r="23" spans="1:6" x14ac:dyDescent="0.3">
      <c r="A23" s="9" t="s">
        <v>26</v>
      </c>
      <c r="B23" s="10">
        <v>50</v>
      </c>
      <c r="C23" s="10">
        <v>15</v>
      </c>
      <c r="D23" s="10">
        <v>4</v>
      </c>
      <c r="E23" s="11" t="s">
        <v>2</v>
      </c>
      <c r="F23" s="12" t="s">
        <v>27</v>
      </c>
    </row>
    <row r="24" spans="1:6" x14ac:dyDescent="0.3">
      <c r="A24" s="5" t="s">
        <v>28</v>
      </c>
      <c r="B24" s="6">
        <v>1364</v>
      </c>
      <c r="C24" s="6">
        <v>-1864</v>
      </c>
      <c r="D24" s="6">
        <v>5</v>
      </c>
      <c r="E24" s="7" t="s">
        <v>1</v>
      </c>
      <c r="F24" s="8" t="s">
        <v>29</v>
      </c>
    </row>
    <row r="25" spans="1:6" x14ac:dyDescent="0.3">
      <c r="A25" s="9" t="s">
        <v>28</v>
      </c>
      <c r="B25" s="10">
        <v>476</v>
      </c>
      <c r="C25" s="10">
        <v>0</v>
      </c>
      <c r="D25" s="10">
        <v>3</v>
      </c>
      <c r="E25" s="11" t="s">
        <v>1</v>
      </c>
      <c r="F25" s="12" t="s">
        <v>19</v>
      </c>
    </row>
    <row r="26" spans="1:6" x14ac:dyDescent="0.3">
      <c r="A26" s="5" t="s">
        <v>28</v>
      </c>
      <c r="B26" s="6">
        <v>257</v>
      </c>
      <c r="C26" s="6">
        <v>23</v>
      </c>
      <c r="D26" s="6">
        <v>5</v>
      </c>
      <c r="E26" s="7" t="s">
        <v>2</v>
      </c>
      <c r="F26" s="8" t="s">
        <v>12</v>
      </c>
    </row>
    <row r="27" spans="1:6" x14ac:dyDescent="0.3">
      <c r="A27" s="9" t="s">
        <v>28</v>
      </c>
      <c r="B27" s="10">
        <v>856</v>
      </c>
      <c r="C27" s="10">
        <v>385</v>
      </c>
      <c r="D27" s="10">
        <v>6</v>
      </c>
      <c r="E27" s="11" t="s">
        <v>3</v>
      </c>
      <c r="F27" s="12" t="s">
        <v>30</v>
      </c>
    </row>
    <row r="28" spans="1:6" x14ac:dyDescent="0.3">
      <c r="A28" s="5" t="s">
        <v>31</v>
      </c>
      <c r="B28" s="6">
        <v>485</v>
      </c>
      <c r="C28" s="6">
        <v>29</v>
      </c>
      <c r="D28" s="6">
        <v>4</v>
      </c>
      <c r="E28" s="7" t="s">
        <v>3</v>
      </c>
      <c r="F28" s="8" t="s">
        <v>13</v>
      </c>
    </row>
    <row r="29" spans="1:6" x14ac:dyDescent="0.3">
      <c r="A29" s="9" t="s">
        <v>31</v>
      </c>
      <c r="B29" s="10">
        <v>25</v>
      </c>
      <c r="C29" s="10">
        <v>-5</v>
      </c>
      <c r="D29" s="10">
        <v>4</v>
      </c>
      <c r="E29" s="11" t="s">
        <v>2</v>
      </c>
      <c r="F29" s="12" t="s">
        <v>16</v>
      </c>
    </row>
    <row r="30" spans="1:6" x14ac:dyDescent="0.3">
      <c r="A30" s="5" t="s">
        <v>32</v>
      </c>
      <c r="B30" s="6">
        <v>1076</v>
      </c>
      <c r="C30" s="6">
        <v>-38</v>
      </c>
      <c r="D30" s="6">
        <v>4</v>
      </c>
      <c r="E30" s="7" t="s">
        <v>3</v>
      </c>
      <c r="F30" s="8" t="s">
        <v>30</v>
      </c>
    </row>
    <row r="31" spans="1:6" x14ac:dyDescent="0.3">
      <c r="A31" s="9" t="s">
        <v>32</v>
      </c>
      <c r="B31" s="10">
        <v>107</v>
      </c>
      <c r="C31" s="10">
        <v>-54</v>
      </c>
      <c r="D31" s="10">
        <v>4</v>
      </c>
      <c r="E31" s="11" t="s">
        <v>2</v>
      </c>
      <c r="F31" s="12" t="s">
        <v>11</v>
      </c>
    </row>
    <row r="32" spans="1:6" x14ac:dyDescent="0.3">
      <c r="A32" s="5" t="s">
        <v>32</v>
      </c>
      <c r="B32" s="6">
        <v>68</v>
      </c>
      <c r="C32" s="6">
        <v>-55</v>
      </c>
      <c r="D32" s="6">
        <v>5</v>
      </c>
      <c r="E32" s="7" t="s">
        <v>3</v>
      </c>
      <c r="F32" s="8" t="s">
        <v>33</v>
      </c>
    </row>
    <row r="33" spans="1:6" x14ac:dyDescent="0.3">
      <c r="A33" s="9" t="s">
        <v>32</v>
      </c>
      <c r="B33" s="10">
        <v>781</v>
      </c>
      <c r="C33" s="10">
        <v>-594</v>
      </c>
      <c r="D33" s="10">
        <v>6</v>
      </c>
      <c r="E33" s="11" t="s">
        <v>3</v>
      </c>
      <c r="F33" s="12" t="s">
        <v>30</v>
      </c>
    </row>
    <row r="34" spans="1:6" x14ac:dyDescent="0.3">
      <c r="A34" s="5" t="s">
        <v>32</v>
      </c>
      <c r="B34" s="6">
        <v>43</v>
      </c>
      <c r="C34" s="6">
        <v>0</v>
      </c>
      <c r="D34" s="6">
        <v>3</v>
      </c>
      <c r="E34" s="7" t="s">
        <v>2</v>
      </c>
      <c r="F34" s="8" t="s">
        <v>16</v>
      </c>
    </row>
    <row r="35" spans="1:6" x14ac:dyDescent="0.3">
      <c r="A35" s="9" t="s">
        <v>32</v>
      </c>
      <c r="B35" s="10">
        <v>30</v>
      </c>
      <c r="C35" s="10">
        <v>-5</v>
      </c>
      <c r="D35" s="10">
        <v>2</v>
      </c>
      <c r="E35" s="11" t="s">
        <v>1</v>
      </c>
      <c r="F35" s="12" t="s">
        <v>34</v>
      </c>
    </row>
    <row r="36" spans="1:6" x14ac:dyDescent="0.3">
      <c r="A36" s="5" t="s">
        <v>35</v>
      </c>
      <c r="B36" s="6">
        <v>160</v>
      </c>
      <c r="C36" s="6">
        <v>-59</v>
      </c>
      <c r="D36" s="6">
        <v>2</v>
      </c>
      <c r="E36" s="7" t="s">
        <v>2</v>
      </c>
      <c r="F36" s="8" t="s">
        <v>16</v>
      </c>
    </row>
    <row r="37" spans="1:6" x14ac:dyDescent="0.3">
      <c r="A37" s="9" t="s">
        <v>36</v>
      </c>
      <c r="B37" s="10">
        <v>259</v>
      </c>
      <c r="C37" s="10">
        <v>-55</v>
      </c>
      <c r="D37" s="10">
        <v>2</v>
      </c>
      <c r="E37" s="11" t="s">
        <v>1</v>
      </c>
      <c r="F37" s="12" t="s">
        <v>19</v>
      </c>
    </row>
    <row r="38" spans="1:6" x14ac:dyDescent="0.3">
      <c r="A38" s="5" t="s">
        <v>37</v>
      </c>
      <c r="B38" s="6">
        <v>1603</v>
      </c>
      <c r="C38" s="6">
        <v>0</v>
      </c>
      <c r="D38" s="6">
        <v>9</v>
      </c>
      <c r="E38" s="7" t="s">
        <v>2</v>
      </c>
      <c r="F38" s="8" t="s">
        <v>16</v>
      </c>
    </row>
    <row r="39" spans="1:6" x14ac:dyDescent="0.3">
      <c r="A39" s="9" t="s">
        <v>38</v>
      </c>
      <c r="B39" s="10">
        <v>494</v>
      </c>
      <c r="C39" s="10">
        <v>54</v>
      </c>
      <c r="D39" s="10">
        <v>4</v>
      </c>
      <c r="E39" s="11" t="s">
        <v>1</v>
      </c>
      <c r="F39" s="12" t="s">
        <v>10</v>
      </c>
    </row>
    <row r="40" spans="1:6" x14ac:dyDescent="0.3">
      <c r="A40" s="5" t="s">
        <v>38</v>
      </c>
      <c r="B40" s="6">
        <v>98</v>
      </c>
      <c r="C40" s="6">
        <v>-12</v>
      </c>
      <c r="D40" s="6">
        <v>2</v>
      </c>
      <c r="E40" s="7" t="s">
        <v>3</v>
      </c>
      <c r="F40" s="8" t="s">
        <v>13</v>
      </c>
    </row>
    <row r="41" spans="1:6" x14ac:dyDescent="0.3">
      <c r="A41" s="9" t="s">
        <v>39</v>
      </c>
      <c r="B41" s="10">
        <v>68</v>
      </c>
      <c r="C41" s="10">
        <v>20</v>
      </c>
      <c r="D41" s="10">
        <v>5</v>
      </c>
      <c r="E41" s="11" t="s">
        <v>2</v>
      </c>
      <c r="F41" s="12" t="s">
        <v>12</v>
      </c>
    </row>
    <row r="42" spans="1:6" x14ac:dyDescent="0.3">
      <c r="A42" s="5" t="s">
        <v>40</v>
      </c>
      <c r="B42" s="6">
        <v>42</v>
      </c>
      <c r="C42" s="6">
        <v>12</v>
      </c>
      <c r="D42" s="6">
        <v>5</v>
      </c>
      <c r="E42" s="7" t="s">
        <v>2</v>
      </c>
      <c r="F42" s="8" t="s">
        <v>12</v>
      </c>
    </row>
    <row r="43" spans="1:6" x14ac:dyDescent="0.3">
      <c r="A43" s="9" t="s">
        <v>40</v>
      </c>
      <c r="B43" s="10">
        <v>116</v>
      </c>
      <c r="C43" s="10">
        <v>-56</v>
      </c>
      <c r="D43" s="10">
        <v>5</v>
      </c>
      <c r="E43" s="11" t="s">
        <v>2</v>
      </c>
      <c r="F43" s="12" t="s">
        <v>11</v>
      </c>
    </row>
    <row r="44" spans="1:6" x14ac:dyDescent="0.3">
      <c r="A44" s="5" t="s">
        <v>40</v>
      </c>
      <c r="B44" s="6">
        <v>22</v>
      </c>
      <c r="C44" s="6">
        <v>-2</v>
      </c>
      <c r="D44" s="6">
        <v>3</v>
      </c>
      <c r="E44" s="7" t="s">
        <v>2</v>
      </c>
      <c r="F44" s="8" t="s">
        <v>12</v>
      </c>
    </row>
    <row r="45" spans="1:6" x14ac:dyDescent="0.3">
      <c r="A45" s="9" t="s">
        <v>40</v>
      </c>
      <c r="B45" s="10">
        <v>14</v>
      </c>
      <c r="C45" s="10">
        <v>-2</v>
      </c>
      <c r="D45" s="10">
        <v>3</v>
      </c>
      <c r="E45" s="11" t="s">
        <v>2</v>
      </c>
      <c r="F45" s="12" t="s">
        <v>12</v>
      </c>
    </row>
    <row r="46" spans="1:6" x14ac:dyDescent="0.3">
      <c r="A46" s="5" t="s">
        <v>41</v>
      </c>
      <c r="B46" s="6">
        <v>305</v>
      </c>
      <c r="C46" s="6">
        <v>-270</v>
      </c>
      <c r="D46" s="6">
        <v>5</v>
      </c>
      <c r="E46" s="7" t="s">
        <v>3</v>
      </c>
      <c r="F46" s="8" t="s">
        <v>13</v>
      </c>
    </row>
    <row r="47" spans="1:6" x14ac:dyDescent="0.3">
      <c r="A47" s="9" t="s">
        <v>42</v>
      </c>
      <c r="B47" s="10">
        <v>362</v>
      </c>
      <c r="C47" s="10">
        <v>127</v>
      </c>
      <c r="D47" s="10">
        <v>1</v>
      </c>
      <c r="E47" s="11" t="s">
        <v>1</v>
      </c>
      <c r="F47" s="12" t="s">
        <v>10</v>
      </c>
    </row>
    <row r="48" spans="1:6" x14ac:dyDescent="0.3">
      <c r="A48" s="5" t="s">
        <v>42</v>
      </c>
      <c r="B48" s="6">
        <v>12</v>
      </c>
      <c r="C48" s="6">
        <v>0</v>
      </c>
      <c r="D48" s="6">
        <v>2</v>
      </c>
      <c r="E48" s="7" t="s">
        <v>2</v>
      </c>
      <c r="F48" s="8" t="s">
        <v>12</v>
      </c>
    </row>
    <row r="49" spans="1:6" x14ac:dyDescent="0.3">
      <c r="A49" s="9" t="s">
        <v>43</v>
      </c>
      <c r="B49" s="10">
        <v>353</v>
      </c>
      <c r="C49" s="10">
        <v>90</v>
      </c>
      <c r="D49" s="10">
        <v>8</v>
      </c>
      <c r="E49" s="11" t="s">
        <v>2</v>
      </c>
      <c r="F49" s="12" t="s">
        <v>16</v>
      </c>
    </row>
    <row r="50" spans="1:6" x14ac:dyDescent="0.3">
      <c r="A50" s="5" t="s">
        <v>44</v>
      </c>
      <c r="B50" s="6">
        <v>193</v>
      </c>
      <c r="C50" s="6">
        <v>46</v>
      </c>
      <c r="D50" s="6">
        <v>1</v>
      </c>
      <c r="E50" s="7" t="s">
        <v>3</v>
      </c>
      <c r="F50" s="8" t="s">
        <v>30</v>
      </c>
    </row>
    <row r="51" spans="1:6" x14ac:dyDescent="0.3">
      <c r="A51" s="9" t="s">
        <v>45</v>
      </c>
      <c r="B51" s="10">
        <v>233</v>
      </c>
      <c r="C51" s="10">
        <v>-10</v>
      </c>
      <c r="D51" s="10">
        <v>5</v>
      </c>
      <c r="E51" s="11" t="s">
        <v>3</v>
      </c>
      <c r="F51" s="12" t="s">
        <v>13</v>
      </c>
    </row>
    <row r="52" spans="1:6" x14ac:dyDescent="0.3">
      <c r="A52" s="5" t="s">
        <v>45</v>
      </c>
      <c r="B52" s="6">
        <v>228</v>
      </c>
      <c r="C52" s="6">
        <v>63</v>
      </c>
      <c r="D52" s="6">
        <v>3</v>
      </c>
      <c r="E52" s="7" t="s">
        <v>3</v>
      </c>
      <c r="F52" s="8" t="s">
        <v>13</v>
      </c>
    </row>
    <row r="53" spans="1:6" x14ac:dyDescent="0.3">
      <c r="A53" s="9" t="s">
        <v>45</v>
      </c>
      <c r="B53" s="10">
        <v>333</v>
      </c>
      <c r="C53" s="10">
        <v>-15</v>
      </c>
      <c r="D53" s="10">
        <v>3</v>
      </c>
      <c r="E53" s="11" t="s">
        <v>3</v>
      </c>
      <c r="F53" s="12" t="s">
        <v>15</v>
      </c>
    </row>
    <row r="54" spans="1:6" x14ac:dyDescent="0.3">
      <c r="A54" s="5" t="s">
        <v>46</v>
      </c>
      <c r="B54" s="6">
        <v>534</v>
      </c>
      <c r="C54" s="6">
        <v>0</v>
      </c>
      <c r="D54" s="6">
        <v>3</v>
      </c>
      <c r="E54" s="7" t="s">
        <v>2</v>
      </c>
      <c r="F54" s="8" t="s">
        <v>16</v>
      </c>
    </row>
    <row r="55" spans="1:6" x14ac:dyDescent="0.3">
      <c r="A55" s="9" t="s">
        <v>47</v>
      </c>
      <c r="B55" s="10">
        <v>53</v>
      </c>
      <c r="C55" s="10">
        <v>1</v>
      </c>
      <c r="D55" s="10">
        <v>4</v>
      </c>
      <c r="E55" s="11" t="s">
        <v>2</v>
      </c>
      <c r="F55" s="12" t="s">
        <v>11</v>
      </c>
    </row>
    <row r="56" spans="1:6" x14ac:dyDescent="0.3">
      <c r="A56" s="5" t="s">
        <v>47</v>
      </c>
      <c r="B56" s="6">
        <v>158</v>
      </c>
      <c r="C56" s="6">
        <v>69</v>
      </c>
      <c r="D56" s="6">
        <v>3</v>
      </c>
      <c r="E56" s="7" t="s">
        <v>2</v>
      </c>
      <c r="F56" s="8" t="s">
        <v>11</v>
      </c>
    </row>
    <row r="57" spans="1:6" x14ac:dyDescent="0.3">
      <c r="A57" s="9" t="s">
        <v>47</v>
      </c>
      <c r="B57" s="10">
        <v>149</v>
      </c>
      <c r="C57" s="10">
        <v>-87</v>
      </c>
      <c r="D57" s="10">
        <v>4</v>
      </c>
      <c r="E57" s="11" t="s">
        <v>2</v>
      </c>
      <c r="F57" s="12" t="s">
        <v>16</v>
      </c>
    </row>
    <row r="58" spans="1:6" x14ac:dyDescent="0.3">
      <c r="A58" s="5" t="s">
        <v>47</v>
      </c>
      <c r="B58" s="6">
        <v>105</v>
      </c>
      <c r="C58" s="6">
        <v>20</v>
      </c>
      <c r="D58" s="6">
        <v>2</v>
      </c>
      <c r="E58" s="7" t="s">
        <v>2</v>
      </c>
      <c r="F58" s="8" t="s">
        <v>11</v>
      </c>
    </row>
    <row r="59" spans="1:6" x14ac:dyDescent="0.3">
      <c r="A59" s="9" t="s">
        <v>48</v>
      </c>
      <c r="B59" s="10">
        <v>26</v>
      </c>
      <c r="C59" s="10">
        <v>12</v>
      </c>
      <c r="D59" s="10">
        <v>3</v>
      </c>
      <c r="E59" s="11" t="s">
        <v>2</v>
      </c>
      <c r="F59" s="12" t="s">
        <v>12</v>
      </c>
    </row>
    <row r="60" spans="1:6" x14ac:dyDescent="0.3">
      <c r="A60" s="5" t="s">
        <v>49</v>
      </c>
      <c r="B60" s="6">
        <v>97</v>
      </c>
      <c r="C60" s="6">
        <v>29</v>
      </c>
      <c r="D60" s="6">
        <v>2</v>
      </c>
      <c r="E60" s="7" t="s">
        <v>2</v>
      </c>
      <c r="F60" s="8" t="s">
        <v>12</v>
      </c>
    </row>
    <row r="61" spans="1:6" x14ac:dyDescent="0.3">
      <c r="A61" s="9" t="s">
        <v>49</v>
      </c>
      <c r="B61" s="10">
        <v>59</v>
      </c>
      <c r="C61" s="10">
        <v>30</v>
      </c>
      <c r="D61" s="10">
        <v>3</v>
      </c>
      <c r="E61" s="11" t="s">
        <v>2</v>
      </c>
      <c r="F61" s="12" t="s">
        <v>27</v>
      </c>
    </row>
    <row r="62" spans="1:6" x14ac:dyDescent="0.3">
      <c r="A62" s="5" t="s">
        <v>49</v>
      </c>
      <c r="B62" s="6">
        <v>635</v>
      </c>
      <c r="C62" s="6">
        <v>-349</v>
      </c>
      <c r="D62" s="6">
        <v>5</v>
      </c>
      <c r="E62" s="7" t="s">
        <v>2</v>
      </c>
      <c r="F62" s="8" t="s">
        <v>16</v>
      </c>
    </row>
    <row r="63" spans="1:6" x14ac:dyDescent="0.3">
      <c r="A63" s="9" t="s">
        <v>50</v>
      </c>
      <c r="B63" s="10">
        <v>46</v>
      </c>
      <c r="C63" s="10">
        <v>-14</v>
      </c>
      <c r="D63" s="10">
        <v>1</v>
      </c>
      <c r="E63" s="11" t="s">
        <v>3</v>
      </c>
      <c r="F63" s="12" t="s">
        <v>15</v>
      </c>
    </row>
    <row r="64" spans="1:6" x14ac:dyDescent="0.3">
      <c r="A64" s="5" t="s">
        <v>50</v>
      </c>
      <c r="B64" s="6">
        <v>1103</v>
      </c>
      <c r="C64" s="6">
        <v>-276</v>
      </c>
      <c r="D64" s="6">
        <v>3</v>
      </c>
      <c r="E64" s="7" t="s">
        <v>1</v>
      </c>
      <c r="F64" s="8" t="s">
        <v>19</v>
      </c>
    </row>
    <row r="65" spans="1:6" x14ac:dyDescent="0.3">
      <c r="A65" s="9" t="s">
        <v>51</v>
      </c>
      <c r="B65" s="10">
        <v>55</v>
      </c>
      <c r="C65" s="10">
        <v>-39</v>
      </c>
      <c r="D65" s="10">
        <v>4</v>
      </c>
      <c r="E65" s="11" t="s">
        <v>2</v>
      </c>
      <c r="F65" s="12" t="s">
        <v>11</v>
      </c>
    </row>
    <row r="66" spans="1:6" x14ac:dyDescent="0.3">
      <c r="A66" s="5" t="s">
        <v>52</v>
      </c>
      <c r="B66" s="6">
        <v>45</v>
      </c>
      <c r="C66" s="6">
        <v>13</v>
      </c>
      <c r="D66" s="6">
        <v>4</v>
      </c>
      <c r="E66" s="7" t="s">
        <v>2</v>
      </c>
      <c r="F66" s="8" t="s">
        <v>53</v>
      </c>
    </row>
    <row r="67" spans="1:6" x14ac:dyDescent="0.3">
      <c r="A67" s="9" t="s">
        <v>52</v>
      </c>
      <c r="B67" s="10">
        <v>24</v>
      </c>
      <c r="C67" s="10">
        <v>-9</v>
      </c>
      <c r="D67" s="10">
        <v>4</v>
      </c>
      <c r="E67" s="11" t="s">
        <v>2</v>
      </c>
      <c r="F67" s="12" t="s">
        <v>16</v>
      </c>
    </row>
    <row r="68" spans="1:6" x14ac:dyDescent="0.3">
      <c r="A68" s="5" t="s">
        <v>52</v>
      </c>
      <c r="B68" s="6">
        <v>35</v>
      </c>
      <c r="C68" s="6">
        <v>-8</v>
      </c>
      <c r="D68" s="6">
        <v>2</v>
      </c>
      <c r="E68" s="7" t="s">
        <v>1</v>
      </c>
      <c r="F68" s="8" t="s">
        <v>34</v>
      </c>
    </row>
    <row r="69" spans="1:6" x14ac:dyDescent="0.3">
      <c r="A69" s="9" t="s">
        <v>54</v>
      </c>
      <c r="B69" s="10">
        <v>1560</v>
      </c>
      <c r="C69" s="10">
        <v>421</v>
      </c>
      <c r="D69" s="10">
        <v>3</v>
      </c>
      <c r="E69" s="11" t="s">
        <v>2</v>
      </c>
      <c r="F69" s="12" t="s">
        <v>18</v>
      </c>
    </row>
    <row r="70" spans="1:6" x14ac:dyDescent="0.3">
      <c r="A70" s="5" t="s">
        <v>55</v>
      </c>
      <c r="B70" s="6">
        <v>133</v>
      </c>
      <c r="C70" s="6">
        <v>12</v>
      </c>
      <c r="D70" s="6">
        <v>5</v>
      </c>
      <c r="E70" s="7" t="s">
        <v>2</v>
      </c>
      <c r="F70" s="8" t="s">
        <v>11</v>
      </c>
    </row>
    <row r="71" spans="1:6" x14ac:dyDescent="0.3">
      <c r="A71" s="9" t="s">
        <v>55</v>
      </c>
      <c r="B71" s="10">
        <v>114</v>
      </c>
      <c r="C71" s="10">
        <v>-39</v>
      </c>
      <c r="D71" s="10">
        <v>5</v>
      </c>
      <c r="E71" s="11" t="s">
        <v>2</v>
      </c>
      <c r="F71" s="12" t="s">
        <v>20</v>
      </c>
    </row>
    <row r="72" spans="1:6" x14ac:dyDescent="0.3">
      <c r="A72" s="5" t="s">
        <v>55</v>
      </c>
      <c r="B72" s="6">
        <v>143</v>
      </c>
      <c r="C72" s="6">
        <v>-129</v>
      </c>
      <c r="D72" s="6">
        <v>2</v>
      </c>
      <c r="E72" s="7" t="s">
        <v>3</v>
      </c>
      <c r="F72" s="8" t="s">
        <v>15</v>
      </c>
    </row>
    <row r="73" spans="1:6" x14ac:dyDescent="0.3">
      <c r="A73" s="9" t="s">
        <v>55</v>
      </c>
      <c r="B73" s="10">
        <v>40</v>
      </c>
      <c r="C73" s="10">
        <v>-7</v>
      </c>
      <c r="D73" s="10">
        <v>3</v>
      </c>
      <c r="E73" s="11" t="s">
        <v>2</v>
      </c>
      <c r="F73" s="12" t="s">
        <v>11</v>
      </c>
    </row>
    <row r="74" spans="1:6" x14ac:dyDescent="0.3">
      <c r="A74" s="5" t="s">
        <v>55</v>
      </c>
      <c r="B74" s="6">
        <v>34</v>
      </c>
      <c r="C74" s="6">
        <v>-22</v>
      </c>
      <c r="D74" s="6">
        <v>4</v>
      </c>
      <c r="E74" s="7" t="s">
        <v>2</v>
      </c>
      <c r="F74" s="8" t="s">
        <v>22</v>
      </c>
    </row>
    <row r="75" spans="1:6" x14ac:dyDescent="0.3">
      <c r="A75" s="9" t="s">
        <v>55</v>
      </c>
      <c r="B75" s="10">
        <v>42</v>
      </c>
      <c r="C75" s="10">
        <v>-26</v>
      </c>
      <c r="D75" s="10">
        <v>2</v>
      </c>
      <c r="E75" s="11" t="s">
        <v>2</v>
      </c>
      <c r="F75" s="12" t="s">
        <v>20</v>
      </c>
    </row>
    <row r="76" spans="1:6" x14ac:dyDescent="0.3">
      <c r="A76" s="5" t="s">
        <v>56</v>
      </c>
      <c r="B76" s="6">
        <v>89</v>
      </c>
      <c r="C76" s="6">
        <v>-89</v>
      </c>
      <c r="D76" s="6">
        <v>2</v>
      </c>
      <c r="E76" s="7" t="s">
        <v>1</v>
      </c>
      <c r="F76" s="8" t="s">
        <v>34</v>
      </c>
    </row>
    <row r="77" spans="1:6" x14ac:dyDescent="0.3">
      <c r="A77" s="9" t="s">
        <v>57</v>
      </c>
      <c r="B77" s="10">
        <v>19</v>
      </c>
      <c r="C77" s="10">
        <v>-2</v>
      </c>
      <c r="D77" s="10">
        <v>2</v>
      </c>
      <c r="E77" s="11" t="s">
        <v>2</v>
      </c>
      <c r="F77" s="12" t="s">
        <v>27</v>
      </c>
    </row>
    <row r="78" spans="1:6" x14ac:dyDescent="0.3">
      <c r="A78" s="5" t="s">
        <v>58</v>
      </c>
      <c r="B78" s="6">
        <v>249</v>
      </c>
      <c r="C78" s="6">
        <v>-130</v>
      </c>
      <c r="D78" s="6">
        <v>4</v>
      </c>
      <c r="E78" s="7" t="s">
        <v>3</v>
      </c>
      <c r="F78" s="8" t="s">
        <v>15</v>
      </c>
    </row>
    <row r="79" spans="1:6" x14ac:dyDescent="0.3">
      <c r="A79" s="9" t="s">
        <v>58</v>
      </c>
      <c r="B79" s="10">
        <v>711</v>
      </c>
      <c r="C79" s="10">
        <v>-8</v>
      </c>
      <c r="D79" s="10">
        <v>4</v>
      </c>
      <c r="E79" s="11" t="s">
        <v>2</v>
      </c>
      <c r="F79" s="12" t="s">
        <v>16</v>
      </c>
    </row>
    <row r="80" spans="1:6" x14ac:dyDescent="0.3">
      <c r="A80" s="5" t="s">
        <v>58</v>
      </c>
      <c r="B80" s="6">
        <v>496</v>
      </c>
      <c r="C80" s="6">
        <v>-79</v>
      </c>
      <c r="D80" s="6">
        <v>2</v>
      </c>
      <c r="E80" s="7" t="s">
        <v>2</v>
      </c>
      <c r="F80" s="8" t="s">
        <v>18</v>
      </c>
    </row>
    <row r="81" spans="1:6" x14ac:dyDescent="0.3">
      <c r="A81" s="9" t="s">
        <v>59</v>
      </c>
      <c r="B81" s="10">
        <v>389</v>
      </c>
      <c r="C81" s="10">
        <v>-83</v>
      </c>
      <c r="D81" s="10">
        <v>3</v>
      </c>
      <c r="E81" s="11" t="s">
        <v>1</v>
      </c>
      <c r="F81" s="12" t="s">
        <v>19</v>
      </c>
    </row>
    <row r="82" spans="1:6" x14ac:dyDescent="0.3">
      <c r="A82" s="5" t="s">
        <v>60</v>
      </c>
      <c r="B82" s="6">
        <v>40</v>
      </c>
      <c r="C82" s="6">
        <v>16</v>
      </c>
      <c r="D82" s="6">
        <v>3</v>
      </c>
      <c r="E82" s="7" t="s">
        <v>2</v>
      </c>
      <c r="F82" s="8" t="s">
        <v>12</v>
      </c>
    </row>
    <row r="83" spans="1:6" x14ac:dyDescent="0.3">
      <c r="A83" s="9" t="s">
        <v>60</v>
      </c>
      <c r="B83" s="10">
        <v>23</v>
      </c>
      <c r="C83" s="10">
        <v>2</v>
      </c>
      <c r="D83" s="10">
        <v>2</v>
      </c>
      <c r="E83" s="11" t="s">
        <v>2</v>
      </c>
      <c r="F83" s="12" t="s">
        <v>53</v>
      </c>
    </row>
    <row r="84" spans="1:6" x14ac:dyDescent="0.3">
      <c r="A84" s="5" t="s">
        <v>60</v>
      </c>
      <c r="B84" s="6">
        <v>382</v>
      </c>
      <c r="C84" s="6">
        <v>30</v>
      </c>
      <c r="D84" s="6">
        <v>3</v>
      </c>
      <c r="E84" s="7" t="s">
        <v>2</v>
      </c>
      <c r="F84" s="8" t="s">
        <v>16</v>
      </c>
    </row>
    <row r="85" spans="1:6" x14ac:dyDescent="0.3">
      <c r="A85" s="9" t="s">
        <v>61</v>
      </c>
      <c r="B85" s="10">
        <v>637</v>
      </c>
      <c r="C85" s="10">
        <v>113</v>
      </c>
      <c r="D85" s="10">
        <v>5</v>
      </c>
      <c r="E85" s="11" t="s">
        <v>2</v>
      </c>
      <c r="F85" s="12" t="s">
        <v>16</v>
      </c>
    </row>
    <row r="86" spans="1:6" x14ac:dyDescent="0.3">
      <c r="A86" s="5" t="s">
        <v>62</v>
      </c>
      <c r="B86" s="6">
        <v>117</v>
      </c>
      <c r="C86" s="6">
        <v>14</v>
      </c>
      <c r="D86" s="6">
        <v>3</v>
      </c>
      <c r="E86" s="7" t="s">
        <v>2</v>
      </c>
      <c r="F86" s="8" t="s">
        <v>25</v>
      </c>
    </row>
    <row r="87" spans="1:6" x14ac:dyDescent="0.3">
      <c r="A87" s="9" t="s">
        <v>63</v>
      </c>
      <c r="B87" s="10">
        <v>182</v>
      </c>
      <c r="C87" s="10">
        <v>-11</v>
      </c>
      <c r="D87" s="10">
        <v>3</v>
      </c>
      <c r="E87" s="11" t="s">
        <v>1</v>
      </c>
      <c r="F87" s="12" t="s">
        <v>10</v>
      </c>
    </row>
    <row r="88" spans="1:6" x14ac:dyDescent="0.3">
      <c r="A88" s="5" t="s">
        <v>63</v>
      </c>
      <c r="B88" s="6">
        <v>880</v>
      </c>
      <c r="C88" s="6">
        <v>97</v>
      </c>
      <c r="D88" s="6">
        <v>8</v>
      </c>
      <c r="E88" s="7" t="s">
        <v>1</v>
      </c>
      <c r="F88" s="8" t="s">
        <v>34</v>
      </c>
    </row>
    <row r="89" spans="1:6" x14ac:dyDescent="0.3">
      <c r="A89" s="9" t="s">
        <v>63</v>
      </c>
      <c r="B89" s="10">
        <v>154</v>
      </c>
      <c r="C89" s="10">
        <v>39</v>
      </c>
      <c r="D89" s="10">
        <v>3</v>
      </c>
      <c r="E89" s="11" t="s">
        <v>2</v>
      </c>
      <c r="F89" s="12" t="s">
        <v>12</v>
      </c>
    </row>
    <row r="90" spans="1:6" x14ac:dyDescent="0.3">
      <c r="A90" s="5" t="s">
        <v>63</v>
      </c>
      <c r="B90" s="6">
        <v>816</v>
      </c>
      <c r="C90" s="6">
        <v>-96</v>
      </c>
      <c r="D90" s="6">
        <v>3</v>
      </c>
      <c r="E90" s="7" t="s">
        <v>3</v>
      </c>
      <c r="F90" s="8" t="s">
        <v>30</v>
      </c>
    </row>
    <row r="91" spans="1:6" x14ac:dyDescent="0.3">
      <c r="A91" s="9" t="s">
        <v>64</v>
      </c>
      <c r="B91" s="10">
        <v>1629</v>
      </c>
      <c r="C91" s="10">
        <v>-153</v>
      </c>
      <c r="D91" s="10">
        <v>3</v>
      </c>
      <c r="E91" s="11" t="s">
        <v>3</v>
      </c>
      <c r="F91" s="12" t="s">
        <v>15</v>
      </c>
    </row>
    <row r="92" spans="1:6" x14ac:dyDescent="0.3">
      <c r="A92" s="5" t="s">
        <v>65</v>
      </c>
      <c r="B92" s="6">
        <v>68</v>
      </c>
      <c r="C92" s="6">
        <v>-62</v>
      </c>
      <c r="D92" s="6">
        <v>2</v>
      </c>
      <c r="E92" s="7" t="s">
        <v>2</v>
      </c>
      <c r="F92" s="8" t="s">
        <v>18</v>
      </c>
    </row>
    <row r="93" spans="1:6" x14ac:dyDescent="0.3">
      <c r="A93" s="9" t="s">
        <v>65</v>
      </c>
      <c r="B93" s="10">
        <v>314</v>
      </c>
      <c r="C93" s="10">
        <v>-239</v>
      </c>
      <c r="D93" s="10">
        <v>13</v>
      </c>
      <c r="E93" s="11" t="s">
        <v>2</v>
      </c>
      <c r="F93" s="12" t="s">
        <v>12</v>
      </c>
    </row>
    <row r="94" spans="1:6" x14ac:dyDescent="0.3">
      <c r="A94" s="5" t="s">
        <v>65</v>
      </c>
      <c r="B94" s="6">
        <v>122</v>
      </c>
      <c r="C94" s="6">
        <v>-47</v>
      </c>
      <c r="D94" s="6">
        <v>4</v>
      </c>
      <c r="E94" s="7" t="s">
        <v>2</v>
      </c>
      <c r="F94" s="8" t="s">
        <v>16</v>
      </c>
    </row>
    <row r="95" spans="1:6" x14ac:dyDescent="0.3">
      <c r="A95" s="9" t="s">
        <v>66</v>
      </c>
      <c r="B95" s="10">
        <v>22</v>
      </c>
      <c r="C95" s="10">
        <v>-6</v>
      </c>
      <c r="D95" s="10">
        <v>1</v>
      </c>
      <c r="E95" s="11" t="s">
        <v>1</v>
      </c>
      <c r="F95" s="12" t="s">
        <v>34</v>
      </c>
    </row>
    <row r="96" spans="1:6" x14ac:dyDescent="0.3">
      <c r="A96" s="5" t="s">
        <v>67</v>
      </c>
      <c r="B96" s="6">
        <v>434</v>
      </c>
      <c r="C96" s="6">
        <v>26</v>
      </c>
      <c r="D96" s="6">
        <v>11</v>
      </c>
      <c r="E96" s="7" t="s">
        <v>2</v>
      </c>
      <c r="F96" s="8" t="s">
        <v>25</v>
      </c>
    </row>
    <row r="97" spans="1:6" x14ac:dyDescent="0.3">
      <c r="A97" s="9" t="s">
        <v>68</v>
      </c>
      <c r="B97" s="10">
        <v>1061</v>
      </c>
      <c r="C97" s="10">
        <v>-36</v>
      </c>
      <c r="D97" s="10">
        <v>8</v>
      </c>
      <c r="E97" s="11" t="s">
        <v>1</v>
      </c>
      <c r="F97" s="12" t="s">
        <v>10</v>
      </c>
    </row>
    <row r="98" spans="1:6" x14ac:dyDescent="0.3">
      <c r="A98" s="5" t="s">
        <v>68</v>
      </c>
      <c r="B98" s="6">
        <v>50</v>
      </c>
      <c r="C98" s="6">
        <v>-44</v>
      </c>
      <c r="D98" s="6">
        <v>2</v>
      </c>
      <c r="E98" s="7" t="s">
        <v>2</v>
      </c>
      <c r="F98" s="8" t="s">
        <v>12</v>
      </c>
    </row>
    <row r="99" spans="1:6" x14ac:dyDescent="0.3">
      <c r="A99" s="9" t="s">
        <v>68</v>
      </c>
      <c r="B99" s="10">
        <v>37</v>
      </c>
      <c r="C99" s="10">
        <v>-23</v>
      </c>
      <c r="D99" s="10">
        <v>4</v>
      </c>
      <c r="E99" s="11" t="s">
        <v>2</v>
      </c>
      <c r="F99" s="12" t="s">
        <v>25</v>
      </c>
    </row>
    <row r="100" spans="1:6" x14ac:dyDescent="0.3">
      <c r="A100" s="5" t="s">
        <v>68</v>
      </c>
      <c r="B100" s="6">
        <v>263</v>
      </c>
      <c r="C100" s="6">
        <v>-63</v>
      </c>
      <c r="D100" s="6">
        <v>2</v>
      </c>
      <c r="E100" s="7" t="s">
        <v>3</v>
      </c>
      <c r="F100" s="8" t="s">
        <v>13</v>
      </c>
    </row>
    <row r="101" spans="1:6" x14ac:dyDescent="0.3">
      <c r="A101" s="9" t="s">
        <v>68</v>
      </c>
      <c r="B101" s="10">
        <v>36</v>
      </c>
      <c r="C101" s="10">
        <v>-7</v>
      </c>
      <c r="D101" s="10">
        <v>1</v>
      </c>
      <c r="E101" s="11" t="s">
        <v>3</v>
      </c>
      <c r="F101" s="12" t="s">
        <v>13</v>
      </c>
    </row>
    <row r="102" spans="1:6" x14ac:dyDescent="0.3">
      <c r="A102" s="5" t="s">
        <v>69</v>
      </c>
      <c r="B102" s="6">
        <v>76</v>
      </c>
      <c r="C102" s="6">
        <v>-92</v>
      </c>
      <c r="D102" s="6">
        <v>8</v>
      </c>
      <c r="E102" s="7" t="s">
        <v>1</v>
      </c>
      <c r="F102" s="8" t="s">
        <v>34</v>
      </c>
    </row>
    <row r="103" spans="1:6" x14ac:dyDescent="0.3">
      <c r="A103" s="9" t="s">
        <v>70</v>
      </c>
      <c r="B103" s="10">
        <v>273</v>
      </c>
      <c r="C103" s="10">
        <v>-87</v>
      </c>
      <c r="D103" s="10">
        <v>4</v>
      </c>
      <c r="E103" s="11" t="s">
        <v>3</v>
      </c>
      <c r="F103" s="12" t="s">
        <v>15</v>
      </c>
    </row>
    <row r="104" spans="1:6" x14ac:dyDescent="0.3">
      <c r="A104" s="5" t="s">
        <v>70</v>
      </c>
      <c r="B104" s="6">
        <v>86</v>
      </c>
      <c r="C104" s="6">
        <v>0</v>
      </c>
      <c r="D104" s="6">
        <v>4</v>
      </c>
      <c r="E104" s="7" t="s">
        <v>2</v>
      </c>
      <c r="F104" s="8" t="s">
        <v>22</v>
      </c>
    </row>
    <row r="105" spans="1:6" x14ac:dyDescent="0.3">
      <c r="A105" s="9" t="s">
        <v>70</v>
      </c>
      <c r="B105" s="10">
        <v>133</v>
      </c>
      <c r="C105" s="10">
        <v>-42</v>
      </c>
      <c r="D105" s="10">
        <v>1</v>
      </c>
      <c r="E105" s="11" t="s">
        <v>3</v>
      </c>
      <c r="F105" s="12" t="s">
        <v>30</v>
      </c>
    </row>
    <row r="106" spans="1:6" x14ac:dyDescent="0.3">
      <c r="A106" s="5" t="s">
        <v>70</v>
      </c>
      <c r="B106" s="6">
        <v>183</v>
      </c>
      <c r="C106" s="6">
        <v>-66</v>
      </c>
      <c r="D106" s="6">
        <v>5</v>
      </c>
      <c r="E106" s="7" t="s">
        <v>3</v>
      </c>
      <c r="F106" s="8" t="s">
        <v>15</v>
      </c>
    </row>
    <row r="107" spans="1:6" x14ac:dyDescent="0.3">
      <c r="A107" s="9" t="s">
        <v>71</v>
      </c>
      <c r="B107" s="10">
        <v>20</v>
      </c>
      <c r="C107" s="10">
        <v>-8</v>
      </c>
      <c r="D107" s="10">
        <v>2</v>
      </c>
      <c r="E107" s="11" t="s">
        <v>2</v>
      </c>
      <c r="F107" s="12" t="s">
        <v>16</v>
      </c>
    </row>
    <row r="108" spans="1:6" x14ac:dyDescent="0.3">
      <c r="A108" s="5" t="s">
        <v>72</v>
      </c>
      <c r="B108" s="6">
        <v>42</v>
      </c>
      <c r="C108" s="6">
        <v>-6</v>
      </c>
      <c r="D108" s="6">
        <v>4</v>
      </c>
      <c r="E108" s="7" t="s">
        <v>2</v>
      </c>
      <c r="F108" s="8" t="s">
        <v>16</v>
      </c>
    </row>
    <row r="109" spans="1:6" x14ac:dyDescent="0.3">
      <c r="A109" s="9" t="s">
        <v>73</v>
      </c>
      <c r="B109" s="10">
        <v>100</v>
      </c>
      <c r="C109" s="10">
        <v>-23</v>
      </c>
      <c r="D109" s="10">
        <v>1</v>
      </c>
      <c r="E109" s="11" t="s">
        <v>3</v>
      </c>
      <c r="F109" s="12" t="s">
        <v>15</v>
      </c>
    </row>
    <row r="110" spans="1:6" x14ac:dyDescent="0.3">
      <c r="A110" s="5" t="s">
        <v>73</v>
      </c>
      <c r="B110" s="6">
        <v>30</v>
      </c>
      <c r="C110" s="6">
        <v>13</v>
      </c>
      <c r="D110" s="6">
        <v>1</v>
      </c>
      <c r="E110" s="7" t="s">
        <v>2</v>
      </c>
      <c r="F110" s="8" t="s">
        <v>22</v>
      </c>
    </row>
    <row r="111" spans="1:6" x14ac:dyDescent="0.3">
      <c r="A111" s="9" t="s">
        <v>73</v>
      </c>
      <c r="B111" s="10">
        <v>55</v>
      </c>
      <c r="C111" s="10">
        <v>-26</v>
      </c>
      <c r="D111" s="10">
        <v>4</v>
      </c>
      <c r="E111" s="11" t="s">
        <v>2</v>
      </c>
      <c r="F111" s="12" t="s">
        <v>16</v>
      </c>
    </row>
    <row r="112" spans="1:6" x14ac:dyDescent="0.3">
      <c r="A112" s="5" t="s">
        <v>73</v>
      </c>
      <c r="B112" s="6">
        <v>130</v>
      </c>
      <c r="C112" s="6">
        <v>-41</v>
      </c>
      <c r="D112" s="6">
        <v>4</v>
      </c>
      <c r="E112" s="7" t="s">
        <v>2</v>
      </c>
      <c r="F112" s="8" t="s">
        <v>16</v>
      </c>
    </row>
    <row r="113" spans="1:6" x14ac:dyDescent="0.3">
      <c r="A113" s="9" t="s">
        <v>74</v>
      </c>
      <c r="B113" s="10">
        <v>27</v>
      </c>
      <c r="C113" s="10">
        <v>-25</v>
      </c>
      <c r="D113" s="10">
        <v>2</v>
      </c>
      <c r="E113" s="11" t="s">
        <v>2</v>
      </c>
      <c r="F113" s="12" t="s">
        <v>11</v>
      </c>
    </row>
    <row r="114" spans="1:6" x14ac:dyDescent="0.3">
      <c r="A114" s="5" t="s">
        <v>75</v>
      </c>
      <c r="B114" s="6">
        <v>245</v>
      </c>
      <c r="C114" s="6">
        <v>-78</v>
      </c>
      <c r="D114" s="6">
        <v>2</v>
      </c>
      <c r="E114" s="7" t="s">
        <v>3</v>
      </c>
      <c r="F114" s="8" t="s">
        <v>30</v>
      </c>
    </row>
    <row r="115" spans="1:6" x14ac:dyDescent="0.3">
      <c r="A115" s="9" t="s">
        <v>75</v>
      </c>
      <c r="B115" s="10">
        <v>211</v>
      </c>
      <c r="C115" s="10">
        <v>-105</v>
      </c>
      <c r="D115" s="10">
        <v>2</v>
      </c>
      <c r="E115" s="11" t="s">
        <v>2</v>
      </c>
      <c r="F115" s="12" t="s">
        <v>16</v>
      </c>
    </row>
    <row r="116" spans="1:6" x14ac:dyDescent="0.3">
      <c r="A116" s="5" t="s">
        <v>75</v>
      </c>
      <c r="B116" s="6">
        <v>31</v>
      </c>
      <c r="C116" s="6">
        <v>-2</v>
      </c>
      <c r="D116" s="6">
        <v>2</v>
      </c>
      <c r="E116" s="7" t="s">
        <v>2</v>
      </c>
      <c r="F116" s="8" t="s">
        <v>16</v>
      </c>
    </row>
    <row r="117" spans="1:6" x14ac:dyDescent="0.3">
      <c r="A117" s="9" t="s">
        <v>75</v>
      </c>
      <c r="B117" s="10">
        <v>28</v>
      </c>
      <c r="C117" s="10">
        <v>-26</v>
      </c>
      <c r="D117" s="10">
        <v>2</v>
      </c>
      <c r="E117" s="11" t="s">
        <v>2</v>
      </c>
      <c r="F117" s="12" t="s">
        <v>11</v>
      </c>
    </row>
    <row r="118" spans="1:6" x14ac:dyDescent="0.3">
      <c r="A118" s="5" t="s">
        <v>75</v>
      </c>
      <c r="B118" s="6">
        <v>512</v>
      </c>
      <c r="C118" s="6">
        <v>-225</v>
      </c>
      <c r="D118" s="6">
        <v>5</v>
      </c>
      <c r="E118" s="7" t="s">
        <v>2</v>
      </c>
      <c r="F118" s="8" t="s">
        <v>16</v>
      </c>
    </row>
    <row r="119" spans="1:6" x14ac:dyDescent="0.3">
      <c r="A119" s="9" t="s">
        <v>75</v>
      </c>
      <c r="B119" s="10">
        <v>925</v>
      </c>
      <c r="C119" s="10">
        <v>-447</v>
      </c>
      <c r="D119" s="10">
        <v>5</v>
      </c>
      <c r="E119" s="11" t="s">
        <v>3</v>
      </c>
      <c r="F119" s="12" t="s">
        <v>13</v>
      </c>
    </row>
    <row r="120" spans="1:6" x14ac:dyDescent="0.3">
      <c r="A120" s="5" t="s">
        <v>75</v>
      </c>
      <c r="B120" s="6">
        <v>238</v>
      </c>
      <c r="C120" s="6">
        <v>20</v>
      </c>
      <c r="D120" s="6">
        <v>2</v>
      </c>
      <c r="E120" s="7" t="s">
        <v>2</v>
      </c>
      <c r="F120" s="8" t="s">
        <v>16</v>
      </c>
    </row>
    <row r="121" spans="1:6" x14ac:dyDescent="0.3">
      <c r="A121" s="9" t="s">
        <v>75</v>
      </c>
      <c r="B121" s="10">
        <v>351</v>
      </c>
      <c r="C121" s="10">
        <v>-47</v>
      </c>
      <c r="D121" s="10">
        <v>8</v>
      </c>
      <c r="E121" s="11" t="s">
        <v>3</v>
      </c>
      <c r="F121" s="12" t="s">
        <v>15</v>
      </c>
    </row>
    <row r="122" spans="1:6" x14ac:dyDescent="0.3">
      <c r="A122" s="5" t="s">
        <v>75</v>
      </c>
      <c r="B122" s="6">
        <v>269</v>
      </c>
      <c r="C122" s="6">
        <v>111</v>
      </c>
      <c r="D122" s="6">
        <v>3</v>
      </c>
      <c r="E122" s="7" t="s">
        <v>2</v>
      </c>
      <c r="F122" s="8" t="s">
        <v>18</v>
      </c>
    </row>
    <row r="123" spans="1:6" x14ac:dyDescent="0.3">
      <c r="A123" s="9" t="s">
        <v>76</v>
      </c>
      <c r="B123" s="10">
        <v>200</v>
      </c>
      <c r="C123" s="10">
        <v>-60</v>
      </c>
      <c r="D123" s="10">
        <v>4</v>
      </c>
      <c r="E123" s="11" t="s">
        <v>1</v>
      </c>
      <c r="F123" s="12" t="s">
        <v>10</v>
      </c>
    </row>
    <row r="124" spans="1:6" x14ac:dyDescent="0.3">
      <c r="A124" s="5" t="s">
        <v>76</v>
      </c>
      <c r="B124" s="6">
        <v>44</v>
      </c>
      <c r="C124" s="6">
        <v>-8</v>
      </c>
      <c r="D124" s="6">
        <v>3</v>
      </c>
      <c r="E124" s="7" t="s">
        <v>2</v>
      </c>
      <c r="F124" s="8" t="s">
        <v>11</v>
      </c>
    </row>
    <row r="125" spans="1:6" x14ac:dyDescent="0.3">
      <c r="A125" s="9" t="s">
        <v>76</v>
      </c>
      <c r="B125" s="10">
        <v>7</v>
      </c>
      <c r="C125" s="10">
        <v>0</v>
      </c>
      <c r="D125" s="10">
        <v>1</v>
      </c>
      <c r="E125" s="11" t="s">
        <v>2</v>
      </c>
      <c r="F125" s="12" t="s">
        <v>27</v>
      </c>
    </row>
    <row r="126" spans="1:6" x14ac:dyDescent="0.3">
      <c r="A126" s="5" t="s">
        <v>76</v>
      </c>
      <c r="B126" s="6">
        <v>11</v>
      </c>
      <c r="C126" s="6">
        <v>-4</v>
      </c>
      <c r="D126" s="6">
        <v>2</v>
      </c>
      <c r="E126" s="7" t="s">
        <v>2</v>
      </c>
      <c r="F126" s="8" t="s">
        <v>53</v>
      </c>
    </row>
    <row r="127" spans="1:6" x14ac:dyDescent="0.3">
      <c r="A127" s="9" t="s">
        <v>76</v>
      </c>
      <c r="B127" s="10">
        <v>16</v>
      </c>
      <c r="C127" s="10">
        <v>-10</v>
      </c>
      <c r="D127" s="10">
        <v>2</v>
      </c>
      <c r="E127" s="11" t="s">
        <v>2</v>
      </c>
      <c r="F127" s="12" t="s">
        <v>22</v>
      </c>
    </row>
    <row r="128" spans="1:6" x14ac:dyDescent="0.3">
      <c r="A128" s="5" t="s">
        <v>76</v>
      </c>
      <c r="B128" s="6">
        <v>172</v>
      </c>
      <c r="C128" s="6">
        <v>-103</v>
      </c>
      <c r="D128" s="6">
        <v>3</v>
      </c>
      <c r="E128" s="7" t="s">
        <v>1</v>
      </c>
      <c r="F128" s="8" t="s">
        <v>19</v>
      </c>
    </row>
    <row r="129" spans="1:6" x14ac:dyDescent="0.3">
      <c r="A129" s="9" t="s">
        <v>76</v>
      </c>
      <c r="B129" s="10">
        <v>49</v>
      </c>
      <c r="C129" s="10">
        <v>3</v>
      </c>
      <c r="D129" s="10">
        <v>1</v>
      </c>
      <c r="E129" s="11" t="s">
        <v>2</v>
      </c>
      <c r="F129" s="12" t="s">
        <v>25</v>
      </c>
    </row>
    <row r="130" spans="1:6" x14ac:dyDescent="0.3">
      <c r="A130" s="5" t="s">
        <v>76</v>
      </c>
      <c r="B130" s="6">
        <v>823</v>
      </c>
      <c r="C130" s="6">
        <v>-18</v>
      </c>
      <c r="D130" s="6">
        <v>7</v>
      </c>
      <c r="E130" s="7" t="s">
        <v>1</v>
      </c>
      <c r="F130" s="8" t="s">
        <v>19</v>
      </c>
    </row>
    <row r="131" spans="1:6" x14ac:dyDescent="0.3">
      <c r="A131" s="9" t="s">
        <v>76</v>
      </c>
      <c r="B131" s="10">
        <v>23</v>
      </c>
      <c r="C131" s="10">
        <v>4</v>
      </c>
      <c r="D131" s="10">
        <v>1</v>
      </c>
      <c r="E131" s="11" t="s">
        <v>2</v>
      </c>
      <c r="F131" s="12" t="s">
        <v>16</v>
      </c>
    </row>
    <row r="132" spans="1:6" x14ac:dyDescent="0.3">
      <c r="A132" s="5" t="s">
        <v>76</v>
      </c>
      <c r="B132" s="6">
        <v>457</v>
      </c>
      <c r="C132" s="6">
        <v>-41</v>
      </c>
      <c r="D132" s="6">
        <v>4</v>
      </c>
      <c r="E132" s="7" t="s">
        <v>2</v>
      </c>
      <c r="F132" s="8" t="s">
        <v>16</v>
      </c>
    </row>
    <row r="133" spans="1:6" x14ac:dyDescent="0.3">
      <c r="A133" s="9" t="s">
        <v>77</v>
      </c>
      <c r="B133" s="10">
        <v>24</v>
      </c>
      <c r="C133" s="10">
        <v>-21</v>
      </c>
      <c r="D133" s="10">
        <v>7</v>
      </c>
      <c r="E133" s="11" t="s">
        <v>2</v>
      </c>
      <c r="F133" s="12" t="s">
        <v>53</v>
      </c>
    </row>
    <row r="134" spans="1:6" x14ac:dyDescent="0.3">
      <c r="A134" s="5" t="s">
        <v>77</v>
      </c>
      <c r="B134" s="6">
        <v>25</v>
      </c>
      <c r="C134" s="6">
        <v>-2</v>
      </c>
      <c r="D134" s="6">
        <v>5</v>
      </c>
      <c r="E134" s="7" t="s">
        <v>2</v>
      </c>
      <c r="F134" s="8" t="s">
        <v>12</v>
      </c>
    </row>
    <row r="135" spans="1:6" x14ac:dyDescent="0.3">
      <c r="A135" s="9" t="s">
        <v>77</v>
      </c>
      <c r="B135" s="10">
        <v>174</v>
      </c>
      <c r="C135" s="10">
        <v>-70</v>
      </c>
      <c r="D135" s="10">
        <v>3</v>
      </c>
      <c r="E135" s="11" t="s">
        <v>3</v>
      </c>
      <c r="F135" s="12" t="s">
        <v>33</v>
      </c>
    </row>
    <row r="136" spans="1:6" x14ac:dyDescent="0.3">
      <c r="A136" s="5" t="s">
        <v>77</v>
      </c>
      <c r="B136" s="6">
        <v>206</v>
      </c>
      <c r="C136" s="6">
        <v>-206</v>
      </c>
      <c r="D136" s="6">
        <v>3</v>
      </c>
      <c r="E136" s="7" t="s">
        <v>2</v>
      </c>
      <c r="F136" s="8" t="s">
        <v>16</v>
      </c>
    </row>
    <row r="137" spans="1:6" x14ac:dyDescent="0.3">
      <c r="A137" s="9" t="s">
        <v>77</v>
      </c>
      <c r="B137" s="10">
        <v>21</v>
      </c>
      <c r="C137" s="10">
        <v>-13</v>
      </c>
      <c r="D137" s="10">
        <v>3</v>
      </c>
      <c r="E137" s="11" t="s">
        <v>2</v>
      </c>
      <c r="F137" s="12" t="s">
        <v>27</v>
      </c>
    </row>
    <row r="138" spans="1:6" x14ac:dyDescent="0.3">
      <c r="A138" s="5" t="s">
        <v>77</v>
      </c>
      <c r="B138" s="6">
        <v>34</v>
      </c>
      <c r="C138" s="6">
        <v>-6</v>
      </c>
      <c r="D138" s="6">
        <v>4</v>
      </c>
      <c r="E138" s="7" t="s">
        <v>2</v>
      </c>
      <c r="F138" s="8" t="s">
        <v>27</v>
      </c>
    </row>
    <row r="139" spans="1:6" x14ac:dyDescent="0.3">
      <c r="A139" s="9" t="s">
        <v>77</v>
      </c>
      <c r="B139" s="10">
        <v>9</v>
      </c>
      <c r="C139" s="10">
        <v>-6</v>
      </c>
      <c r="D139" s="10">
        <v>2</v>
      </c>
      <c r="E139" s="11" t="s">
        <v>2</v>
      </c>
      <c r="F139" s="12" t="s">
        <v>12</v>
      </c>
    </row>
    <row r="140" spans="1:6" x14ac:dyDescent="0.3">
      <c r="A140" s="5" t="s">
        <v>78</v>
      </c>
      <c r="B140" s="6">
        <v>1279</v>
      </c>
      <c r="C140" s="6">
        <v>-640</v>
      </c>
      <c r="D140" s="6">
        <v>8</v>
      </c>
      <c r="E140" s="7" t="s">
        <v>3</v>
      </c>
      <c r="F140" s="8" t="s">
        <v>30</v>
      </c>
    </row>
    <row r="141" spans="1:6" x14ac:dyDescent="0.3">
      <c r="A141" s="9" t="s">
        <v>78</v>
      </c>
      <c r="B141" s="10">
        <v>28</v>
      </c>
      <c r="C141" s="10">
        <v>-3</v>
      </c>
      <c r="D141" s="10">
        <v>2</v>
      </c>
      <c r="E141" s="11" t="s">
        <v>2</v>
      </c>
      <c r="F141" s="12" t="s">
        <v>16</v>
      </c>
    </row>
    <row r="142" spans="1:6" x14ac:dyDescent="0.3">
      <c r="A142" s="5" t="s">
        <v>78</v>
      </c>
      <c r="B142" s="6">
        <v>427</v>
      </c>
      <c r="C142" s="6">
        <v>-50</v>
      </c>
      <c r="D142" s="6">
        <v>7</v>
      </c>
      <c r="E142" s="7" t="s">
        <v>3</v>
      </c>
      <c r="F142" s="8" t="s">
        <v>15</v>
      </c>
    </row>
    <row r="143" spans="1:6" x14ac:dyDescent="0.3">
      <c r="A143" s="9" t="s">
        <v>78</v>
      </c>
      <c r="B143" s="10">
        <v>168</v>
      </c>
      <c r="C143" s="10">
        <v>-10</v>
      </c>
      <c r="D143" s="10">
        <v>3</v>
      </c>
      <c r="E143" s="11" t="s">
        <v>3</v>
      </c>
      <c r="F143" s="12" t="s">
        <v>33</v>
      </c>
    </row>
    <row r="144" spans="1:6" x14ac:dyDescent="0.3">
      <c r="A144" s="5" t="s">
        <v>78</v>
      </c>
      <c r="B144" s="6">
        <v>1327</v>
      </c>
      <c r="C144" s="6">
        <v>318</v>
      </c>
      <c r="D144" s="6">
        <v>8</v>
      </c>
      <c r="E144" s="7" t="s">
        <v>1</v>
      </c>
      <c r="F144" s="8" t="s">
        <v>19</v>
      </c>
    </row>
    <row r="145" spans="1:6" x14ac:dyDescent="0.3">
      <c r="A145" s="9" t="s">
        <v>78</v>
      </c>
      <c r="B145" s="10">
        <v>195</v>
      </c>
      <c r="C145" s="10">
        <v>-117</v>
      </c>
      <c r="D145" s="10">
        <v>5</v>
      </c>
      <c r="E145" s="11" t="s">
        <v>3</v>
      </c>
      <c r="F145" s="12" t="s">
        <v>15</v>
      </c>
    </row>
    <row r="146" spans="1:6" x14ac:dyDescent="0.3">
      <c r="A146" s="5" t="s">
        <v>78</v>
      </c>
      <c r="B146" s="6">
        <v>115</v>
      </c>
      <c r="C146" s="6">
        <v>25</v>
      </c>
      <c r="D146" s="6">
        <v>1</v>
      </c>
      <c r="E146" s="7" t="s">
        <v>3</v>
      </c>
      <c r="F146" s="8" t="s">
        <v>33</v>
      </c>
    </row>
    <row r="147" spans="1:6" x14ac:dyDescent="0.3">
      <c r="A147" s="9" t="s">
        <v>78</v>
      </c>
      <c r="B147" s="10">
        <v>668</v>
      </c>
      <c r="C147" s="10">
        <v>-31</v>
      </c>
      <c r="D147" s="10">
        <v>3</v>
      </c>
      <c r="E147" s="11" t="s">
        <v>3</v>
      </c>
      <c r="F147" s="12" t="s">
        <v>30</v>
      </c>
    </row>
    <row r="148" spans="1:6" x14ac:dyDescent="0.3">
      <c r="A148" s="5" t="s">
        <v>78</v>
      </c>
      <c r="B148" s="6">
        <v>227</v>
      </c>
      <c r="C148" s="6">
        <v>102</v>
      </c>
      <c r="D148" s="6">
        <v>8</v>
      </c>
      <c r="E148" s="7" t="s">
        <v>3</v>
      </c>
      <c r="F148" s="8" t="s">
        <v>33</v>
      </c>
    </row>
    <row r="149" spans="1:6" x14ac:dyDescent="0.3">
      <c r="A149" s="9" t="s">
        <v>79</v>
      </c>
      <c r="B149" s="10">
        <v>34</v>
      </c>
      <c r="C149" s="10">
        <v>12</v>
      </c>
      <c r="D149" s="10">
        <v>3</v>
      </c>
      <c r="E149" s="11" t="s">
        <v>2</v>
      </c>
      <c r="F149" s="12" t="s">
        <v>12</v>
      </c>
    </row>
    <row r="150" spans="1:6" x14ac:dyDescent="0.3">
      <c r="A150" s="5" t="s">
        <v>79</v>
      </c>
      <c r="B150" s="6">
        <v>229</v>
      </c>
      <c r="C150" s="6">
        <v>-23</v>
      </c>
      <c r="D150" s="6">
        <v>2</v>
      </c>
      <c r="E150" s="7" t="s">
        <v>2</v>
      </c>
      <c r="F150" s="8" t="s">
        <v>16</v>
      </c>
    </row>
    <row r="151" spans="1:6" x14ac:dyDescent="0.3">
      <c r="A151" s="9" t="s">
        <v>79</v>
      </c>
      <c r="B151" s="10">
        <v>54</v>
      </c>
      <c r="C151" s="10">
        <v>-3</v>
      </c>
      <c r="D151" s="10">
        <v>3</v>
      </c>
      <c r="E151" s="11" t="s">
        <v>2</v>
      </c>
      <c r="F151" s="12" t="s">
        <v>16</v>
      </c>
    </row>
    <row r="152" spans="1:6" x14ac:dyDescent="0.3">
      <c r="A152" s="5" t="s">
        <v>79</v>
      </c>
      <c r="B152" s="6">
        <v>269</v>
      </c>
      <c r="C152" s="6">
        <v>-86</v>
      </c>
      <c r="D152" s="6">
        <v>2</v>
      </c>
      <c r="E152" s="7" t="s">
        <v>3</v>
      </c>
      <c r="F152" s="8" t="s">
        <v>13</v>
      </c>
    </row>
    <row r="153" spans="1:6" x14ac:dyDescent="0.3">
      <c r="A153" s="9" t="s">
        <v>79</v>
      </c>
      <c r="B153" s="10">
        <v>122</v>
      </c>
      <c r="C153" s="10">
        <v>-21</v>
      </c>
      <c r="D153" s="10">
        <v>3</v>
      </c>
      <c r="E153" s="11" t="s">
        <v>1</v>
      </c>
      <c r="F153" s="12" t="s">
        <v>34</v>
      </c>
    </row>
    <row r="154" spans="1:6" x14ac:dyDescent="0.3">
      <c r="A154" s="5" t="s">
        <v>79</v>
      </c>
      <c r="B154" s="6">
        <v>105</v>
      </c>
      <c r="C154" s="6">
        <v>46</v>
      </c>
      <c r="D154" s="6">
        <v>2</v>
      </c>
      <c r="E154" s="7" t="s">
        <v>2</v>
      </c>
      <c r="F154" s="8" t="s">
        <v>11</v>
      </c>
    </row>
    <row r="155" spans="1:6" x14ac:dyDescent="0.3">
      <c r="A155" s="9" t="s">
        <v>79</v>
      </c>
      <c r="B155" s="10">
        <v>450</v>
      </c>
      <c r="C155" s="10">
        <v>-90</v>
      </c>
      <c r="D155" s="10">
        <v>3</v>
      </c>
      <c r="E155" s="11" t="s">
        <v>3</v>
      </c>
      <c r="F155" s="12" t="s">
        <v>30</v>
      </c>
    </row>
    <row r="156" spans="1:6" x14ac:dyDescent="0.3">
      <c r="A156" s="5" t="s">
        <v>79</v>
      </c>
      <c r="B156" s="6">
        <v>121</v>
      </c>
      <c r="C156" s="6">
        <v>-17</v>
      </c>
      <c r="D156" s="6">
        <v>3</v>
      </c>
      <c r="E156" s="7" t="s">
        <v>1</v>
      </c>
      <c r="F156" s="8" t="s">
        <v>34</v>
      </c>
    </row>
    <row r="157" spans="1:6" x14ac:dyDescent="0.3">
      <c r="A157" s="9" t="s">
        <v>80</v>
      </c>
      <c r="B157" s="10">
        <v>44</v>
      </c>
      <c r="C157" s="10">
        <v>-26</v>
      </c>
      <c r="D157" s="10">
        <v>3</v>
      </c>
      <c r="E157" s="11" t="s">
        <v>2</v>
      </c>
      <c r="F157" s="12" t="s">
        <v>12</v>
      </c>
    </row>
    <row r="158" spans="1:6" x14ac:dyDescent="0.3">
      <c r="A158" s="5" t="s">
        <v>80</v>
      </c>
      <c r="B158" s="6">
        <v>7</v>
      </c>
      <c r="C158" s="6">
        <v>-4</v>
      </c>
      <c r="D158" s="6">
        <v>3</v>
      </c>
      <c r="E158" s="7" t="s">
        <v>2</v>
      </c>
      <c r="F158" s="8" t="s">
        <v>12</v>
      </c>
    </row>
    <row r="159" spans="1:6" x14ac:dyDescent="0.3">
      <c r="A159" s="9" t="s">
        <v>80</v>
      </c>
      <c r="B159" s="10">
        <v>396</v>
      </c>
      <c r="C159" s="10">
        <v>-31</v>
      </c>
      <c r="D159" s="10">
        <v>9</v>
      </c>
      <c r="E159" s="11" t="s">
        <v>2</v>
      </c>
      <c r="F159" s="12" t="s">
        <v>16</v>
      </c>
    </row>
    <row r="160" spans="1:6" x14ac:dyDescent="0.3">
      <c r="A160" s="5" t="s">
        <v>80</v>
      </c>
      <c r="B160" s="6">
        <v>97</v>
      </c>
      <c r="C160" s="6">
        <v>-62</v>
      </c>
      <c r="D160" s="6">
        <v>2</v>
      </c>
      <c r="E160" s="7" t="s">
        <v>2</v>
      </c>
      <c r="F160" s="8" t="s">
        <v>18</v>
      </c>
    </row>
    <row r="161" spans="1:6" x14ac:dyDescent="0.3">
      <c r="A161" s="9" t="s">
        <v>80</v>
      </c>
      <c r="B161" s="10">
        <v>110</v>
      </c>
      <c r="C161" s="10">
        <v>-68</v>
      </c>
      <c r="D161" s="10">
        <v>4</v>
      </c>
      <c r="E161" s="11" t="s">
        <v>2</v>
      </c>
      <c r="F161" s="12" t="s">
        <v>16</v>
      </c>
    </row>
    <row r="162" spans="1:6" x14ac:dyDescent="0.3">
      <c r="A162" s="5" t="s">
        <v>80</v>
      </c>
      <c r="B162" s="6">
        <v>312</v>
      </c>
      <c r="C162" s="6">
        <v>-312</v>
      </c>
      <c r="D162" s="6">
        <v>7</v>
      </c>
      <c r="E162" s="7" t="s">
        <v>1</v>
      </c>
      <c r="F162" s="8" t="s">
        <v>19</v>
      </c>
    </row>
    <row r="163" spans="1:6" x14ac:dyDescent="0.3">
      <c r="A163" s="9" t="s">
        <v>80</v>
      </c>
      <c r="B163" s="10">
        <v>9</v>
      </c>
      <c r="C163" s="10">
        <v>-6</v>
      </c>
      <c r="D163" s="10">
        <v>2</v>
      </c>
      <c r="E163" s="11" t="s">
        <v>2</v>
      </c>
      <c r="F163" s="12" t="s">
        <v>53</v>
      </c>
    </row>
    <row r="164" spans="1:6" x14ac:dyDescent="0.3">
      <c r="A164" s="5" t="s">
        <v>80</v>
      </c>
      <c r="B164" s="6">
        <v>6</v>
      </c>
      <c r="C164" s="6">
        <v>-3</v>
      </c>
      <c r="D164" s="6">
        <v>1</v>
      </c>
      <c r="E164" s="7" t="s">
        <v>2</v>
      </c>
      <c r="F164" s="8" t="s">
        <v>12</v>
      </c>
    </row>
    <row r="165" spans="1:6" x14ac:dyDescent="0.3">
      <c r="A165" s="9" t="s">
        <v>80</v>
      </c>
      <c r="B165" s="10">
        <v>74</v>
      </c>
      <c r="C165" s="10">
        <v>23</v>
      </c>
      <c r="D165" s="10">
        <v>8</v>
      </c>
      <c r="E165" s="11" t="s">
        <v>2</v>
      </c>
      <c r="F165" s="12" t="s">
        <v>53</v>
      </c>
    </row>
    <row r="166" spans="1:6" x14ac:dyDescent="0.3">
      <c r="A166" s="5" t="s">
        <v>81</v>
      </c>
      <c r="B166" s="6">
        <v>534</v>
      </c>
      <c r="C166" s="6">
        <v>0</v>
      </c>
      <c r="D166" s="6">
        <v>3</v>
      </c>
      <c r="E166" s="7" t="s">
        <v>2</v>
      </c>
      <c r="F166" s="8" t="s">
        <v>16</v>
      </c>
    </row>
    <row r="167" spans="1:6" x14ac:dyDescent="0.3">
      <c r="A167" s="9" t="s">
        <v>81</v>
      </c>
      <c r="B167" s="10">
        <v>30</v>
      </c>
      <c r="C167" s="10">
        <v>-5</v>
      </c>
      <c r="D167" s="10">
        <v>5</v>
      </c>
      <c r="E167" s="11" t="s">
        <v>2</v>
      </c>
      <c r="F167" s="12" t="s">
        <v>11</v>
      </c>
    </row>
    <row r="168" spans="1:6" x14ac:dyDescent="0.3">
      <c r="A168" s="5" t="s">
        <v>81</v>
      </c>
      <c r="B168" s="6">
        <v>61</v>
      </c>
      <c r="C168" s="6">
        <v>-23</v>
      </c>
      <c r="D168" s="6">
        <v>2</v>
      </c>
      <c r="E168" s="7" t="s">
        <v>2</v>
      </c>
      <c r="F168" s="8" t="s">
        <v>16</v>
      </c>
    </row>
    <row r="169" spans="1:6" x14ac:dyDescent="0.3">
      <c r="A169" s="9" t="s">
        <v>81</v>
      </c>
      <c r="B169" s="10">
        <v>6</v>
      </c>
      <c r="C169" s="10">
        <v>3</v>
      </c>
      <c r="D169" s="10">
        <v>1</v>
      </c>
      <c r="E169" s="11" t="s">
        <v>2</v>
      </c>
      <c r="F169" s="12" t="s">
        <v>12</v>
      </c>
    </row>
    <row r="170" spans="1:6" x14ac:dyDescent="0.3">
      <c r="A170" s="5" t="s">
        <v>81</v>
      </c>
      <c r="B170" s="6">
        <v>24</v>
      </c>
      <c r="C170" s="6">
        <v>-1</v>
      </c>
      <c r="D170" s="6">
        <v>2</v>
      </c>
      <c r="E170" s="7" t="s">
        <v>2</v>
      </c>
      <c r="F170" s="8" t="s">
        <v>12</v>
      </c>
    </row>
    <row r="171" spans="1:6" x14ac:dyDescent="0.3">
      <c r="A171" s="9" t="s">
        <v>81</v>
      </c>
      <c r="B171" s="10">
        <v>56</v>
      </c>
      <c r="C171" s="10">
        <v>18</v>
      </c>
      <c r="D171" s="10">
        <v>2</v>
      </c>
      <c r="E171" s="11" t="s">
        <v>2</v>
      </c>
      <c r="F171" s="12" t="s">
        <v>12</v>
      </c>
    </row>
    <row r="172" spans="1:6" x14ac:dyDescent="0.3">
      <c r="A172" s="5" t="s">
        <v>81</v>
      </c>
      <c r="B172" s="6">
        <v>406</v>
      </c>
      <c r="C172" s="6">
        <v>126</v>
      </c>
      <c r="D172" s="6">
        <v>2</v>
      </c>
      <c r="E172" s="7" t="s">
        <v>2</v>
      </c>
      <c r="F172" s="8" t="s">
        <v>16</v>
      </c>
    </row>
    <row r="173" spans="1:6" x14ac:dyDescent="0.3">
      <c r="A173" s="9" t="s">
        <v>81</v>
      </c>
      <c r="B173" s="10">
        <v>624</v>
      </c>
      <c r="C173" s="10">
        <v>37</v>
      </c>
      <c r="D173" s="10">
        <v>2</v>
      </c>
      <c r="E173" s="11" t="s">
        <v>3</v>
      </c>
      <c r="F173" s="12" t="s">
        <v>13</v>
      </c>
    </row>
    <row r="174" spans="1:6" x14ac:dyDescent="0.3">
      <c r="A174" s="5" t="s">
        <v>81</v>
      </c>
      <c r="B174" s="6">
        <v>101</v>
      </c>
      <c r="C174" s="6">
        <v>18</v>
      </c>
      <c r="D174" s="6">
        <v>9</v>
      </c>
      <c r="E174" s="7" t="s">
        <v>2</v>
      </c>
      <c r="F174" s="8" t="s">
        <v>53</v>
      </c>
    </row>
    <row r="175" spans="1:6" x14ac:dyDescent="0.3">
      <c r="A175" s="9" t="s">
        <v>81</v>
      </c>
      <c r="B175" s="10">
        <v>1389</v>
      </c>
      <c r="C175" s="10">
        <v>680</v>
      </c>
      <c r="D175" s="10">
        <v>7</v>
      </c>
      <c r="E175" s="11" t="s">
        <v>2</v>
      </c>
      <c r="F175" s="12" t="s">
        <v>16</v>
      </c>
    </row>
    <row r="176" spans="1:6" x14ac:dyDescent="0.3">
      <c r="A176" s="5" t="s">
        <v>81</v>
      </c>
      <c r="B176" s="6">
        <v>651</v>
      </c>
      <c r="C176" s="6">
        <v>169</v>
      </c>
      <c r="D176" s="6">
        <v>5</v>
      </c>
      <c r="E176" s="7" t="s">
        <v>3</v>
      </c>
      <c r="F176" s="8" t="s">
        <v>30</v>
      </c>
    </row>
    <row r="177" spans="1:6" x14ac:dyDescent="0.3">
      <c r="A177" s="9" t="s">
        <v>81</v>
      </c>
      <c r="B177" s="10">
        <v>13</v>
      </c>
      <c r="C177" s="10">
        <v>-1</v>
      </c>
      <c r="D177" s="10">
        <v>3</v>
      </c>
      <c r="E177" s="11" t="s">
        <v>2</v>
      </c>
      <c r="F177" s="12" t="s">
        <v>12</v>
      </c>
    </row>
    <row r="178" spans="1:6" x14ac:dyDescent="0.3">
      <c r="A178" s="5" t="s">
        <v>82</v>
      </c>
      <c r="B178" s="6">
        <v>1021</v>
      </c>
      <c r="C178" s="6">
        <v>-48</v>
      </c>
      <c r="D178" s="6">
        <v>4</v>
      </c>
      <c r="E178" s="7" t="s">
        <v>3</v>
      </c>
      <c r="F178" s="8" t="s">
        <v>13</v>
      </c>
    </row>
    <row r="179" spans="1:6" x14ac:dyDescent="0.3">
      <c r="A179" s="9" t="s">
        <v>82</v>
      </c>
      <c r="B179" s="10">
        <v>32</v>
      </c>
      <c r="C179" s="10">
        <v>-22</v>
      </c>
      <c r="D179" s="10">
        <v>5</v>
      </c>
      <c r="E179" s="11" t="s">
        <v>2</v>
      </c>
      <c r="F179" s="12" t="s">
        <v>16</v>
      </c>
    </row>
    <row r="180" spans="1:6" x14ac:dyDescent="0.3">
      <c r="A180" s="5" t="s">
        <v>82</v>
      </c>
      <c r="B180" s="6">
        <v>332</v>
      </c>
      <c r="C180" s="6">
        <v>-43</v>
      </c>
      <c r="D180" s="6">
        <v>6</v>
      </c>
      <c r="E180" s="7" t="s">
        <v>3</v>
      </c>
      <c r="F180" s="8" t="s">
        <v>15</v>
      </c>
    </row>
    <row r="181" spans="1:6" x14ac:dyDescent="0.3">
      <c r="A181" s="9" t="s">
        <v>82</v>
      </c>
      <c r="B181" s="10">
        <v>288</v>
      </c>
      <c r="C181" s="10">
        <v>-180</v>
      </c>
      <c r="D181" s="10">
        <v>4</v>
      </c>
      <c r="E181" s="11" t="s">
        <v>1</v>
      </c>
      <c r="F181" s="12" t="s">
        <v>19</v>
      </c>
    </row>
    <row r="182" spans="1:6" x14ac:dyDescent="0.3">
      <c r="A182" s="5" t="s">
        <v>83</v>
      </c>
      <c r="B182" s="6">
        <v>27</v>
      </c>
      <c r="C182" s="6">
        <v>9</v>
      </c>
      <c r="D182" s="6">
        <v>2</v>
      </c>
      <c r="E182" s="7" t="s">
        <v>2</v>
      </c>
      <c r="F182" s="8" t="s">
        <v>22</v>
      </c>
    </row>
    <row r="183" spans="1:6" x14ac:dyDescent="0.3">
      <c r="A183" s="9" t="s">
        <v>84</v>
      </c>
      <c r="B183" s="10">
        <v>148</v>
      </c>
      <c r="C183" s="10">
        <v>72</v>
      </c>
      <c r="D183" s="10">
        <v>7</v>
      </c>
      <c r="E183" s="11" t="s">
        <v>2</v>
      </c>
      <c r="F183" s="12" t="s">
        <v>22</v>
      </c>
    </row>
    <row r="184" spans="1:6" x14ac:dyDescent="0.3">
      <c r="A184" s="5" t="s">
        <v>85</v>
      </c>
      <c r="B184" s="6">
        <v>245</v>
      </c>
      <c r="C184" s="6">
        <v>-78</v>
      </c>
      <c r="D184" s="6">
        <v>3</v>
      </c>
      <c r="E184" s="7" t="s">
        <v>2</v>
      </c>
      <c r="F184" s="8" t="s">
        <v>16</v>
      </c>
    </row>
    <row r="185" spans="1:6" x14ac:dyDescent="0.3">
      <c r="A185" s="9" t="s">
        <v>86</v>
      </c>
      <c r="B185" s="10">
        <v>19</v>
      </c>
      <c r="C185" s="10">
        <v>-15</v>
      </c>
      <c r="D185" s="10">
        <v>3</v>
      </c>
      <c r="E185" s="11" t="s">
        <v>2</v>
      </c>
      <c r="F185" s="12" t="s">
        <v>12</v>
      </c>
    </row>
    <row r="186" spans="1:6" x14ac:dyDescent="0.3">
      <c r="A186" s="5" t="s">
        <v>86</v>
      </c>
      <c r="B186" s="6">
        <v>224</v>
      </c>
      <c r="C186" s="6">
        <v>-81</v>
      </c>
      <c r="D186" s="6">
        <v>3</v>
      </c>
      <c r="E186" s="7" t="s">
        <v>1</v>
      </c>
      <c r="F186" s="8" t="s">
        <v>19</v>
      </c>
    </row>
    <row r="187" spans="1:6" x14ac:dyDescent="0.3">
      <c r="A187" s="9" t="s">
        <v>86</v>
      </c>
      <c r="B187" s="10">
        <v>58</v>
      </c>
      <c r="C187" s="10">
        <v>-42</v>
      </c>
      <c r="D187" s="10">
        <v>2</v>
      </c>
      <c r="E187" s="11" t="s">
        <v>1</v>
      </c>
      <c r="F187" s="12" t="s">
        <v>19</v>
      </c>
    </row>
    <row r="188" spans="1:6" x14ac:dyDescent="0.3">
      <c r="A188" s="5" t="s">
        <v>86</v>
      </c>
      <c r="B188" s="6">
        <v>145</v>
      </c>
      <c r="C188" s="6">
        <v>-104</v>
      </c>
      <c r="D188" s="6">
        <v>5</v>
      </c>
      <c r="E188" s="7" t="s">
        <v>1</v>
      </c>
      <c r="F188" s="8" t="s">
        <v>19</v>
      </c>
    </row>
    <row r="189" spans="1:6" x14ac:dyDescent="0.3">
      <c r="A189" s="9" t="s">
        <v>86</v>
      </c>
      <c r="B189" s="10">
        <v>55</v>
      </c>
      <c r="C189" s="10">
        <v>-33</v>
      </c>
      <c r="D189" s="10">
        <v>2</v>
      </c>
      <c r="E189" s="11" t="s">
        <v>1</v>
      </c>
      <c r="F189" s="12" t="s">
        <v>19</v>
      </c>
    </row>
    <row r="190" spans="1:6" x14ac:dyDescent="0.3">
      <c r="A190" s="5" t="s">
        <v>86</v>
      </c>
      <c r="B190" s="6">
        <v>7</v>
      </c>
      <c r="C190" s="6">
        <v>-1</v>
      </c>
      <c r="D190" s="6">
        <v>2</v>
      </c>
      <c r="E190" s="7" t="s">
        <v>2</v>
      </c>
      <c r="F190" s="8" t="s">
        <v>12</v>
      </c>
    </row>
    <row r="191" spans="1:6" x14ac:dyDescent="0.3">
      <c r="A191" s="9" t="s">
        <v>87</v>
      </c>
      <c r="B191" s="10">
        <v>24</v>
      </c>
      <c r="C191" s="10">
        <v>-2</v>
      </c>
      <c r="D191" s="10">
        <v>2</v>
      </c>
      <c r="E191" s="11" t="s">
        <v>2</v>
      </c>
      <c r="F191" s="12" t="s">
        <v>22</v>
      </c>
    </row>
    <row r="192" spans="1:6" x14ac:dyDescent="0.3">
      <c r="A192" s="5" t="s">
        <v>87</v>
      </c>
      <c r="B192" s="6">
        <v>86</v>
      </c>
      <c r="C192" s="6">
        <v>-21</v>
      </c>
      <c r="D192" s="6">
        <v>1</v>
      </c>
      <c r="E192" s="7" t="s">
        <v>3</v>
      </c>
      <c r="F192" s="8" t="s">
        <v>13</v>
      </c>
    </row>
    <row r="193" spans="1:6" x14ac:dyDescent="0.3">
      <c r="A193" s="9" t="s">
        <v>87</v>
      </c>
      <c r="B193" s="10">
        <v>385</v>
      </c>
      <c r="C193" s="10">
        <v>-77</v>
      </c>
      <c r="D193" s="10">
        <v>11</v>
      </c>
      <c r="E193" s="11" t="s">
        <v>1</v>
      </c>
      <c r="F193" s="12" t="s">
        <v>34</v>
      </c>
    </row>
    <row r="194" spans="1:6" x14ac:dyDescent="0.3">
      <c r="A194" s="5" t="s">
        <v>88</v>
      </c>
      <c r="B194" s="6">
        <v>294</v>
      </c>
      <c r="C194" s="6">
        <v>138</v>
      </c>
      <c r="D194" s="6">
        <v>2</v>
      </c>
      <c r="E194" s="7" t="s">
        <v>3</v>
      </c>
      <c r="F194" s="8" t="s">
        <v>30</v>
      </c>
    </row>
    <row r="195" spans="1:6" x14ac:dyDescent="0.3">
      <c r="A195" s="9" t="s">
        <v>89</v>
      </c>
      <c r="B195" s="10">
        <v>444</v>
      </c>
      <c r="C195" s="10">
        <v>-200</v>
      </c>
      <c r="D195" s="10">
        <v>4</v>
      </c>
      <c r="E195" s="11" t="s">
        <v>3</v>
      </c>
      <c r="F195" s="12" t="s">
        <v>15</v>
      </c>
    </row>
    <row r="196" spans="1:6" x14ac:dyDescent="0.3">
      <c r="A196" s="5" t="s">
        <v>89</v>
      </c>
      <c r="B196" s="6">
        <v>785</v>
      </c>
      <c r="C196" s="6">
        <v>52</v>
      </c>
      <c r="D196" s="6">
        <v>2</v>
      </c>
      <c r="E196" s="7" t="s">
        <v>3</v>
      </c>
      <c r="F196" s="8" t="s">
        <v>15</v>
      </c>
    </row>
    <row r="197" spans="1:6" x14ac:dyDescent="0.3">
      <c r="A197" s="9" t="s">
        <v>89</v>
      </c>
      <c r="B197" s="10">
        <v>258</v>
      </c>
      <c r="C197" s="10">
        <v>-27</v>
      </c>
      <c r="D197" s="10">
        <v>2</v>
      </c>
      <c r="E197" s="11" t="s">
        <v>3</v>
      </c>
      <c r="F197" s="12" t="s">
        <v>15</v>
      </c>
    </row>
    <row r="198" spans="1:6" x14ac:dyDescent="0.3">
      <c r="A198" s="5" t="s">
        <v>89</v>
      </c>
      <c r="B198" s="6">
        <v>83</v>
      </c>
      <c r="C198" s="6">
        <v>-48</v>
      </c>
      <c r="D198" s="6">
        <v>1</v>
      </c>
      <c r="E198" s="7" t="s">
        <v>1</v>
      </c>
      <c r="F198" s="8" t="s">
        <v>10</v>
      </c>
    </row>
    <row r="199" spans="1:6" x14ac:dyDescent="0.3">
      <c r="A199" s="9" t="s">
        <v>90</v>
      </c>
      <c r="B199" s="10">
        <v>166</v>
      </c>
      <c r="C199" s="10">
        <v>-113</v>
      </c>
      <c r="D199" s="10">
        <v>4</v>
      </c>
      <c r="E199" s="11" t="s">
        <v>3</v>
      </c>
      <c r="F199" s="12" t="s">
        <v>33</v>
      </c>
    </row>
    <row r="200" spans="1:6" x14ac:dyDescent="0.3">
      <c r="A200" s="5" t="s">
        <v>91</v>
      </c>
      <c r="B200" s="6">
        <v>934</v>
      </c>
      <c r="C200" s="6">
        <v>-916</v>
      </c>
      <c r="D200" s="6">
        <v>7</v>
      </c>
      <c r="E200" s="7" t="s">
        <v>3</v>
      </c>
      <c r="F200" s="8" t="s">
        <v>13</v>
      </c>
    </row>
    <row r="201" spans="1:6" x14ac:dyDescent="0.3">
      <c r="A201" s="9" t="s">
        <v>92</v>
      </c>
      <c r="B201" s="10">
        <v>11</v>
      </c>
      <c r="C201" s="10">
        <v>-2</v>
      </c>
      <c r="D201" s="10">
        <v>4</v>
      </c>
      <c r="E201" s="11" t="s">
        <v>2</v>
      </c>
      <c r="F201" s="12" t="s">
        <v>12</v>
      </c>
    </row>
    <row r="202" spans="1:6" x14ac:dyDescent="0.3">
      <c r="A202" s="5" t="s">
        <v>92</v>
      </c>
      <c r="B202" s="6">
        <v>41</v>
      </c>
      <c r="C202" s="6">
        <v>6</v>
      </c>
      <c r="D202" s="6">
        <v>5</v>
      </c>
      <c r="E202" s="7" t="s">
        <v>2</v>
      </c>
      <c r="F202" s="8" t="s">
        <v>53</v>
      </c>
    </row>
    <row r="203" spans="1:6" x14ac:dyDescent="0.3">
      <c r="A203" s="9" t="s">
        <v>92</v>
      </c>
      <c r="B203" s="10">
        <v>344</v>
      </c>
      <c r="C203" s="10">
        <v>-34</v>
      </c>
      <c r="D203" s="10">
        <v>3</v>
      </c>
      <c r="E203" s="11" t="s">
        <v>2</v>
      </c>
      <c r="F203" s="12" t="s">
        <v>16</v>
      </c>
    </row>
    <row r="204" spans="1:6" x14ac:dyDescent="0.3">
      <c r="A204" s="5" t="s">
        <v>92</v>
      </c>
      <c r="B204" s="6">
        <v>1030</v>
      </c>
      <c r="C204" s="6">
        <v>206</v>
      </c>
      <c r="D204" s="6">
        <v>8</v>
      </c>
      <c r="E204" s="7" t="s">
        <v>3</v>
      </c>
      <c r="F204" s="8" t="s">
        <v>30</v>
      </c>
    </row>
    <row r="205" spans="1:6" x14ac:dyDescent="0.3">
      <c r="A205" s="9" t="s">
        <v>92</v>
      </c>
      <c r="B205" s="10">
        <v>516</v>
      </c>
      <c r="C205" s="10">
        <v>69</v>
      </c>
      <c r="D205" s="10">
        <v>4</v>
      </c>
      <c r="E205" s="11" t="s">
        <v>1</v>
      </c>
      <c r="F205" s="12" t="s">
        <v>10</v>
      </c>
    </row>
    <row r="206" spans="1:6" x14ac:dyDescent="0.3">
      <c r="A206" s="5" t="s">
        <v>93</v>
      </c>
      <c r="B206" s="6">
        <v>123</v>
      </c>
      <c r="C206" s="6">
        <v>17</v>
      </c>
      <c r="D206" s="6">
        <v>3</v>
      </c>
      <c r="E206" s="7" t="s">
        <v>1</v>
      </c>
      <c r="F206" s="8" t="s">
        <v>34</v>
      </c>
    </row>
    <row r="207" spans="1:6" x14ac:dyDescent="0.3">
      <c r="A207" s="9" t="s">
        <v>94</v>
      </c>
      <c r="B207" s="10">
        <v>610</v>
      </c>
      <c r="C207" s="10">
        <v>-66</v>
      </c>
      <c r="D207" s="10">
        <v>2</v>
      </c>
      <c r="E207" s="11" t="s">
        <v>1</v>
      </c>
      <c r="F207" s="12" t="s">
        <v>29</v>
      </c>
    </row>
    <row r="208" spans="1:6" x14ac:dyDescent="0.3">
      <c r="A208" s="5" t="s">
        <v>95</v>
      </c>
      <c r="B208" s="6">
        <v>74</v>
      </c>
      <c r="C208" s="6">
        <v>29</v>
      </c>
      <c r="D208" s="6">
        <v>3</v>
      </c>
      <c r="E208" s="7" t="s">
        <v>2</v>
      </c>
      <c r="F208" s="8" t="s">
        <v>11</v>
      </c>
    </row>
    <row r="209" spans="1:6" x14ac:dyDescent="0.3">
      <c r="A209" s="9" t="s">
        <v>95</v>
      </c>
      <c r="B209" s="10">
        <v>24</v>
      </c>
      <c r="C209" s="10">
        <v>1</v>
      </c>
      <c r="D209" s="10">
        <v>2</v>
      </c>
      <c r="E209" s="11" t="s">
        <v>2</v>
      </c>
      <c r="F209" s="12" t="s">
        <v>12</v>
      </c>
    </row>
    <row r="210" spans="1:6" x14ac:dyDescent="0.3">
      <c r="A210" s="5" t="s">
        <v>95</v>
      </c>
      <c r="B210" s="6">
        <v>14</v>
      </c>
      <c r="C210" s="6">
        <v>2</v>
      </c>
      <c r="D210" s="6">
        <v>1</v>
      </c>
      <c r="E210" s="7" t="s">
        <v>2</v>
      </c>
      <c r="F210" s="8" t="s">
        <v>12</v>
      </c>
    </row>
    <row r="211" spans="1:6" x14ac:dyDescent="0.3">
      <c r="A211" s="9" t="s">
        <v>95</v>
      </c>
      <c r="B211" s="10">
        <v>656</v>
      </c>
      <c r="C211" s="10">
        <v>-36</v>
      </c>
      <c r="D211" s="10">
        <v>2</v>
      </c>
      <c r="E211" s="11" t="s">
        <v>1</v>
      </c>
      <c r="F211" s="12" t="s">
        <v>10</v>
      </c>
    </row>
    <row r="212" spans="1:6" x14ac:dyDescent="0.3">
      <c r="A212" s="5" t="s">
        <v>96</v>
      </c>
      <c r="B212" s="6">
        <v>832</v>
      </c>
      <c r="C212" s="6">
        <v>0</v>
      </c>
      <c r="D212" s="6">
        <v>3</v>
      </c>
      <c r="E212" s="7" t="s">
        <v>2</v>
      </c>
      <c r="F212" s="8" t="s">
        <v>18</v>
      </c>
    </row>
    <row r="213" spans="1:6" x14ac:dyDescent="0.3">
      <c r="A213" s="9" t="s">
        <v>97</v>
      </c>
      <c r="B213" s="10">
        <v>27</v>
      </c>
      <c r="C213" s="10">
        <v>-15</v>
      </c>
      <c r="D213" s="10">
        <v>1</v>
      </c>
      <c r="E213" s="11" t="s">
        <v>2</v>
      </c>
      <c r="F213" s="12" t="s">
        <v>11</v>
      </c>
    </row>
    <row r="214" spans="1:6" x14ac:dyDescent="0.3">
      <c r="A214" s="5" t="s">
        <v>98</v>
      </c>
      <c r="B214" s="6">
        <v>143</v>
      </c>
      <c r="C214" s="6">
        <v>-124</v>
      </c>
      <c r="D214" s="6">
        <v>5</v>
      </c>
      <c r="E214" s="7" t="s">
        <v>2</v>
      </c>
      <c r="F214" s="8" t="s">
        <v>16</v>
      </c>
    </row>
    <row r="215" spans="1:6" x14ac:dyDescent="0.3">
      <c r="A215" s="9" t="s">
        <v>98</v>
      </c>
      <c r="B215" s="10">
        <v>44</v>
      </c>
      <c r="C215" s="10">
        <v>-17</v>
      </c>
      <c r="D215" s="10">
        <v>5</v>
      </c>
      <c r="E215" s="11" t="s">
        <v>2</v>
      </c>
      <c r="F215" s="12" t="s">
        <v>16</v>
      </c>
    </row>
    <row r="216" spans="1:6" x14ac:dyDescent="0.3">
      <c r="A216" s="5" t="s">
        <v>98</v>
      </c>
      <c r="B216" s="6">
        <v>45</v>
      </c>
      <c r="C216" s="6">
        <v>-2</v>
      </c>
      <c r="D216" s="6">
        <v>4</v>
      </c>
      <c r="E216" s="7" t="s">
        <v>2</v>
      </c>
      <c r="F216" s="8" t="s">
        <v>25</v>
      </c>
    </row>
    <row r="217" spans="1:6" x14ac:dyDescent="0.3">
      <c r="A217" s="9" t="s">
        <v>98</v>
      </c>
      <c r="B217" s="10">
        <v>16</v>
      </c>
      <c r="C217" s="10">
        <v>-1</v>
      </c>
      <c r="D217" s="10">
        <v>1</v>
      </c>
      <c r="E217" s="11" t="s">
        <v>2</v>
      </c>
      <c r="F217" s="12" t="s">
        <v>16</v>
      </c>
    </row>
    <row r="218" spans="1:6" x14ac:dyDescent="0.3">
      <c r="A218" s="5" t="s">
        <v>98</v>
      </c>
      <c r="B218" s="6">
        <v>37</v>
      </c>
      <c r="C218" s="6">
        <v>-5</v>
      </c>
      <c r="D218" s="6">
        <v>3</v>
      </c>
      <c r="E218" s="7" t="s">
        <v>2</v>
      </c>
      <c r="F218" s="8" t="s">
        <v>22</v>
      </c>
    </row>
    <row r="219" spans="1:6" x14ac:dyDescent="0.3">
      <c r="A219" s="9" t="s">
        <v>99</v>
      </c>
      <c r="B219" s="10">
        <v>17</v>
      </c>
      <c r="C219" s="10">
        <v>-12</v>
      </c>
      <c r="D219" s="10">
        <v>5</v>
      </c>
      <c r="E219" s="11" t="s">
        <v>2</v>
      </c>
      <c r="F219" s="12" t="s">
        <v>53</v>
      </c>
    </row>
    <row r="220" spans="1:6" x14ac:dyDescent="0.3">
      <c r="A220" s="5" t="s">
        <v>100</v>
      </c>
      <c r="B220" s="6">
        <v>929</v>
      </c>
      <c r="C220" s="6">
        <v>-93</v>
      </c>
      <c r="D220" s="6">
        <v>9</v>
      </c>
      <c r="E220" s="7" t="s">
        <v>2</v>
      </c>
      <c r="F220" s="8" t="s">
        <v>16</v>
      </c>
    </row>
    <row r="221" spans="1:6" x14ac:dyDescent="0.3">
      <c r="A221" s="9" t="s">
        <v>101</v>
      </c>
      <c r="B221" s="10">
        <v>342</v>
      </c>
      <c r="C221" s="10">
        <v>-103</v>
      </c>
      <c r="D221" s="10">
        <v>4</v>
      </c>
      <c r="E221" s="11" t="s">
        <v>3</v>
      </c>
      <c r="F221" s="12" t="s">
        <v>13</v>
      </c>
    </row>
    <row r="222" spans="1:6" x14ac:dyDescent="0.3">
      <c r="A222" s="5" t="s">
        <v>101</v>
      </c>
      <c r="B222" s="6">
        <v>1263</v>
      </c>
      <c r="C222" s="6">
        <v>-56</v>
      </c>
      <c r="D222" s="6">
        <v>5</v>
      </c>
      <c r="E222" s="7" t="s">
        <v>2</v>
      </c>
      <c r="F222" s="8" t="s">
        <v>18</v>
      </c>
    </row>
    <row r="223" spans="1:6" x14ac:dyDescent="0.3">
      <c r="A223" s="9" t="s">
        <v>101</v>
      </c>
      <c r="B223" s="10">
        <v>674</v>
      </c>
      <c r="C223" s="10">
        <v>-187</v>
      </c>
      <c r="D223" s="10">
        <v>2</v>
      </c>
      <c r="E223" s="11" t="s">
        <v>1</v>
      </c>
      <c r="F223" s="12" t="s">
        <v>29</v>
      </c>
    </row>
    <row r="224" spans="1:6" x14ac:dyDescent="0.3">
      <c r="A224" s="5" t="s">
        <v>101</v>
      </c>
      <c r="B224" s="6">
        <v>32</v>
      </c>
      <c r="C224" s="6">
        <v>6</v>
      </c>
      <c r="D224" s="6">
        <v>3</v>
      </c>
      <c r="E224" s="7" t="s">
        <v>2</v>
      </c>
      <c r="F224" s="8" t="s">
        <v>25</v>
      </c>
    </row>
    <row r="225" spans="1:6" x14ac:dyDescent="0.3">
      <c r="A225" s="9" t="s">
        <v>101</v>
      </c>
      <c r="B225" s="10">
        <v>79</v>
      </c>
      <c r="C225" s="10">
        <v>36</v>
      </c>
      <c r="D225" s="10">
        <v>4</v>
      </c>
      <c r="E225" s="11" t="s">
        <v>2</v>
      </c>
      <c r="F225" s="12" t="s">
        <v>25</v>
      </c>
    </row>
    <row r="226" spans="1:6" x14ac:dyDescent="0.3">
      <c r="A226" s="5" t="s">
        <v>102</v>
      </c>
      <c r="B226" s="6">
        <v>20</v>
      </c>
      <c r="C226" s="6">
        <v>-2</v>
      </c>
      <c r="D226" s="6">
        <v>1</v>
      </c>
      <c r="E226" s="7" t="s">
        <v>3</v>
      </c>
      <c r="F226" s="8" t="s">
        <v>33</v>
      </c>
    </row>
    <row r="227" spans="1:6" x14ac:dyDescent="0.3">
      <c r="A227" s="9" t="s">
        <v>103</v>
      </c>
      <c r="B227" s="10">
        <v>64</v>
      </c>
      <c r="C227" s="10">
        <v>-7</v>
      </c>
      <c r="D227" s="10">
        <v>3</v>
      </c>
      <c r="E227" s="11" t="s">
        <v>2</v>
      </c>
      <c r="F227" s="12" t="s">
        <v>16</v>
      </c>
    </row>
    <row r="228" spans="1:6" x14ac:dyDescent="0.3">
      <c r="A228" s="5" t="s">
        <v>103</v>
      </c>
      <c r="B228" s="6">
        <v>7</v>
      </c>
      <c r="C228" s="6">
        <v>-3</v>
      </c>
      <c r="D228" s="6">
        <v>2</v>
      </c>
      <c r="E228" s="7" t="s">
        <v>2</v>
      </c>
      <c r="F228" s="8" t="s">
        <v>53</v>
      </c>
    </row>
    <row r="229" spans="1:6" x14ac:dyDescent="0.3">
      <c r="A229" s="9" t="s">
        <v>103</v>
      </c>
      <c r="B229" s="10">
        <v>327</v>
      </c>
      <c r="C229" s="10">
        <v>-39</v>
      </c>
      <c r="D229" s="10">
        <v>1</v>
      </c>
      <c r="E229" s="11" t="s">
        <v>3</v>
      </c>
      <c r="F229" s="12" t="s">
        <v>15</v>
      </c>
    </row>
    <row r="230" spans="1:6" x14ac:dyDescent="0.3">
      <c r="A230" s="5" t="s">
        <v>103</v>
      </c>
      <c r="B230" s="6">
        <v>27</v>
      </c>
      <c r="C230" s="6">
        <v>-25</v>
      </c>
      <c r="D230" s="6">
        <v>2</v>
      </c>
      <c r="E230" s="7" t="s">
        <v>2</v>
      </c>
      <c r="F230" s="8" t="s">
        <v>25</v>
      </c>
    </row>
    <row r="231" spans="1:6" x14ac:dyDescent="0.3">
      <c r="A231" s="9" t="s">
        <v>104</v>
      </c>
      <c r="B231" s="10">
        <v>76</v>
      </c>
      <c r="C231" s="10">
        <v>-50</v>
      </c>
      <c r="D231" s="10">
        <v>1</v>
      </c>
      <c r="E231" s="11" t="s">
        <v>2</v>
      </c>
      <c r="F231" s="12" t="s">
        <v>16</v>
      </c>
    </row>
    <row r="232" spans="1:6" x14ac:dyDescent="0.3">
      <c r="A232" s="5" t="s">
        <v>105</v>
      </c>
      <c r="B232" s="6">
        <v>73</v>
      </c>
      <c r="C232" s="6">
        <v>-25</v>
      </c>
      <c r="D232" s="6">
        <v>3</v>
      </c>
      <c r="E232" s="7" t="s">
        <v>2</v>
      </c>
      <c r="F232" s="8" t="s">
        <v>16</v>
      </c>
    </row>
    <row r="233" spans="1:6" x14ac:dyDescent="0.3">
      <c r="A233" s="9" t="s">
        <v>106</v>
      </c>
      <c r="B233" s="10">
        <v>68</v>
      </c>
      <c r="C233" s="10">
        <v>-27</v>
      </c>
      <c r="D233" s="10">
        <v>3</v>
      </c>
      <c r="E233" s="11" t="s">
        <v>3</v>
      </c>
      <c r="F233" s="12" t="s">
        <v>33</v>
      </c>
    </row>
    <row r="234" spans="1:6" x14ac:dyDescent="0.3">
      <c r="A234" s="5" t="s">
        <v>106</v>
      </c>
      <c r="B234" s="6">
        <v>523</v>
      </c>
      <c r="C234" s="6">
        <v>204</v>
      </c>
      <c r="D234" s="6">
        <v>7</v>
      </c>
      <c r="E234" s="7" t="s">
        <v>2</v>
      </c>
      <c r="F234" s="8" t="s">
        <v>18</v>
      </c>
    </row>
    <row r="235" spans="1:6" x14ac:dyDescent="0.3">
      <c r="A235" s="9" t="s">
        <v>106</v>
      </c>
      <c r="B235" s="10">
        <v>44</v>
      </c>
      <c r="C235" s="10">
        <v>-3</v>
      </c>
      <c r="D235" s="10">
        <v>1</v>
      </c>
      <c r="E235" s="11" t="s">
        <v>2</v>
      </c>
      <c r="F235" s="12" t="s">
        <v>16</v>
      </c>
    </row>
    <row r="236" spans="1:6" x14ac:dyDescent="0.3">
      <c r="A236" s="5" t="s">
        <v>106</v>
      </c>
      <c r="B236" s="6">
        <v>243</v>
      </c>
      <c r="C236" s="6">
        <v>-14</v>
      </c>
      <c r="D236" s="6">
        <v>2</v>
      </c>
      <c r="E236" s="7" t="s">
        <v>1</v>
      </c>
      <c r="F236" s="8" t="s">
        <v>19</v>
      </c>
    </row>
    <row r="237" spans="1:6" x14ac:dyDescent="0.3">
      <c r="A237" s="9" t="s">
        <v>106</v>
      </c>
      <c r="B237" s="10">
        <v>1625</v>
      </c>
      <c r="C237" s="10">
        <v>-77</v>
      </c>
      <c r="D237" s="10">
        <v>3</v>
      </c>
      <c r="E237" s="11" t="s">
        <v>3</v>
      </c>
      <c r="F237" s="12" t="s">
        <v>15</v>
      </c>
    </row>
    <row r="238" spans="1:6" x14ac:dyDescent="0.3">
      <c r="A238" s="5" t="s">
        <v>106</v>
      </c>
      <c r="B238" s="6">
        <v>1096</v>
      </c>
      <c r="C238" s="6">
        <v>-658</v>
      </c>
      <c r="D238" s="6">
        <v>7</v>
      </c>
      <c r="E238" s="7" t="s">
        <v>3</v>
      </c>
      <c r="F238" s="8" t="s">
        <v>13</v>
      </c>
    </row>
    <row r="239" spans="1:6" x14ac:dyDescent="0.3">
      <c r="A239" s="9" t="s">
        <v>107</v>
      </c>
      <c r="B239" s="10">
        <v>545</v>
      </c>
      <c r="C239" s="10">
        <v>-73</v>
      </c>
      <c r="D239" s="10">
        <v>11</v>
      </c>
      <c r="E239" s="11" t="s">
        <v>3</v>
      </c>
      <c r="F239" s="12" t="s">
        <v>15</v>
      </c>
    </row>
    <row r="240" spans="1:6" x14ac:dyDescent="0.3">
      <c r="A240" s="5" t="s">
        <v>108</v>
      </c>
      <c r="B240" s="6">
        <v>433</v>
      </c>
      <c r="C240" s="6">
        <v>26</v>
      </c>
      <c r="D240" s="6">
        <v>3</v>
      </c>
      <c r="E240" s="7" t="s">
        <v>3</v>
      </c>
      <c r="F240" s="8" t="s">
        <v>30</v>
      </c>
    </row>
    <row r="241" spans="1:6" x14ac:dyDescent="0.3">
      <c r="A241" s="9" t="s">
        <v>108</v>
      </c>
      <c r="B241" s="10">
        <v>245</v>
      </c>
      <c r="C241" s="10">
        <v>-3</v>
      </c>
      <c r="D241" s="10">
        <v>4</v>
      </c>
      <c r="E241" s="11" t="s">
        <v>3</v>
      </c>
      <c r="F241" s="12" t="s">
        <v>15</v>
      </c>
    </row>
    <row r="242" spans="1:6" x14ac:dyDescent="0.3">
      <c r="A242" s="5" t="s">
        <v>108</v>
      </c>
      <c r="B242" s="6">
        <v>155</v>
      </c>
      <c r="C242" s="6">
        <v>56</v>
      </c>
      <c r="D242" s="6">
        <v>3</v>
      </c>
      <c r="E242" s="7" t="s">
        <v>1</v>
      </c>
      <c r="F242" s="8" t="s">
        <v>34</v>
      </c>
    </row>
    <row r="243" spans="1:6" x14ac:dyDescent="0.3">
      <c r="A243" s="9" t="s">
        <v>108</v>
      </c>
      <c r="B243" s="10">
        <v>148</v>
      </c>
      <c r="C243" s="10">
        <v>52</v>
      </c>
      <c r="D243" s="10">
        <v>5</v>
      </c>
      <c r="E243" s="11" t="s">
        <v>2</v>
      </c>
      <c r="F243" s="12" t="s">
        <v>11</v>
      </c>
    </row>
    <row r="244" spans="1:6" x14ac:dyDescent="0.3">
      <c r="A244" s="5" t="s">
        <v>108</v>
      </c>
      <c r="B244" s="6">
        <v>86</v>
      </c>
      <c r="C244" s="6">
        <v>-55</v>
      </c>
      <c r="D244" s="6">
        <v>6</v>
      </c>
      <c r="E244" s="7" t="s">
        <v>2</v>
      </c>
      <c r="F244" s="8" t="s">
        <v>16</v>
      </c>
    </row>
    <row r="245" spans="1:6" x14ac:dyDescent="0.3">
      <c r="A245" s="9" t="s">
        <v>109</v>
      </c>
      <c r="B245" s="10">
        <v>134</v>
      </c>
      <c r="C245" s="10">
        <v>42</v>
      </c>
      <c r="D245" s="10">
        <v>2</v>
      </c>
      <c r="E245" s="11" t="s">
        <v>1</v>
      </c>
      <c r="F245" s="12" t="s">
        <v>19</v>
      </c>
    </row>
    <row r="246" spans="1:6" x14ac:dyDescent="0.3">
      <c r="A246" s="5" t="s">
        <v>110</v>
      </c>
      <c r="B246" s="6">
        <v>51</v>
      </c>
      <c r="C246" s="6">
        <v>7</v>
      </c>
      <c r="D246" s="6">
        <v>2</v>
      </c>
      <c r="E246" s="7" t="s">
        <v>1</v>
      </c>
      <c r="F246" s="8" t="s">
        <v>34</v>
      </c>
    </row>
    <row r="247" spans="1:6" x14ac:dyDescent="0.3">
      <c r="A247" s="9" t="s">
        <v>110</v>
      </c>
      <c r="B247" s="10">
        <v>529</v>
      </c>
      <c r="C247" s="10">
        <v>137</v>
      </c>
      <c r="D247" s="10">
        <v>3</v>
      </c>
      <c r="E247" s="11" t="s">
        <v>3</v>
      </c>
      <c r="F247" s="12" t="s">
        <v>15</v>
      </c>
    </row>
    <row r="248" spans="1:6" x14ac:dyDescent="0.3">
      <c r="A248" s="5" t="s">
        <v>110</v>
      </c>
      <c r="B248" s="6">
        <v>264</v>
      </c>
      <c r="C248" s="6">
        <v>-30</v>
      </c>
      <c r="D248" s="6">
        <v>3</v>
      </c>
      <c r="E248" s="7" t="s">
        <v>1</v>
      </c>
      <c r="F248" s="8" t="s">
        <v>34</v>
      </c>
    </row>
    <row r="249" spans="1:6" x14ac:dyDescent="0.3">
      <c r="A249" s="9" t="s">
        <v>110</v>
      </c>
      <c r="B249" s="10">
        <v>45</v>
      </c>
      <c r="C249" s="10">
        <v>-2</v>
      </c>
      <c r="D249" s="10">
        <v>4</v>
      </c>
      <c r="E249" s="11" t="s">
        <v>2</v>
      </c>
      <c r="F249" s="12" t="s">
        <v>25</v>
      </c>
    </row>
    <row r="250" spans="1:6" x14ac:dyDescent="0.3">
      <c r="A250" s="5" t="s">
        <v>111</v>
      </c>
      <c r="B250" s="6">
        <v>381</v>
      </c>
      <c r="C250" s="6">
        <v>-13</v>
      </c>
      <c r="D250" s="6">
        <v>2</v>
      </c>
      <c r="E250" s="7" t="s">
        <v>2</v>
      </c>
      <c r="F250" s="8" t="s">
        <v>16</v>
      </c>
    </row>
    <row r="251" spans="1:6" x14ac:dyDescent="0.3">
      <c r="A251" s="9" t="s">
        <v>111</v>
      </c>
      <c r="B251" s="10">
        <v>332</v>
      </c>
      <c r="C251" s="10">
        <v>-503</v>
      </c>
      <c r="D251" s="10">
        <v>3</v>
      </c>
      <c r="E251" s="11" t="s">
        <v>3</v>
      </c>
      <c r="F251" s="12" t="s">
        <v>30</v>
      </c>
    </row>
    <row r="252" spans="1:6" x14ac:dyDescent="0.3">
      <c r="A252" s="5" t="s">
        <v>111</v>
      </c>
      <c r="B252" s="6">
        <v>1829</v>
      </c>
      <c r="C252" s="6">
        <v>-56</v>
      </c>
      <c r="D252" s="6">
        <v>6</v>
      </c>
      <c r="E252" s="7" t="s">
        <v>1</v>
      </c>
      <c r="F252" s="8" t="s">
        <v>29</v>
      </c>
    </row>
    <row r="253" spans="1:6" x14ac:dyDescent="0.3">
      <c r="A253" s="9" t="s">
        <v>112</v>
      </c>
      <c r="B253" s="10">
        <v>17</v>
      </c>
      <c r="C253" s="10">
        <v>6</v>
      </c>
      <c r="D253" s="10">
        <v>1</v>
      </c>
      <c r="E253" s="11" t="s">
        <v>2</v>
      </c>
      <c r="F253" s="12" t="s">
        <v>11</v>
      </c>
    </row>
    <row r="254" spans="1:6" x14ac:dyDescent="0.3">
      <c r="A254" s="5" t="s">
        <v>112</v>
      </c>
      <c r="B254" s="6">
        <v>357</v>
      </c>
      <c r="C254" s="6">
        <v>139</v>
      </c>
      <c r="D254" s="6">
        <v>2</v>
      </c>
      <c r="E254" s="7" t="s">
        <v>2</v>
      </c>
      <c r="F254" s="8" t="s">
        <v>16</v>
      </c>
    </row>
    <row r="255" spans="1:6" x14ac:dyDescent="0.3">
      <c r="A255" s="9" t="s">
        <v>112</v>
      </c>
      <c r="B255" s="10">
        <v>51</v>
      </c>
      <c r="C255" s="10">
        <v>21</v>
      </c>
      <c r="D255" s="10">
        <v>3</v>
      </c>
      <c r="E255" s="11" t="s">
        <v>2</v>
      </c>
      <c r="F255" s="12" t="s">
        <v>22</v>
      </c>
    </row>
    <row r="256" spans="1:6" x14ac:dyDescent="0.3">
      <c r="A256" s="5" t="s">
        <v>112</v>
      </c>
      <c r="B256" s="6">
        <v>387</v>
      </c>
      <c r="C256" s="6">
        <v>-213</v>
      </c>
      <c r="D256" s="6">
        <v>5</v>
      </c>
      <c r="E256" s="7" t="s">
        <v>2</v>
      </c>
      <c r="F256" s="8" t="s">
        <v>16</v>
      </c>
    </row>
    <row r="257" spans="1:6" x14ac:dyDescent="0.3">
      <c r="A257" s="9" t="s">
        <v>112</v>
      </c>
      <c r="B257" s="10">
        <v>14</v>
      </c>
      <c r="C257" s="10">
        <v>-1</v>
      </c>
      <c r="D257" s="10">
        <v>4</v>
      </c>
      <c r="E257" s="11" t="s">
        <v>2</v>
      </c>
      <c r="F257" s="12" t="s">
        <v>20</v>
      </c>
    </row>
    <row r="258" spans="1:6" x14ac:dyDescent="0.3">
      <c r="A258" s="5" t="s">
        <v>113</v>
      </c>
      <c r="B258" s="6">
        <v>352</v>
      </c>
      <c r="C258" s="6">
        <v>-345</v>
      </c>
      <c r="D258" s="6">
        <v>5</v>
      </c>
      <c r="E258" s="7" t="s">
        <v>2</v>
      </c>
      <c r="F258" s="8" t="s">
        <v>16</v>
      </c>
    </row>
    <row r="259" spans="1:6" x14ac:dyDescent="0.3">
      <c r="A259" s="9" t="s">
        <v>114</v>
      </c>
      <c r="B259" s="10">
        <v>469</v>
      </c>
      <c r="C259" s="10">
        <v>-459</v>
      </c>
      <c r="D259" s="10">
        <v>3</v>
      </c>
      <c r="E259" s="11" t="s">
        <v>3</v>
      </c>
      <c r="F259" s="12" t="s">
        <v>13</v>
      </c>
    </row>
    <row r="260" spans="1:6" x14ac:dyDescent="0.3">
      <c r="A260" s="5" t="s">
        <v>114</v>
      </c>
      <c r="B260" s="6">
        <v>97</v>
      </c>
      <c r="C260" s="6">
        <v>17</v>
      </c>
      <c r="D260" s="6">
        <v>2</v>
      </c>
      <c r="E260" s="7" t="s">
        <v>2</v>
      </c>
      <c r="F260" s="8" t="s">
        <v>11</v>
      </c>
    </row>
    <row r="261" spans="1:6" x14ac:dyDescent="0.3">
      <c r="A261" s="9" t="s">
        <v>114</v>
      </c>
      <c r="B261" s="10">
        <v>149</v>
      </c>
      <c r="C261" s="10">
        <v>36</v>
      </c>
      <c r="D261" s="10">
        <v>3</v>
      </c>
      <c r="E261" s="11" t="s">
        <v>2</v>
      </c>
      <c r="F261" s="12" t="s">
        <v>11</v>
      </c>
    </row>
    <row r="262" spans="1:6" x14ac:dyDescent="0.3">
      <c r="A262" s="5" t="s">
        <v>115</v>
      </c>
      <c r="B262" s="6">
        <v>31</v>
      </c>
      <c r="C262" s="6">
        <v>10</v>
      </c>
      <c r="D262" s="6">
        <v>3</v>
      </c>
      <c r="E262" s="7" t="s">
        <v>2</v>
      </c>
      <c r="F262" s="8" t="s">
        <v>53</v>
      </c>
    </row>
    <row r="263" spans="1:6" x14ac:dyDescent="0.3">
      <c r="A263" s="9" t="s">
        <v>116</v>
      </c>
      <c r="B263" s="10">
        <v>714</v>
      </c>
      <c r="C263" s="10">
        <v>56</v>
      </c>
      <c r="D263" s="10">
        <v>4</v>
      </c>
      <c r="E263" s="11" t="s">
        <v>2</v>
      </c>
      <c r="F263" s="12" t="s">
        <v>16</v>
      </c>
    </row>
    <row r="264" spans="1:6" x14ac:dyDescent="0.3">
      <c r="A264" s="5" t="s">
        <v>116</v>
      </c>
      <c r="B264" s="6">
        <v>75</v>
      </c>
      <c r="C264" s="6">
        <v>-25</v>
      </c>
      <c r="D264" s="6">
        <v>3</v>
      </c>
      <c r="E264" s="7" t="s">
        <v>2</v>
      </c>
      <c r="F264" s="8" t="s">
        <v>11</v>
      </c>
    </row>
    <row r="265" spans="1:6" x14ac:dyDescent="0.3">
      <c r="A265" s="9" t="s">
        <v>116</v>
      </c>
      <c r="B265" s="10">
        <v>17</v>
      </c>
      <c r="C265" s="10">
        <v>-9</v>
      </c>
      <c r="D265" s="10">
        <v>3</v>
      </c>
      <c r="E265" s="11" t="s">
        <v>2</v>
      </c>
      <c r="F265" s="12" t="s">
        <v>11</v>
      </c>
    </row>
    <row r="266" spans="1:6" x14ac:dyDescent="0.3">
      <c r="A266" s="5" t="s">
        <v>117</v>
      </c>
      <c r="B266" s="6">
        <v>141</v>
      </c>
      <c r="C266" s="6">
        <v>28</v>
      </c>
      <c r="D266" s="6">
        <v>7</v>
      </c>
      <c r="E266" s="7" t="s">
        <v>1</v>
      </c>
      <c r="F266" s="8" t="s">
        <v>34</v>
      </c>
    </row>
    <row r="267" spans="1:6" x14ac:dyDescent="0.3">
      <c r="A267" s="9" t="s">
        <v>118</v>
      </c>
      <c r="B267" s="10">
        <v>76</v>
      </c>
      <c r="C267" s="10">
        <v>-72</v>
      </c>
      <c r="D267" s="10">
        <v>9</v>
      </c>
      <c r="E267" s="11" t="s">
        <v>2</v>
      </c>
      <c r="F267" s="12" t="s">
        <v>12</v>
      </c>
    </row>
    <row r="268" spans="1:6" x14ac:dyDescent="0.3">
      <c r="A268" s="5" t="s">
        <v>118</v>
      </c>
      <c r="B268" s="6">
        <v>632</v>
      </c>
      <c r="C268" s="6">
        <v>-316</v>
      </c>
      <c r="D268" s="6">
        <v>6</v>
      </c>
      <c r="E268" s="7" t="s">
        <v>2</v>
      </c>
      <c r="F268" s="8" t="s">
        <v>16</v>
      </c>
    </row>
    <row r="269" spans="1:6" x14ac:dyDescent="0.3">
      <c r="A269" s="9" t="s">
        <v>118</v>
      </c>
      <c r="B269" s="10">
        <v>32</v>
      </c>
      <c r="C269" s="10">
        <v>-16</v>
      </c>
      <c r="D269" s="10">
        <v>6</v>
      </c>
      <c r="E269" s="11" t="s">
        <v>2</v>
      </c>
      <c r="F269" s="12" t="s">
        <v>16</v>
      </c>
    </row>
    <row r="270" spans="1:6" x14ac:dyDescent="0.3">
      <c r="A270" s="5" t="s">
        <v>118</v>
      </c>
      <c r="B270" s="6">
        <v>68</v>
      </c>
      <c r="C270" s="6">
        <v>-30</v>
      </c>
      <c r="D270" s="6">
        <v>1</v>
      </c>
      <c r="E270" s="7" t="s">
        <v>3</v>
      </c>
      <c r="F270" s="8" t="s">
        <v>15</v>
      </c>
    </row>
    <row r="271" spans="1:6" x14ac:dyDescent="0.3">
      <c r="A271" s="9" t="s">
        <v>118</v>
      </c>
      <c r="B271" s="10">
        <v>82</v>
      </c>
      <c r="C271" s="10">
        <v>-39</v>
      </c>
      <c r="D271" s="10">
        <v>5</v>
      </c>
      <c r="E271" s="11" t="s">
        <v>2</v>
      </c>
      <c r="F271" s="12" t="s">
        <v>22</v>
      </c>
    </row>
    <row r="272" spans="1:6" x14ac:dyDescent="0.3">
      <c r="A272" s="5" t="s">
        <v>118</v>
      </c>
      <c r="B272" s="6">
        <v>72</v>
      </c>
      <c r="C272" s="6">
        <v>-49</v>
      </c>
      <c r="D272" s="6">
        <v>1</v>
      </c>
      <c r="E272" s="7" t="s">
        <v>3</v>
      </c>
      <c r="F272" s="8" t="s">
        <v>15</v>
      </c>
    </row>
    <row r="273" spans="1:6" x14ac:dyDescent="0.3">
      <c r="A273" s="9" t="s">
        <v>118</v>
      </c>
      <c r="B273" s="10">
        <v>13</v>
      </c>
      <c r="C273" s="10">
        <v>-13</v>
      </c>
      <c r="D273" s="10">
        <v>2</v>
      </c>
      <c r="E273" s="11" t="s">
        <v>2</v>
      </c>
      <c r="F273" s="12" t="s">
        <v>53</v>
      </c>
    </row>
    <row r="274" spans="1:6" x14ac:dyDescent="0.3">
      <c r="A274" s="5" t="s">
        <v>119</v>
      </c>
      <c r="B274" s="6">
        <v>167</v>
      </c>
      <c r="C274" s="6">
        <v>43</v>
      </c>
      <c r="D274" s="6">
        <v>7</v>
      </c>
      <c r="E274" s="7" t="s">
        <v>2</v>
      </c>
      <c r="F274" s="8" t="s">
        <v>22</v>
      </c>
    </row>
    <row r="275" spans="1:6" x14ac:dyDescent="0.3">
      <c r="A275" s="9" t="s">
        <v>120</v>
      </c>
      <c r="B275" s="10">
        <v>171</v>
      </c>
      <c r="C275" s="10">
        <v>14</v>
      </c>
      <c r="D275" s="10">
        <v>9</v>
      </c>
      <c r="E275" s="11" t="s">
        <v>2</v>
      </c>
      <c r="F275" s="12" t="s">
        <v>25</v>
      </c>
    </row>
    <row r="276" spans="1:6" x14ac:dyDescent="0.3">
      <c r="A276" s="5" t="s">
        <v>121</v>
      </c>
      <c r="B276" s="6">
        <v>117</v>
      </c>
      <c r="C276" s="6">
        <v>-6</v>
      </c>
      <c r="D276" s="6">
        <v>3</v>
      </c>
      <c r="E276" s="7" t="s">
        <v>3</v>
      </c>
      <c r="F276" s="8" t="s">
        <v>15</v>
      </c>
    </row>
    <row r="277" spans="1:6" x14ac:dyDescent="0.3">
      <c r="A277" s="9" t="s">
        <v>121</v>
      </c>
      <c r="B277" s="10">
        <v>116</v>
      </c>
      <c r="C277" s="10">
        <v>-4</v>
      </c>
      <c r="D277" s="10">
        <v>1</v>
      </c>
      <c r="E277" s="11" t="s">
        <v>2</v>
      </c>
      <c r="F277" s="12" t="s">
        <v>16</v>
      </c>
    </row>
    <row r="278" spans="1:6" x14ac:dyDescent="0.3">
      <c r="A278" s="5" t="s">
        <v>121</v>
      </c>
      <c r="B278" s="6">
        <v>887</v>
      </c>
      <c r="C278" s="6">
        <v>80</v>
      </c>
      <c r="D278" s="6">
        <v>3</v>
      </c>
      <c r="E278" s="7" t="s">
        <v>3</v>
      </c>
      <c r="F278" s="8" t="s">
        <v>30</v>
      </c>
    </row>
    <row r="279" spans="1:6" x14ac:dyDescent="0.3">
      <c r="A279" s="9" t="s">
        <v>121</v>
      </c>
      <c r="B279" s="10">
        <v>275</v>
      </c>
      <c r="C279" s="10">
        <v>-275</v>
      </c>
      <c r="D279" s="10">
        <v>4</v>
      </c>
      <c r="E279" s="11" t="s">
        <v>2</v>
      </c>
      <c r="F279" s="12" t="s">
        <v>16</v>
      </c>
    </row>
    <row r="280" spans="1:6" x14ac:dyDescent="0.3">
      <c r="A280" s="5" t="s">
        <v>121</v>
      </c>
      <c r="B280" s="6">
        <v>44</v>
      </c>
      <c r="C280" s="6">
        <v>7</v>
      </c>
      <c r="D280" s="6">
        <v>3</v>
      </c>
      <c r="E280" s="7" t="s">
        <v>2</v>
      </c>
      <c r="F280" s="8" t="s">
        <v>20</v>
      </c>
    </row>
    <row r="281" spans="1:6" x14ac:dyDescent="0.3">
      <c r="A281" s="9" t="s">
        <v>121</v>
      </c>
      <c r="B281" s="10">
        <v>168</v>
      </c>
      <c r="C281" s="10">
        <v>-9</v>
      </c>
      <c r="D281" s="10">
        <v>3</v>
      </c>
      <c r="E281" s="11" t="s">
        <v>2</v>
      </c>
      <c r="F281" s="12" t="s">
        <v>16</v>
      </c>
    </row>
    <row r="282" spans="1:6" x14ac:dyDescent="0.3">
      <c r="A282" s="5" t="s">
        <v>122</v>
      </c>
      <c r="B282" s="6">
        <v>114</v>
      </c>
      <c r="C282" s="6">
        <v>8</v>
      </c>
      <c r="D282" s="6">
        <v>3</v>
      </c>
      <c r="E282" s="7" t="s">
        <v>3</v>
      </c>
      <c r="F282" s="8" t="s">
        <v>33</v>
      </c>
    </row>
    <row r="283" spans="1:6" x14ac:dyDescent="0.3">
      <c r="A283" s="9" t="s">
        <v>122</v>
      </c>
      <c r="B283" s="10">
        <v>1300</v>
      </c>
      <c r="C283" s="10">
        <v>-16</v>
      </c>
      <c r="D283" s="10">
        <v>8</v>
      </c>
      <c r="E283" s="11" t="s">
        <v>3</v>
      </c>
      <c r="F283" s="12" t="s">
        <v>30</v>
      </c>
    </row>
    <row r="284" spans="1:6" x14ac:dyDescent="0.3">
      <c r="A284" s="5" t="s">
        <v>122</v>
      </c>
      <c r="B284" s="6">
        <v>4</v>
      </c>
      <c r="C284" s="6">
        <v>-3</v>
      </c>
      <c r="D284" s="6">
        <v>1</v>
      </c>
      <c r="E284" s="7" t="s">
        <v>2</v>
      </c>
      <c r="F284" s="8" t="s">
        <v>53</v>
      </c>
    </row>
    <row r="285" spans="1:6" x14ac:dyDescent="0.3">
      <c r="A285" s="9" t="s">
        <v>122</v>
      </c>
      <c r="B285" s="10">
        <v>73</v>
      </c>
      <c r="C285" s="10">
        <v>-7</v>
      </c>
      <c r="D285" s="10">
        <v>1</v>
      </c>
      <c r="E285" s="11" t="s">
        <v>3</v>
      </c>
      <c r="F285" s="12" t="s">
        <v>15</v>
      </c>
    </row>
    <row r="286" spans="1:6" x14ac:dyDescent="0.3">
      <c r="A286" s="5" t="s">
        <v>122</v>
      </c>
      <c r="B286" s="6">
        <v>67</v>
      </c>
      <c r="C286" s="6">
        <v>-42</v>
      </c>
      <c r="D286" s="6">
        <v>3</v>
      </c>
      <c r="E286" s="7" t="s">
        <v>2</v>
      </c>
      <c r="F286" s="8" t="s">
        <v>11</v>
      </c>
    </row>
    <row r="287" spans="1:6" x14ac:dyDescent="0.3">
      <c r="A287" s="9" t="s">
        <v>122</v>
      </c>
      <c r="B287" s="10">
        <v>322</v>
      </c>
      <c r="C287" s="10">
        <v>-193</v>
      </c>
      <c r="D287" s="10">
        <v>5</v>
      </c>
      <c r="E287" s="11" t="s">
        <v>3</v>
      </c>
      <c r="F287" s="12" t="s">
        <v>30</v>
      </c>
    </row>
    <row r="288" spans="1:6" x14ac:dyDescent="0.3">
      <c r="A288" s="5" t="s">
        <v>122</v>
      </c>
      <c r="B288" s="6">
        <v>115</v>
      </c>
      <c r="C288" s="6">
        <v>-39</v>
      </c>
      <c r="D288" s="6">
        <v>3</v>
      </c>
      <c r="E288" s="7" t="s">
        <v>2</v>
      </c>
      <c r="F288" s="8" t="s">
        <v>18</v>
      </c>
    </row>
    <row r="289" spans="1:6" x14ac:dyDescent="0.3">
      <c r="A289" s="9" t="s">
        <v>123</v>
      </c>
      <c r="B289" s="10">
        <v>87</v>
      </c>
      <c r="C289" s="10">
        <v>-83</v>
      </c>
      <c r="D289" s="10">
        <v>5</v>
      </c>
      <c r="E289" s="11" t="s">
        <v>2</v>
      </c>
      <c r="F289" s="12" t="s">
        <v>20</v>
      </c>
    </row>
    <row r="290" spans="1:6" x14ac:dyDescent="0.3">
      <c r="A290" s="5" t="s">
        <v>123</v>
      </c>
      <c r="B290" s="6">
        <v>27</v>
      </c>
      <c r="C290" s="6">
        <v>-6</v>
      </c>
      <c r="D290" s="6">
        <v>4</v>
      </c>
      <c r="E290" s="7" t="s">
        <v>2</v>
      </c>
      <c r="F290" s="8" t="s">
        <v>12</v>
      </c>
    </row>
    <row r="291" spans="1:6" x14ac:dyDescent="0.3">
      <c r="A291" s="9" t="s">
        <v>123</v>
      </c>
      <c r="B291" s="10">
        <v>207</v>
      </c>
      <c r="C291" s="10">
        <v>-153</v>
      </c>
      <c r="D291" s="10">
        <v>3</v>
      </c>
      <c r="E291" s="11" t="s">
        <v>2</v>
      </c>
      <c r="F291" s="12" t="s">
        <v>16</v>
      </c>
    </row>
    <row r="292" spans="1:6" x14ac:dyDescent="0.3">
      <c r="A292" s="5" t="s">
        <v>123</v>
      </c>
      <c r="B292" s="6">
        <v>516</v>
      </c>
      <c r="C292" s="6">
        <v>-392</v>
      </c>
      <c r="D292" s="6">
        <v>8</v>
      </c>
      <c r="E292" s="7" t="s">
        <v>1</v>
      </c>
      <c r="F292" s="8" t="s">
        <v>19</v>
      </c>
    </row>
    <row r="293" spans="1:6" x14ac:dyDescent="0.3">
      <c r="A293" s="9" t="s">
        <v>123</v>
      </c>
      <c r="B293" s="10">
        <v>7</v>
      </c>
      <c r="C293" s="10">
        <v>-2</v>
      </c>
      <c r="D293" s="10">
        <v>1</v>
      </c>
      <c r="E293" s="11" t="s">
        <v>2</v>
      </c>
      <c r="F293" s="12" t="s">
        <v>12</v>
      </c>
    </row>
    <row r="294" spans="1:6" x14ac:dyDescent="0.3">
      <c r="A294" s="5" t="s">
        <v>123</v>
      </c>
      <c r="B294" s="6">
        <v>65</v>
      </c>
      <c r="C294" s="6">
        <v>-16</v>
      </c>
      <c r="D294" s="6">
        <v>2</v>
      </c>
      <c r="E294" s="7" t="s">
        <v>3</v>
      </c>
      <c r="F294" s="8" t="s">
        <v>15</v>
      </c>
    </row>
    <row r="295" spans="1:6" x14ac:dyDescent="0.3">
      <c r="A295" s="9" t="s">
        <v>124</v>
      </c>
      <c r="B295" s="10">
        <v>20</v>
      </c>
      <c r="C295" s="10">
        <v>-22</v>
      </c>
      <c r="D295" s="10">
        <v>1</v>
      </c>
      <c r="E295" s="11" t="s">
        <v>1</v>
      </c>
      <c r="F295" s="12" t="s">
        <v>34</v>
      </c>
    </row>
    <row r="296" spans="1:6" x14ac:dyDescent="0.3">
      <c r="A296" s="5" t="s">
        <v>124</v>
      </c>
      <c r="B296" s="6">
        <v>49</v>
      </c>
      <c r="C296" s="6">
        <v>-31</v>
      </c>
      <c r="D296" s="6">
        <v>2</v>
      </c>
      <c r="E296" s="7" t="s">
        <v>2</v>
      </c>
      <c r="F296" s="8" t="s">
        <v>11</v>
      </c>
    </row>
    <row r="297" spans="1:6" x14ac:dyDescent="0.3">
      <c r="A297" s="9" t="s">
        <v>124</v>
      </c>
      <c r="B297" s="10">
        <v>34</v>
      </c>
      <c r="C297" s="10">
        <v>-13</v>
      </c>
      <c r="D297" s="10">
        <v>5</v>
      </c>
      <c r="E297" s="11" t="s">
        <v>2</v>
      </c>
      <c r="F297" s="12" t="s">
        <v>27</v>
      </c>
    </row>
    <row r="298" spans="1:6" x14ac:dyDescent="0.3">
      <c r="A298" s="5" t="s">
        <v>124</v>
      </c>
      <c r="B298" s="6">
        <v>21</v>
      </c>
      <c r="C298" s="6">
        <v>-5</v>
      </c>
      <c r="D298" s="6">
        <v>1</v>
      </c>
      <c r="E298" s="7" t="s">
        <v>3</v>
      </c>
      <c r="F298" s="8" t="s">
        <v>33</v>
      </c>
    </row>
    <row r="299" spans="1:6" x14ac:dyDescent="0.3">
      <c r="A299" s="9" t="s">
        <v>125</v>
      </c>
      <c r="B299" s="10">
        <v>129</v>
      </c>
      <c r="C299" s="10">
        <v>-75</v>
      </c>
      <c r="D299" s="10">
        <v>5</v>
      </c>
      <c r="E299" s="11" t="s">
        <v>2</v>
      </c>
      <c r="F299" s="12" t="s">
        <v>25</v>
      </c>
    </row>
    <row r="300" spans="1:6" x14ac:dyDescent="0.3">
      <c r="A300" s="5" t="s">
        <v>125</v>
      </c>
      <c r="B300" s="6">
        <v>44</v>
      </c>
      <c r="C300" s="6">
        <v>-32</v>
      </c>
      <c r="D300" s="6">
        <v>3</v>
      </c>
      <c r="E300" s="7" t="s">
        <v>2</v>
      </c>
      <c r="F300" s="8" t="s">
        <v>11</v>
      </c>
    </row>
    <row r="301" spans="1:6" x14ac:dyDescent="0.3">
      <c r="A301" s="9" t="s">
        <v>125</v>
      </c>
      <c r="B301" s="10">
        <v>7</v>
      </c>
      <c r="C301" s="10">
        <v>-3</v>
      </c>
      <c r="D301" s="10">
        <v>2</v>
      </c>
      <c r="E301" s="11" t="s">
        <v>2</v>
      </c>
      <c r="F301" s="12" t="s">
        <v>12</v>
      </c>
    </row>
    <row r="302" spans="1:6" x14ac:dyDescent="0.3">
      <c r="A302" s="5" t="s">
        <v>126</v>
      </c>
      <c r="B302" s="6">
        <v>10</v>
      </c>
      <c r="C302" s="6">
        <v>-8</v>
      </c>
      <c r="D302" s="6">
        <v>2</v>
      </c>
      <c r="E302" s="7" t="s">
        <v>2</v>
      </c>
      <c r="F302" s="8" t="s">
        <v>53</v>
      </c>
    </row>
    <row r="303" spans="1:6" x14ac:dyDescent="0.3">
      <c r="A303" s="9" t="s">
        <v>126</v>
      </c>
      <c r="B303" s="10">
        <v>33</v>
      </c>
      <c r="C303" s="10">
        <v>-29</v>
      </c>
      <c r="D303" s="10">
        <v>3</v>
      </c>
      <c r="E303" s="11" t="s">
        <v>2</v>
      </c>
      <c r="F303" s="12" t="s">
        <v>25</v>
      </c>
    </row>
    <row r="304" spans="1:6" x14ac:dyDescent="0.3">
      <c r="A304" s="5" t="s">
        <v>126</v>
      </c>
      <c r="B304" s="6">
        <v>98</v>
      </c>
      <c r="C304" s="6">
        <v>-45</v>
      </c>
      <c r="D304" s="6">
        <v>2</v>
      </c>
      <c r="E304" s="7" t="s">
        <v>1</v>
      </c>
      <c r="F304" s="8" t="s">
        <v>19</v>
      </c>
    </row>
    <row r="305" spans="1:6" x14ac:dyDescent="0.3">
      <c r="A305" s="9" t="s">
        <v>126</v>
      </c>
      <c r="B305" s="10">
        <v>33</v>
      </c>
      <c r="C305" s="10">
        <v>-12</v>
      </c>
      <c r="D305" s="10">
        <v>5</v>
      </c>
      <c r="E305" s="11" t="s">
        <v>2</v>
      </c>
      <c r="F305" s="12" t="s">
        <v>12</v>
      </c>
    </row>
    <row r="306" spans="1:6" x14ac:dyDescent="0.3">
      <c r="A306" s="5" t="s">
        <v>127</v>
      </c>
      <c r="B306" s="6">
        <v>75</v>
      </c>
      <c r="C306" s="6">
        <v>0</v>
      </c>
      <c r="D306" s="6">
        <v>3</v>
      </c>
      <c r="E306" s="7" t="s">
        <v>2</v>
      </c>
      <c r="F306" s="8" t="s">
        <v>25</v>
      </c>
    </row>
    <row r="307" spans="1:6" x14ac:dyDescent="0.3">
      <c r="A307" s="9" t="s">
        <v>127</v>
      </c>
      <c r="B307" s="10">
        <v>424</v>
      </c>
      <c r="C307" s="10">
        <v>-17</v>
      </c>
      <c r="D307" s="10">
        <v>9</v>
      </c>
      <c r="E307" s="11" t="s">
        <v>1</v>
      </c>
      <c r="F307" s="12" t="s">
        <v>19</v>
      </c>
    </row>
    <row r="308" spans="1:6" x14ac:dyDescent="0.3">
      <c r="A308" s="5" t="s">
        <v>127</v>
      </c>
      <c r="B308" s="6">
        <v>31</v>
      </c>
      <c r="C308" s="6">
        <v>-3</v>
      </c>
      <c r="D308" s="6">
        <v>4</v>
      </c>
      <c r="E308" s="7" t="s">
        <v>2</v>
      </c>
      <c r="F308" s="8" t="s">
        <v>16</v>
      </c>
    </row>
    <row r="309" spans="1:6" x14ac:dyDescent="0.3">
      <c r="A309" s="9" t="s">
        <v>127</v>
      </c>
      <c r="B309" s="10">
        <v>941</v>
      </c>
      <c r="C309" s="10">
        <v>-203</v>
      </c>
      <c r="D309" s="10">
        <v>3</v>
      </c>
      <c r="E309" s="11" t="s">
        <v>1</v>
      </c>
      <c r="F309" s="12" t="s">
        <v>29</v>
      </c>
    </row>
    <row r="310" spans="1:6" x14ac:dyDescent="0.3">
      <c r="A310" s="5" t="s">
        <v>127</v>
      </c>
      <c r="B310" s="6">
        <v>306</v>
      </c>
      <c r="C310" s="6">
        <v>-147</v>
      </c>
      <c r="D310" s="6">
        <v>3</v>
      </c>
      <c r="E310" s="7" t="s">
        <v>2</v>
      </c>
      <c r="F310" s="8" t="s">
        <v>16</v>
      </c>
    </row>
    <row r="311" spans="1:6" x14ac:dyDescent="0.3">
      <c r="A311" s="9" t="s">
        <v>128</v>
      </c>
      <c r="B311" s="10">
        <v>42</v>
      </c>
      <c r="C311" s="10">
        <v>-23</v>
      </c>
      <c r="D311" s="10">
        <v>2</v>
      </c>
      <c r="E311" s="11" t="s">
        <v>1</v>
      </c>
      <c r="F311" s="12" t="s">
        <v>34</v>
      </c>
    </row>
    <row r="312" spans="1:6" x14ac:dyDescent="0.3">
      <c r="A312" s="5" t="s">
        <v>128</v>
      </c>
      <c r="B312" s="6">
        <v>17</v>
      </c>
      <c r="C312" s="6">
        <v>-3</v>
      </c>
      <c r="D312" s="6">
        <v>2</v>
      </c>
      <c r="E312" s="7" t="s">
        <v>2</v>
      </c>
      <c r="F312" s="8" t="s">
        <v>11</v>
      </c>
    </row>
    <row r="313" spans="1:6" x14ac:dyDescent="0.3">
      <c r="A313" s="9" t="s">
        <v>128</v>
      </c>
      <c r="B313" s="10">
        <v>32</v>
      </c>
      <c r="C313" s="10">
        <v>-5</v>
      </c>
      <c r="D313" s="10">
        <v>5</v>
      </c>
      <c r="E313" s="11" t="s">
        <v>2</v>
      </c>
      <c r="F313" s="12" t="s">
        <v>12</v>
      </c>
    </row>
    <row r="314" spans="1:6" x14ac:dyDescent="0.3">
      <c r="A314" s="5" t="s">
        <v>128</v>
      </c>
      <c r="B314" s="6">
        <v>231</v>
      </c>
      <c r="C314" s="6">
        <v>-190</v>
      </c>
      <c r="D314" s="6">
        <v>9</v>
      </c>
      <c r="E314" s="7" t="s">
        <v>2</v>
      </c>
      <c r="F314" s="8" t="s">
        <v>12</v>
      </c>
    </row>
    <row r="315" spans="1:6" x14ac:dyDescent="0.3">
      <c r="A315" s="9" t="s">
        <v>128</v>
      </c>
      <c r="B315" s="10">
        <v>22</v>
      </c>
      <c r="C315" s="10">
        <v>-15</v>
      </c>
      <c r="D315" s="10">
        <v>4</v>
      </c>
      <c r="E315" s="11" t="s">
        <v>2</v>
      </c>
      <c r="F315" s="12" t="s">
        <v>20</v>
      </c>
    </row>
    <row r="316" spans="1:6" x14ac:dyDescent="0.3">
      <c r="A316" s="5" t="s">
        <v>128</v>
      </c>
      <c r="B316" s="6">
        <v>97</v>
      </c>
      <c r="C316" s="6">
        <v>-45</v>
      </c>
      <c r="D316" s="6">
        <v>4</v>
      </c>
      <c r="E316" s="7" t="s">
        <v>2</v>
      </c>
      <c r="F316" s="8" t="s">
        <v>16</v>
      </c>
    </row>
    <row r="317" spans="1:6" x14ac:dyDescent="0.3">
      <c r="A317" s="9" t="s">
        <v>128</v>
      </c>
      <c r="B317" s="10">
        <v>47</v>
      </c>
      <c r="C317" s="10">
        <v>-27</v>
      </c>
      <c r="D317" s="10">
        <v>4</v>
      </c>
      <c r="E317" s="11" t="s">
        <v>2</v>
      </c>
      <c r="F317" s="12" t="s">
        <v>16</v>
      </c>
    </row>
    <row r="318" spans="1:6" x14ac:dyDescent="0.3">
      <c r="A318" s="5" t="s">
        <v>128</v>
      </c>
      <c r="B318" s="6">
        <v>186</v>
      </c>
      <c r="C318" s="6">
        <v>-141</v>
      </c>
      <c r="D318" s="6">
        <v>9</v>
      </c>
      <c r="E318" s="7" t="s">
        <v>2</v>
      </c>
      <c r="F318" s="8" t="s">
        <v>25</v>
      </c>
    </row>
    <row r="319" spans="1:6" x14ac:dyDescent="0.3">
      <c r="A319" s="9" t="s">
        <v>129</v>
      </c>
      <c r="B319" s="10">
        <v>126</v>
      </c>
      <c r="C319" s="10">
        <v>-63</v>
      </c>
      <c r="D319" s="10">
        <v>3</v>
      </c>
      <c r="E319" s="11" t="s">
        <v>3</v>
      </c>
      <c r="F319" s="12" t="s">
        <v>33</v>
      </c>
    </row>
    <row r="320" spans="1:6" x14ac:dyDescent="0.3">
      <c r="A320" s="5" t="s">
        <v>129</v>
      </c>
      <c r="B320" s="6">
        <v>102</v>
      </c>
      <c r="C320" s="6">
        <v>0</v>
      </c>
      <c r="D320" s="6">
        <v>3</v>
      </c>
      <c r="E320" s="7" t="s">
        <v>3</v>
      </c>
      <c r="F320" s="8" t="s">
        <v>15</v>
      </c>
    </row>
    <row r="321" spans="1:6" x14ac:dyDescent="0.3">
      <c r="A321" s="9" t="s">
        <v>130</v>
      </c>
      <c r="B321" s="10">
        <v>46</v>
      </c>
      <c r="C321" s="10">
        <v>0</v>
      </c>
      <c r="D321" s="10">
        <v>2</v>
      </c>
      <c r="E321" s="11" t="s">
        <v>3</v>
      </c>
      <c r="F321" s="12" t="s">
        <v>13</v>
      </c>
    </row>
    <row r="322" spans="1:6" x14ac:dyDescent="0.3">
      <c r="A322" s="5" t="s">
        <v>131</v>
      </c>
      <c r="B322" s="6">
        <v>31</v>
      </c>
      <c r="C322" s="6">
        <v>-11</v>
      </c>
      <c r="D322" s="6">
        <v>4</v>
      </c>
      <c r="E322" s="7" t="s">
        <v>2</v>
      </c>
      <c r="F322" s="8" t="s">
        <v>11</v>
      </c>
    </row>
    <row r="323" spans="1:6" x14ac:dyDescent="0.3">
      <c r="A323" s="9" t="s">
        <v>132</v>
      </c>
      <c r="B323" s="10">
        <v>8</v>
      </c>
      <c r="C323" s="10">
        <v>-6</v>
      </c>
      <c r="D323" s="10">
        <v>1</v>
      </c>
      <c r="E323" s="11" t="s">
        <v>2</v>
      </c>
      <c r="F323" s="12" t="s">
        <v>11</v>
      </c>
    </row>
    <row r="324" spans="1:6" x14ac:dyDescent="0.3">
      <c r="A324" s="5" t="s">
        <v>133</v>
      </c>
      <c r="B324" s="6">
        <v>191</v>
      </c>
      <c r="C324" s="6">
        <v>13</v>
      </c>
      <c r="D324" s="6">
        <v>8</v>
      </c>
      <c r="E324" s="7" t="s">
        <v>1</v>
      </c>
      <c r="F324" s="8" t="s">
        <v>34</v>
      </c>
    </row>
    <row r="325" spans="1:6" x14ac:dyDescent="0.3">
      <c r="A325" s="9" t="s">
        <v>133</v>
      </c>
      <c r="B325" s="10">
        <v>709</v>
      </c>
      <c r="C325" s="10">
        <v>-100</v>
      </c>
      <c r="D325" s="10">
        <v>5</v>
      </c>
      <c r="E325" s="11" t="s">
        <v>3</v>
      </c>
      <c r="F325" s="12" t="s">
        <v>15</v>
      </c>
    </row>
    <row r="326" spans="1:6" x14ac:dyDescent="0.3">
      <c r="A326" s="5" t="s">
        <v>133</v>
      </c>
      <c r="B326" s="6">
        <v>81</v>
      </c>
      <c r="C326" s="6">
        <v>-51</v>
      </c>
      <c r="D326" s="6">
        <v>7</v>
      </c>
      <c r="E326" s="7" t="s">
        <v>2</v>
      </c>
      <c r="F326" s="8" t="s">
        <v>11</v>
      </c>
    </row>
    <row r="327" spans="1:6" x14ac:dyDescent="0.3">
      <c r="A327" s="9" t="s">
        <v>133</v>
      </c>
      <c r="B327" s="10">
        <v>32</v>
      </c>
      <c r="C327" s="10">
        <v>-8</v>
      </c>
      <c r="D327" s="10">
        <v>2</v>
      </c>
      <c r="E327" s="11" t="s">
        <v>2</v>
      </c>
      <c r="F327" s="12" t="s">
        <v>11</v>
      </c>
    </row>
    <row r="328" spans="1:6" x14ac:dyDescent="0.3">
      <c r="A328" s="5" t="s">
        <v>134</v>
      </c>
      <c r="B328" s="6">
        <v>33</v>
      </c>
      <c r="C328" s="6">
        <v>-12</v>
      </c>
      <c r="D328" s="6">
        <v>7</v>
      </c>
      <c r="E328" s="7" t="s">
        <v>2</v>
      </c>
      <c r="F328" s="8" t="s">
        <v>16</v>
      </c>
    </row>
    <row r="329" spans="1:6" x14ac:dyDescent="0.3">
      <c r="A329" s="9" t="s">
        <v>134</v>
      </c>
      <c r="B329" s="10">
        <v>41</v>
      </c>
      <c r="C329" s="10">
        <v>-6</v>
      </c>
      <c r="D329" s="10">
        <v>1</v>
      </c>
      <c r="E329" s="11" t="s">
        <v>1</v>
      </c>
      <c r="F329" s="12" t="s">
        <v>19</v>
      </c>
    </row>
    <row r="330" spans="1:6" x14ac:dyDescent="0.3">
      <c r="A330" s="5" t="s">
        <v>135</v>
      </c>
      <c r="B330" s="6">
        <v>216</v>
      </c>
      <c r="C330" s="6">
        <v>-38</v>
      </c>
      <c r="D330" s="6">
        <v>6</v>
      </c>
      <c r="E330" s="7" t="s">
        <v>1</v>
      </c>
      <c r="F330" s="8" t="s">
        <v>34</v>
      </c>
    </row>
    <row r="331" spans="1:6" x14ac:dyDescent="0.3">
      <c r="A331" s="9" t="s">
        <v>135</v>
      </c>
      <c r="B331" s="10">
        <v>616</v>
      </c>
      <c r="C331" s="10">
        <v>-69</v>
      </c>
      <c r="D331" s="10">
        <v>7</v>
      </c>
      <c r="E331" s="11" t="s">
        <v>1</v>
      </c>
      <c r="F331" s="12" t="s">
        <v>34</v>
      </c>
    </row>
    <row r="332" spans="1:6" x14ac:dyDescent="0.3">
      <c r="A332" s="5" t="s">
        <v>135</v>
      </c>
      <c r="B332" s="6">
        <v>10</v>
      </c>
      <c r="C332" s="6">
        <v>-1</v>
      </c>
      <c r="D332" s="6">
        <v>1</v>
      </c>
      <c r="E332" s="7" t="s">
        <v>2</v>
      </c>
      <c r="F332" s="8" t="s">
        <v>27</v>
      </c>
    </row>
    <row r="333" spans="1:6" x14ac:dyDescent="0.3">
      <c r="A333" s="9" t="s">
        <v>135</v>
      </c>
      <c r="B333" s="10">
        <v>25</v>
      </c>
      <c r="C333" s="10">
        <v>0</v>
      </c>
      <c r="D333" s="10">
        <v>4</v>
      </c>
      <c r="E333" s="11" t="s">
        <v>2</v>
      </c>
      <c r="F333" s="12" t="s">
        <v>53</v>
      </c>
    </row>
    <row r="334" spans="1:6" x14ac:dyDescent="0.3">
      <c r="A334" s="5" t="s">
        <v>135</v>
      </c>
      <c r="B334" s="6">
        <v>53</v>
      </c>
      <c r="C334" s="6">
        <v>-18</v>
      </c>
      <c r="D334" s="6">
        <v>4</v>
      </c>
      <c r="E334" s="7" t="s">
        <v>2</v>
      </c>
      <c r="F334" s="8" t="s">
        <v>22</v>
      </c>
    </row>
    <row r="335" spans="1:6" x14ac:dyDescent="0.3">
      <c r="A335" s="9" t="s">
        <v>135</v>
      </c>
      <c r="B335" s="10">
        <v>13</v>
      </c>
      <c r="C335" s="10">
        <v>-8</v>
      </c>
      <c r="D335" s="10">
        <v>1</v>
      </c>
      <c r="E335" s="11" t="s">
        <v>2</v>
      </c>
      <c r="F335" s="12" t="s">
        <v>22</v>
      </c>
    </row>
    <row r="336" spans="1:6" x14ac:dyDescent="0.3">
      <c r="A336" s="5" t="s">
        <v>136</v>
      </c>
      <c r="B336" s="6">
        <v>100</v>
      </c>
      <c r="C336" s="6">
        <v>-58</v>
      </c>
      <c r="D336" s="6">
        <v>4</v>
      </c>
      <c r="E336" s="7" t="s">
        <v>2</v>
      </c>
      <c r="F336" s="8" t="s">
        <v>12</v>
      </c>
    </row>
    <row r="337" spans="1:6" x14ac:dyDescent="0.3">
      <c r="A337" s="9" t="s">
        <v>137</v>
      </c>
      <c r="B337" s="10">
        <v>193</v>
      </c>
      <c r="C337" s="10">
        <v>-275</v>
      </c>
      <c r="D337" s="10">
        <v>3</v>
      </c>
      <c r="E337" s="11" t="s">
        <v>3</v>
      </c>
      <c r="F337" s="12" t="s">
        <v>15</v>
      </c>
    </row>
    <row r="338" spans="1:6" x14ac:dyDescent="0.3">
      <c r="A338" s="5" t="s">
        <v>138</v>
      </c>
      <c r="B338" s="6">
        <v>158</v>
      </c>
      <c r="C338" s="6">
        <v>-63</v>
      </c>
      <c r="D338" s="6">
        <v>4</v>
      </c>
      <c r="E338" s="7" t="s">
        <v>1</v>
      </c>
      <c r="F338" s="8" t="s">
        <v>19</v>
      </c>
    </row>
    <row r="339" spans="1:6" x14ac:dyDescent="0.3">
      <c r="A339" s="9" t="s">
        <v>139</v>
      </c>
      <c r="B339" s="10">
        <v>11</v>
      </c>
      <c r="C339" s="10">
        <v>-5</v>
      </c>
      <c r="D339" s="10">
        <v>2</v>
      </c>
      <c r="E339" s="11" t="s">
        <v>2</v>
      </c>
      <c r="F339" s="12" t="s">
        <v>12</v>
      </c>
    </row>
    <row r="340" spans="1:6" x14ac:dyDescent="0.3">
      <c r="A340" s="5" t="s">
        <v>139</v>
      </c>
      <c r="B340" s="6">
        <v>340</v>
      </c>
      <c r="C340" s="6">
        <v>20</v>
      </c>
      <c r="D340" s="6">
        <v>7</v>
      </c>
      <c r="E340" s="7" t="s">
        <v>2</v>
      </c>
      <c r="F340" s="8" t="s">
        <v>25</v>
      </c>
    </row>
    <row r="341" spans="1:6" x14ac:dyDescent="0.3">
      <c r="A341" s="9" t="s">
        <v>140</v>
      </c>
      <c r="B341" s="10">
        <v>416</v>
      </c>
      <c r="C341" s="10">
        <v>137</v>
      </c>
      <c r="D341" s="10">
        <v>3</v>
      </c>
      <c r="E341" s="11" t="s">
        <v>3</v>
      </c>
      <c r="F341" s="12" t="s">
        <v>15</v>
      </c>
    </row>
    <row r="342" spans="1:6" x14ac:dyDescent="0.3">
      <c r="A342" s="5" t="s">
        <v>141</v>
      </c>
      <c r="B342" s="6">
        <v>58</v>
      </c>
      <c r="C342" s="6">
        <v>0</v>
      </c>
      <c r="D342" s="6">
        <v>4</v>
      </c>
      <c r="E342" s="7" t="s">
        <v>2</v>
      </c>
      <c r="F342" s="8" t="s">
        <v>16</v>
      </c>
    </row>
    <row r="343" spans="1:6" x14ac:dyDescent="0.3">
      <c r="A343" s="9" t="s">
        <v>142</v>
      </c>
      <c r="B343" s="10">
        <v>561</v>
      </c>
      <c r="C343" s="10">
        <v>212</v>
      </c>
      <c r="D343" s="10">
        <v>3</v>
      </c>
      <c r="E343" s="11" t="s">
        <v>2</v>
      </c>
      <c r="F343" s="12" t="s">
        <v>16</v>
      </c>
    </row>
    <row r="344" spans="1:6" x14ac:dyDescent="0.3">
      <c r="A344" s="5" t="s">
        <v>142</v>
      </c>
      <c r="B344" s="6">
        <v>138</v>
      </c>
      <c r="C344" s="6">
        <v>-3</v>
      </c>
      <c r="D344" s="6">
        <v>5</v>
      </c>
      <c r="E344" s="7" t="s">
        <v>2</v>
      </c>
      <c r="F344" s="8" t="s">
        <v>16</v>
      </c>
    </row>
    <row r="345" spans="1:6" x14ac:dyDescent="0.3">
      <c r="A345" s="9" t="s">
        <v>142</v>
      </c>
      <c r="B345" s="10">
        <v>90</v>
      </c>
      <c r="C345" s="10">
        <v>17</v>
      </c>
      <c r="D345" s="10">
        <v>3</v>
      </c>
      <c r="E345" s="11" t="s">
        <v>2</v>
      </c>
      <c r="F345" s="12" t="s">
        <v>25</v>
      </c>
    </row>
    <row r="346" spans="1:6" x14ac:dyDescent="0.3">
      <c r="A346" s="5" t="s">
        <v>142</v>
      </c>
      <c r="B346" s="6">
        <v>55</v>
      </c>
      <c r="C346" s="6">
        <v>-33</v>
      </c>
      <c r="D346" s="6">
        <v>2</v>
      </c>
      <c r="E346" s="7" t="s">
        <v>1</v>
      </c>
      <c r="F346" s="8" t="s">
        <v>19</v>
      </c>
    </row>
    <row r="347" spans="1:6" x14ac:dyDescent="0.3">
      <c r="A347" s="9" t="s">
        <v>143</v>
      </c>
      <c r="B347" s="10">
        <v>371</v>
      </c>
      <c r="C347" s="10">
        <v>115</v>
      </c>
      <c r="D347" s="10">
        <v>1</v>
      </c>
      <c r="E347" s="11" t="s">
        <v>1</v>
      </c>
      <c r="F347" s="12" t="s">
        <v>10</v>
      </c>
    </row>
    <row r="348" spans="1:6" x14ac:dyDescent="0.3">
      <c r="A348" s="5" t="s">
        <v>143</v>
      </c>
      <c r="B348" s="6">
        <v>460</v>
      </c>
      <c r="C348" s="6">
        <v>31</v>
      </c>
      <c r="D348" s="6">
        <v>3</v>
      </c>
      <c r="E348" s="7" t="s">
        <v>1</v>
      </c>
      <c r="F348" s="8" t="s">
        <v>10</v>
      </c>
    </row>
    <row r="349" spans="1:6" x14ac:dyDescent="0.3">
      <c r="A349" s="9" t="s">
        <v>144</v>
      </c>
      <c r="B349" s="10">
        <v>29</v>
      </c>
      <c r="C349" s="10">
        <v>10</v>
      </c>
      <c r="D349" s="10">
        <v>2</v>
      </c>
      <c r="E349" s="11" t="s">
        <v>2</v>
      </c>
      <c r="F349" s="12" t="s">
        <v>11</v>
      </c>
    </row>
    <row r="350" spans="1:6" x14ac:dyDescent="0.3">
      <c r="A350" s="5" t="s">
        <v>145</v>
      </c>
      <c r="B350" s="6">
        <v>30</v>
      </c>
      <c r="C350" s="6">
        <v>-35</v>
      </c>
      <c r="D350" s="6">
        <v>1</v>
      </c>
      <c r="E350" s="7" t="s">
        <v>1</v>
      </c>
      <c r="F350" s="8" t="s">
        <v>19</v>
      </c>
    </row>
    <row r="351" spans="1:6" x14ac:dyDescent="0.3">
      <c r="A351" s="9" t="s">
        <v>146</v>
      </c>
      <c r="B351" s="10">
        <v>29</v>
      </c>
      <c r="C351" s="10">
        <v>-18</v>
      </c>
      <c r="D351" s="10">
        <v>7</v>
      </c>
      <c r="E351" s="11" t="s">
        <v>2</v>
      </c>
      <c r="F351" s="12" t="s">
        <v>53</v>
      </c>
    </row>
    <row r="352" spans="1:6" x14ac:dyDescent="0.3">
      <c r="A352" s="5" t="s">
        <v>146</v>
      </c>
      <c r="B352" s="6">
        <v>191</v>
      </c>
      <c r="C352" s="6">
        <v>51</v>
      </c>
      <c r="D352" s="6">
        <v>5</v>
      </c>
      <c r="E352" s="7" t="s">
        <v>2</v>
      </c>
      <c r="F352" s="8" t="s">
        <v>25</v>
      </c>
    </row>
    <row r="353" spans="1:6" x14ac:dyDescent="0.3">
      <c r="A353" s="9" t="s">
        <v>146</v>
      </c>
      <c r="B353" s="10">
        <v>149</v>
      </c>
      <c r="C353" s="10">
        <v>-40</v>
      </c>
      <c r="D353" s="10">
        <v>2</v>
      </c>
      <c r="E353" s="11" t="s">
        <v>3</v>
      </c>
      <c r="F353" s="12" t="s">
        <v>15</v>
      </c>
    </row>
    <row r="354" spans="1:6" x14ac:dyDescent="0.3">
      <c r="A354" s="5" t="s">
        <v>147</v>
      </c>
      <c r="B354" s="6">
        <v>48</v>
      </c>
      <c r="C354" s="6">
        <v>-8</v>
      </c>
      <c r="D354" s="6">
        <v>8</v>
      </c>
      <c r="E354" s="7" t="s">
        <v>2</v>
      </c>
      <c r="F354" s="8" t="s">
        <v>11</v>
      </c>
    </row>
    <row r="355" spans="1:6" x14ac:dyDescent="0.3">
      <c r="A355" s="9" t="s">
        <v>148</v>
      </c>
      <c r="B355" s="10">
        <v>26</v>
      </c>
      <c r="C355" s="10">
        <v>-24</v>
      </c>
      <c r="D355" s="10">
        <v>1</v>
      </c>
      <c r="E355" s="11" t="s">
        <v>2</v>
      </c>
      <c r="F355" s="12" t="s">
        <v>11</v>
      </c>
    </row>
    <row r="356" spans="1:6" x14ac:dyDescent="0.3">
      <c r="A356" s="5" t="s">
        <v>148</v>
      </c>
      <c r="B356" s="6">
        <v>16</v>
      </c>
      <c r="C356" s="6">
        <v>-12</v>
      </c>
      <c r="D356" s="6">
        <v>2</v>
      </c>
      <c r="E356" s="7" t="s">
        <v>2</v>
      </c>
      <c r="F356" s="8" t="s">
        <v>11</v>
      </c>
    </row>
    <row r="357" spans="1:6" x14ac:dyDescent="0.3">
      <c r="A357" s="9" t="s">
        <v>148</v>
      </c>
      <c r="B357" s="10">
        <v>12</v>
      </c>
      <c r="C357" s="10">
        <v>-7</v>
      </c>
      <c r="D357" s="10">
        <v>2</v>
      </c>
      <c r="E357" s="11" t="s">
        <v>2</v>
      </c>
      <c r="F357" s="12" t="s">
        <v>27</v>
      </c>
    </row>
    <row r="358" spans="1:6" x14ac:dyDescent="0.3">
      <c r="A358" s="5" t="s">
        <v>148</v>
      </c>
      <c r="B358" s="6">
        <v>76</v>
      </c>
      <c r="C358" s="6">
        <v>-54</v>
      </c>
      <c r="D358" s="6">
        <v>3</v>
      </c>
      <c r="E358" s="7" t="s">
        <v>3</v>
      </c>
      <c r="F358" s="8" t="s">
        <v>13</v>
      </c>
    </row>
    <row r="359" spans="1:6" x14ac:dyDescent="0.3">
      <c r="A359" s="9" t="s">
        <v>149</v>
      </c>
      <c r="B359" s="10">
        <v>168</v>
      </c>
      <c r="C359" s="10">
        <v>-51</v>
      </c>
      <c r="D359" s="10">
        <v>2</v>
      </c>
      <c r="E359" s="11" t="s">
        <v>1</v>
      </c>
      <c r="F359" s="12" t="s">
        <v>10</v>
      </c>
    </row>
    <row r="360" spans="1:6" x14ac:dyDescent="0.3">
      <c r="A360" s="5" t="s">
        <v>150</v>
      </c>
      <c r="B360" s="6">
        <v>23</v>
      </c>
      <c r="C360" s="6">
        <v>-5</v>
      </c>
      <c r="D360" s="6">
        <v>7</v>
      </c>
      <c r="E360" s="7" t="s">
        <v>2</v>
      </c>
      <c r="F360" s="8" t="s">
        <v>12</v>
      </c>
    </row>
    <row r="361" spans="1:6" x14ac:dyDescent="0.3">
      <c r="A361" s="9" t="s">
        <v>150</v>
      </c>
      <c r="B361" s="10">
        <v>26</v>
      </c>
      <c r="C361" s="10">
        <v>-5</v>
      </c>
      <c r="D361" s="10">
        <v>2</v>
      </c>
      <c r="E361" s="11" t="s">
        <v>2</v>
      </c>
      <c r="F361" s="12" t="s">
        <v>11</v>
      </c>
    </row>
    <row r="362" spans="1:6" x14ac:dyDescent="0.3">
      <c r="A362" s="5" t="s">
        <v>150</v>
      </c>
      <c r="B362" s="6">
        <v>144</v>
      </c>
      <c r="C362" s="6">
        <v>-7</v>
      </c>
      <c r="D362" s="6">
        <v>4</v>
      </c>
      <c r="E362" s="7" t="s">
        <v>3</v>
      </c>
      <c r="F362" s="8" t="s">
        <v>13</v>
      </c>
    </row>
    <row r="363" spans="1:6" x14ac:dyDescent="0.3">
      <c r="A363" s="9" t="s">
        <v>151</v>
      </c>
      <c r="B363" s="10">
        <v>490</v>
      </c>
      <c r="C363" s="10">
        <v>-128</v>
      </c>
      <c r="D363" s="10">
        <v>8</v>
      </c>
      <c r="E363" s="11" t="s">
        <v>1</v>
      </c>
      <c r="F363" s="12" t="s">
        <v>10</v>
      </c>
    </row>
    <row r="364" spans="1:6" x14ac:dyDescent="0.3">
      <c r="A364" s="5" t="s">
        <v>152</v>
      </c>
      <c r="B364" s="6">
        <v>57</v>
      </c>
      <c r="C364" s="6">
        <v>-48</v>
      </c>
      <c r="D364" s="6">
        <v>6</v>
      </c>
      <c r="E364" s="7" t="s">
        <v>2</v>
      </c>
      <c r="F364" s="8" t="s">
        <v>27</v>
      </c>
    </row>
    <row r="365" spans="1:6" x14ac:dyDescent="0.3">
      <c r="A365" s="9" t="s">
        <v>152</v>
      </c>
      <c r="B365" s="10">
        <v>327</v>
      </c>
      <c r="C365" s="10">
        <v>114</v>
      </c>
      <c r="D365" s="10">
        <v>4</v>
      </c>
      <c r="E365" s="11" t="s">
        <v>2</v>
      </c>
      <c r="F365" s="12" t="s">
        <v>18</v>
      </c>
    </row>
    <row r="366" spans="1:6" x14ac:dyDescent="0.3">
      <c r="A366" s="5" t="s">
        <v>153</v>
      </c>
      <c r="B366" s="6">
        <v>1055</v>
      </c>
      <c r="C366" s="6">
        <v>264</v>
      </c>
      <c r="D366" s="6">
        <v>4</v>
      </c>
      <c r="E366" s="7" t="s">
        <v>3</v>
      </c>
      <c r="F366" s="8" t="s">
        <v>30</v>
      </c>
    </row>
    <row r="367" spans="1:6" x14ac:dyDescent="0.3">
      <c r="A367" s="9" t="s">
        <v>153</v>
      </c>
      <c r="B367" s="10">
        <v>771</v>
      </c>
      <c r="C367" s="10">
        <v>-424</v>
      </c>
      <c r="D367" s="10">
        <v>2</v>
      </c>
      <c r="E367" s="11" t="s">
        <v>3</v>
      </c>
      <c r="F367" s="12" t="s">
        <v>15</v>
      </c>
    </row>
    <row r="368" spans="1:6" x14ac:dyDescent="0.3">
      <c r="A368" s="5" t="s">
        <v>153</v>
      </c>
      <c r="B368" s="6">
        <v>322</v>
      </c>
      <c r="C368" s="6">
        <v>-113</v>
      </c>
      <c r="D368" s="6">
        <v>4</v>
      </c>
      <c r="E368" s="7" t="s">
        <v>2</v>
      </c>
      <c r="F368" s="8" t="s">
        <v>16</v>
      </c>
    </row>
    <row r="369" spans="1:6" x14ac:dyDescent="0.3">
      <c r="A369" s="9" t="s">
        <v>154</v>
      </c>
      <c r="B369" s="10">
        <v>1549</v>
      </c>
      <c r="C369" s="10">
        <v>-439</v>
      </c>
      <c r="D369" s="10">
        <v>4</v>
      </c>
      <c r="E369" s="11" t="s">
        <v>3</v>
      </c>
      <c r="F369" s="12" t="s">
        <v>15</v>
      </c>
    </row>
    <row r="370" spans="1:6" x14ac:dyDescent="0.3">
      <c r="A370" s="5" t="s">
        <v>155</v>
      </c>
      <c r="B370" s="6">
        <v>1145</v>
      </c>
      <c r="C370" s="6">
        <v>-706</v>
      </c>
      <c r="D370" s="6">
        <v>3</v>
      </c>
      <c r="E370" s="7" t="s">
        <v>3</v>
      </c>
      <c r="F370" s="8" t="s">
        <v>15</v>
      </c>
    </row>
    <row r="371" spans="1:6" x14ac:dyDescent="0.3">
      <c r="A371" s="9" t="s">
        <v>155</v>
      </c>
      <c r="B371" s="10">
        <v>473</v>
      </c>
      <c r="C371" s="10">
        <v>42</v>
      </c>
      <c r="D371" s="10">
        <v>4</v>
      </c>
      <c r="E371" s="11" t="s">
        <v>1</v>
      </c>
      <c r="F371" s="12" t="s">
        <v>19</v>
      </c>
    </row>
    <row r="372" spans="1:6" x14ac:dyDescent="0.3">
      <c r="A372" s="5" t="s">
        <v>155</v>
      </c>
      <c r="B372" s="6">
        <v>96</v>
      </c>
      <c r="C372" s="6">
        <v>22</v>
      </c>
      <c r="D372" s="6">
        <v>5</v>
      </c>
      <c r="E372" s="7" t="s">
        <v>2</v>
      </c>
      <c r="F372" s="8" t="s">
        <v>11</v>
      </c>
    </row>
    <row r="373" spans="1:6" x14ac:dyDescent="0.3">
      <c r="A373" s="9" t="s">
        <v>155</v>
      </c>
      <c r="B373" s="10">
        <v>18</v>
      </c>
      <c r="C373" s="10">
        <v>8</v>
      </c>
      <c r="D373" s="10">
        <v>2</v>
      </c>
      <c r="E373" s="11" t="s">
        <v>2</v>
      </c>
      <c r="F373" s="12" t="s">
        <v>12</v>
      </c>
    </row>
    <row r="374" spans="1:6" x14ac:dyDescent="0.3">
      <c r="A374" s="5" t="s">
        <v>155</v>
      </c>
      <c r="B374" s="6">
        <v>187</v>
      </c>
      <c r="C374" s="6">
        <v>30</v>
      </c>
      <c r="D374" s="6">
        <v>4</v>
      </c>
      <c r="E374" s="7" t="s">
        <v>3</v>
      </c>
      <c r="F374" s="8" t="s">
        <v>33</v>
      </c>
    </row>
    <row r="375" spans="1:6" x14ac:dyDescent="0.3">
      <c r="A375" s="9" t="s">
        <v>155</v>
      </c>
      <c r="B375" s="10">
        <v>83</v>
      </c>
      <c r="C375" s="10">
        <v>-81</v>
      </c>
      <c r="D375" s="10">
        <v>3</v>
      </c>
      <c r="E375" s="11" t="s">
        <v>1</v>
      </c>
      <c r="F375" s="12" t="s">
        <v>19</v>
      </c>
    </row>
    <row r="376" spans="1:6" x14ac:dyDescent="0.3">
      <c r="A376" s="5" t="s">
        <v>156</v>
      </c>
      <c r="B376" s="6">
        <v>131</v>
      </c>
      <c r="C376" s="6">
        <v>-154</v>
      </c>
      <c r="D376" s="6">
        <v>8</v>
      </c>
      <c r="E376" s="7" t="s">
        <v>1</v>
      </c>
      <c r="F376" s="8" t="s">
        <v>34</v>
      </c>
    </row>
    <row r="377" spans="1:6" x14ac:dyDescent="0.3">
      <c r="A377" s="9" t="s">
        <v>157</v>
      </c>
      <c r="B377" s="10">
        <v>16</v>
      </c>
      <c r="C377" s="10">
        <v>-5</v>
      </c>
      <c r="D377" s="10">
        <v>2</v>
      </c>
      <c r="E377" s="11" t="s">
        <v>2</v>
      </c>
      <c r="F377" s="12" t="s">
        <v>11</v>
      </c>
    </row>
    <row r="378" spans="1:6" x14ac:dyDescent="0.3">
      <c r="A378" s="5" t="s">
        <v>158</v>
      </c>
      <c r="B378" s="6">
        <v>43</v>
      </c>
      <c r="C378" s="6">
        <v>-43</v>
      </c>
      <c r="D378" s="6">
        <v>7</v>
      </c>
      <c r="E378" s="7" t="s">
        <v>2</v>
      </c>
      <c r="F378" s="8" t="s">
        <v>11</v>
      </c>
    </row>
    <row r="379" spans="1:6" x14ac:dyDescent="0.3">
      <c r="A379" s="9" t="s">
        <v>158</v>
      </c>
      <c r="B379" s="10">
        <v>30</v>
      </c>
      <c r="C379" s="10">
        <v>-10</v>
      </c>
      <c r="D379" s="10">
        <v>2</v>
      </c>
      <c r="E379" s="11" t="s">
        <v>2</v>
      </c>
      <c r="F379" s="12" t="s">
        <v>11</v>
      </c>
    </row>
    <row r="380" spans="1:6" x14ac:dyDescent="0.3">
      <c r="A380" s="5" t="s">
        <v>158</v>
      </c>
      <c r="B380" s="6">
        <v>23</v>
      </c>
      <c r="C380" s="6">
        <v>-6</v>
      </c>
      <c r="D380" s="6">
        <v>4</v>
      </c>
      <c r="E380" s="7" t="s">
        <v>2</v>
      </c>
      <c r="F380" s="8" t="s">
        <v>12</v>
      </c>
    </row>
    <row r="381" spans="1:6" x14ac:dyDescent="0.3">
      <c r="A381" s="9" t="s">
        <v>159</v>
      </c>
      <c r="B381" s="10">
        <v>108</v>
      </c>
      <c r="C381" s="10">
        <v>-19</v>
      </c>
      <c r="D381" s="10">
        <v>3</v>
      </c>
      <c r="E381" s="11" t="s">
        <v>3</v>
      </c>
      <c r="F381" s="12" t="s">
        <v>13</v>
      </c>
    </row>
    <row r="382" spans="1:6" x14ac:dyDescent="0.3">
      <c r="A382" s="5" t="s">
        <v>160</v>
      </c>
      <c r="B382" s="6">
        <v>12</v>
      </c>
      <c r="C382" s="6">
        <v>-2</v>
      </c>
      <c r="D382" s="6">
        <v>3</v>
      </c>
      <c r="E382" s="7" t="s">
        <v>2</v>
      </c>
      <c r="F382" s="8" t="s">
        <v>12</v>
      </c>
    </row>
    <row r="383" spans="1:6" x14ac:dyDescent="0.3">
      <c r="A383" s="9" t="s">
        <v>160</v>
      </c>
      <c r="B383" s="10">
        <v>7</v>
      </c>
      <c r="C383" s="10">
        <v>-1</v>
      </c>
      <c r="D383" s="10">
        <v>2</v>
      </c>
      <c r="E383" s="11" t="s">
        <v>2</v>
      </c>
      <c r="F383" s="12" t="s">
        <v>53</v>
      </c>
    </row>
    <row r="384" spans="1:6" x14ac:dyDescent="0.3">
      <c r="A384" s="5" t="s">
        <v>160</v>
      </c>
      <c r="B384" s="6">
        <v>15</v>
      </c>
      <c r="C384" s="6">
        <v>-7</v>
      </c>
      <c r="D384" s="6">
        <v>1</v>
      </c>
      <c r="E384" s="7" t="s">
        <v>2</v>
      </c>
      <c r="F384" s="8" t="s">
        <v>12</v>
      </c>
    </row>
    <row r="385" spans="1:6" x14ac:dyDescent="0.3">
      <c r="A385" s="9" t="s">
        <v>161</v>
      </c>
      <c r="B385" s="10">
        <v>31</v>
      </c>
      <c r="C385" s="10">
        <v>-7</v>
      </c>
      <c r="D385" s="10">
        <v>5</v>
      </c>
      <c r="E385" s="11" t="s">
        <v>2</v>
      </c>
      <c r="F385" s="12" t="s">
        <v>53</v>
      </c>
    </row>
    <row r="386" spans="1:6" x14ac:dyDescent="0.3">
      <c r="A386" s="5" t="s">
        <v>162</v>
      </c>
      <c r="B386" s="6">
        <v>187</v>
      </c>
      <c r="C386" s="6">
        <v>-15</v>
      </c>
      <c r="D386" s="6">
        <v>3</v>
      </c>
      <c r="E386" s="7" t="s">
        <v>2</v>
      </c>
      <c r="F386" s="8" t="s">
        <v>18</v>
      </c>
    </row>
    <row r="387" spans="1:6" x14ac:dyDescent="0.3">
      <c r="A387" s="9" t="s">
        <v>163</v>
      </c>
      <c r="B387" s="10">
        <v>70</v>
      </c>
      <c r="C387" s="10">
        <v>-14</v>
      </c>
      <c r="D387" s="10">
        <v>2</v>
      </c>
      <c r="E387" s="11" t="s">
        <v>1</v>
      </c>
      <c r="F387" s="12" t="s">
        <v>34</v>
      </c>
    </row>
    <row r="388" spans="1:6" x14ac:dyDescent="0.3">
      <c r="A388" s="5" t="s">
        <v>163</v>
      </c>
      <c r="B388" s="6">
        <v>72</v>
      </c>
      <c r="C388" s="6">
        <v>-6</v>
      </c>
      <c r="D388" s="6">
        <v>3</v>
      </c>
      <c r="E388" s="7" t="s">
        <v>2</v>
      </c>
      <c r="F388" s="8" t="s">
        <v>16</v>
      </c>
    </row>
    <row r="389" spans="1:6" x14ac:dyDescent="0.3">
      <c r="A389" s="9" t="s">
        <v>163</v>
      </c>
      <c r="B389" s="10">
        <v>1069</v>
      </c>
      <c r="C389" s="10">
        <v>0</v>
      </c>
      <c r="D389" s="10">
        <v>6</v>
      </c>
      <c r="E389" s="11" t="s">
        <v>2</v>
      </c>
      <c r="F389" s="12" t="s">
        <v>16</v>
      </c>
    </row>
    <row r="390" spans="1:6" x14ac:dyDescent="0.3">
      <c r="A390" s="5" t="s">
        <v>163</v>
      </c>
      <c r="B390" s="6">
        <v>148</v>
      </c>
      <c r="C390" s="6">
        <v>-91</v>
      </c>
      <c r="D390" s="6">
        <v>2</v>
      </c>
      <c r="E390" s="7" t="s">
        <v>3</v>
      </c>
      <c r="F390" s="8" t="s">
        <v>15</v>
      </c>
    </row>
    <row r="391" spans="1:6" x14ac:dyDescent="0.3">
      <c r="A391" s="9" t="s">
        <v>164</v>
      </c>
      <c r="B391" s="10">
        <v>133</v>
      </c>
      <c r="C391" s="10">
        <v>-56</v>
      </c>
      <c r="D391" s="10">
        <v>2</v>
      </c>
      <c r="E391" s="11" t="s">
        <v>1</v>
      </c>
      <c r="F391" s="12" t="s">
        <v>19</v>
      </c>
    </row>
    <row r="392" spans="1:6" x14ac:dyDescent="0.3">
      <c r="A392" s="5" t="s">
        <v>165</v>
      </c>
      <c r="B392" s="6">
        <v>40</v>
      </c>
      <c r="C392" s="6">
        <v>-37</v>
      </c>
      <c r="D392" s="6">
        <v>3</v>
      </c>
      <c r="E392" s="7" t="s">
        <v>2</v>
      </c>
      <c r="F392" s="8" t="s">
        <v>11</v>
      </c>
    </row>
    <row r="393" spans="1:6" x14ac:dyDescent="0.3">
      <c r="A393" s="9" t="s">
        <v>165</v>
      </c>
      <c r="B393" s="10">
        <v>7</v>
      </c>
      <c r="C393" s="10">
        <v>0</v>
      </c>
      <c r="D393" s="10">
        <v>2</v>
      </c>
      <c r="E393" s="11" t="s">
        <v>2</v>
      </c>
      <c r="F393" s="12" t="s">
        <v>53</v>
      </c>
    </row>
    <row r="394" spans="1:6" x14ac:dyDescent="0.3">
      <c r="A394" s="5" t="s">
        <v>165</v>
      </c>
      <c r="B394" s="6">
        <v>58</v>
      </c>
      <c r="C394" s="6">
        <v>-8</v>
      </c>
      <c r="D394" s="6">
        <v>2</v>
      </c>
      <c r="E394" s="7" t="s">
        <v>2</v>
      </c>
      <c r="F394" s="8" t="s">
        <v>16</v>
      </c>
    </row>
    <row r="395" spans="1:6" x14ac:dyDescent="0.3">
      <c r="A395" s="9" t="s">
        <v>166</v>
      </c>
      <c r="B395" s="10">
        <v>482</v>
      </c>
      <c r="C395" s="10">
        <v>-6</v>
      </c>
      <c r="D395" s="10">
        <v>7</v>
      </c>
      <c r="E395" s="11" t="s">
        <v>3</v>
      </c>
      <c r="F395" s="12" t="s">
        <v>13</v>
      </c>
    </row>
    <row r="396" spans="1:6" x14ac:dyDescent="0.3">
      <c r="A396" s="5" t="s">
        <v>167</v>
      </c>
      <c r="B396" s="6">
        <v>11</v>
      </c>
      <c r="C396" s="6">
        <v>-8</v>
      </c>
      <c r="D396" s="6">
        <v>2</v>
      </c>
      <c r="E396" s="7" t="s">
        <v>2</v>
      </c>
      <c r="F396" s="8" t="s">
        <v>53</v>
      </c>
    </row>
    <row r="397" spans="1:6" x14ac:dyDescent="0.3">
      <c r="A397" s="9" t="s">
        <v>168</v>
      </c>
      <c r="B397" s="10">
        <v>143</v>
      </c>
      <c r="C397" s="10">
        <v>-124</v>
      </c>
      <c r="D397" s="10">
        <v>5</v>
      </c>
      <c r="E397" s="11" t="s">
        <v>2</v>
      </c>
      <c r="F397" s="12" t="s">
        <v>16</v>
      </c>
    </row>
    <row r="398" spans="1:6" x14ac:dyDescent="0.3">
      <c r="A398" s="5" t="s">
        <v>168</v>
      </c>
      <c r="B398" s="6">
        <v>9</v>
      </c>
      <c r="C398" s="6">
        <v>-5</v>
      </c>
      <c r="D398" s="6">
        <v>1</v>
      </c>
      <c r="E398" s="7" t="s">
        <v>2</v>
      </c>
      <c r="F398" s="8" t="s">
        <v>16</v>
      </c>
    </row>
    <row r="399" spans="1:6" x14ac:dyDescent="0.3">
      <c r="A399" s="9" t="s">
        <v>168</v>
      </c>
      <c r="B399" s="10">
        <v>503</v>
      </c>
      <c r="C399" s="10">
        <v>-56</v>
      </c>
      <c r="D399" s="10">
        <v>2</v>
      </c>
      <c r="E399" s="11" t="s">
        <v>2</v>
      </c>
      <c r="F399" s="12" t="s">
        <v>18</v>
      </c>
    </row>
    <row r="400" spans="1:6" x14ac:dyDescent="0.3">
      <c r="A400" s="5" t="s">
        <v>168</v>
      </c>
      <c r="B400" s="6">
        <v>74</v>
      </c>
      <c r="C400" s="6">
        <v>-51</v>
      </c>
      <c r="D400" s="6">
        <v>3</v>
      </c>
      <c r="E400" s="7" t="s">
        <v>2</v>
      </c>
      <c r="F400" s="8" t="s">
        <v>11</v>
      </c>
    </row>
    <row r="401" spans="1:6" x14ac:dyDescent="0.3">
      <c r="A401" s="9" t="s">
        <v>168</v>
      </c>
      <c r="B401" s="10">
        <v>56</v>
      </c>
      <c r="C401" s="10">
        <v>0</v>
      </c>
      <c r="D401" s="10">
        <v>4</v>
      </c>
      <c r="E401" s="11" t="s">
        <v>2</v>
      </c>
      <c r="F401" s="12" t="s">
        <v>12</v>
      </c>
    </row>
    <row r="402" spans="1:6" x14ac:dyDescent="0.3">
      <c r="A402" s="5" t="s">
        <v>169</v>
      </c>
      <c r="B402" s="6">
        <v>373</v>
      </c>
      <c r="C402" s="6">
        <v>-254</v>
      </c>
      <c r="D402" s="6">
        <v>6</v>
      </c>
      <c r="E402" s="7" t="s">
        <v>3</v>
      </c>
      <c r="F402" s="8" t="s">
        <v>30</v>
      </c>
    </row>
    <row r="403" spans="1:6" x14ac:dyDescent="0.3">
      <c r="A403" s="9" t="s">
        <v>170</v>
      </c>
      <c r="B403" s="10">
        <v>44</v>
      </c>
      <c r="C403" s="10">
        <v>-8</v>
      </c>
      <c r="D403" s="10">
        <v>3</v>
      </c>
      <c r="E403" s="11" t="s">
        <v>2</v>
      </c>
      <c r="F403" s="12" t="s">
        <v>11</v>
      </c>
    </row>
    <row r="404" spans="1:6" x14ac:dyDescent="0.3">
      <c r="A404" s="5" t="s">
        <v>170</v>
      </c>
      <c r="B404" s="6">
        <v>296</v>
      </c>
      <c r="C404" s="6">
        <v>-225</v>
      </c>
      <c r="D404" s="6">
        <v>11</v>
      </c>
      <c r="E404" s="7" t="s">
        <v>2</v>
      </c>
      <c r="F404" s="8" t="s">
        <v>16</v>
      </c>
    </row>
    <row r="405" spans="1:6" x14ac:dyDescent="0.3">
      <c r="A405" s="9" t="s">
        <v>170</v>
      </c>
      <c r="B405" s="10">
        <v>670</v>
      </c>
      <c r="C405" s="10">
        <v>15</v>
      </c>
      <c r="D405" s="10">
        <v>5</v>
      </c>
      <c r="E405" s="11" t="s">
        <v>1</v>
      </c>
      <c r="F405" s="12" t="s">
        <v>10</v>
      </c>
    </row>
    <row r="406" spans="1:6" x14ac:dyDescent="0.3">
      <c r="A406" s="5" t="s">
        <v>170</v>
      </c>
      <c r="B406" s="6">
        <v>132</v>
      </c>
      <c r="C406" s="6">
        <v>-79</v>
      </c>
      <c r="D406" s="6">
        <v>5</v>
      </c>
      <c r="E406" s="7" t="s">
        <v>1</v>
      </c>
      <c r="F406" s="8" t="s">
        <v>34</v>
      </c>
    </row>
    <row r="407" spans="1:6" x14ac:dyDescent="0.3">
      <c r="A407" s="9" t="s">
        <v>171</v>
      </c>
      <c r="B407" s="10">
        <v>87</v>
      </c>
      <c r="C407" s="10">
        <v>16</v>
      </c>
      <c r="D407" s="10">
        <v>2</v>
      </c>
      <c r="E407" s="11" t="s">
        <v>2</v>
      </c>
      <c r="F407" s="12" t="s">
        <v>16</v>
      </c>
    </row>
    <row r="408" spans="1:6" x14ac:dyDescent="0.3">
      <c r="A408" s="5" t="s">
        <v>172</v>
      </c>
      <c r="B408" s="6">
        <v>877</v>
      </c>
      <c r="C408" s="6">
        <v>395</v>
      </c>
      <c r="D408" s="6">
        <v>2</v>
      </c>
      <c r="E408" s="7" t="s">
        <v>1</v>
      </c>
      <c r="F408" s="8" t="s">
        <v>10</v>
      </c>
    </row>
    <row r="409" spans="1:6" x14ac:dyDescent="0.3">
      <c r="A409" s="9" t="s">
        <v>173</v>
      </c>
      <c r="B409" s="10">
        <v>141</v>
      </c>
      <c r="C409" s="10">
        <v>10</v>
      </c>
      <c r="D409" s="10">
        <v>4</v>
      </c>
      <c r="E409" s="11" t="s">
        <v>2</v>
      </c>
      <c r="F409" s="12" t="s">
        <v>25</v>
      </c>
    </row>
    <row r="410" spans="1:6" x14ac:dyDescent="0.3">
      <c r="A410" s="5" t="s">
        <v>173</v>
      </c>
      <c r="B410" s="6">
        <v>224</v>
      </c>
      <c r="C410" s="6">
        <v>58</v>
      </c>
      <c r="D410" s="6">
        <v>3</v>
      </c>
      <c r="E410" s="7" t="s">
        <v>3</v>
      </c>
      <c r="F410" s="8" t="s">
        <v>15</v>
      </c>
    </row>
    <row r="411" spans="1:6" x14ac:dyDescent="0.3">
      <c r="A411" s="9" t="s">
        <v>173</v>
      </c>
      <c r="B411" s="10">
        <v>8</v>
      </c>
      <c r="C411" s="10">
        <v>-1</v>
      </c>
      <c r="D411" s="10">
        <v>2</v>
      </c>
      <c r="E411" s="11" t="s">
        <v>2</v>
      </c>
      <c r="F411" s="12" t="s">
        <v>27</v>
      </c>
    </row>
    <row r="412" spans="1:6" x14ac:dyDescent="0.3">
      <c r="A412" s="5" t="s">
        <v>173</v>
      </c>
      <c r="B412" s="6">
        <v>47</v>
      </c>
      <c r="C412" s="6">
        <v>-21</v>
      </c>
      <c r="D412" s="6">
        <v>2</v>
      </c>
      <c r="E412" s="7" t="s">
        <v>3</v>
      </c>
      <c r="F412" s="8" t="s">
        <v>13</v>
      </c>
    </row>
    <row r="413" spans="1:6" x14ac:dyDescent="0.3">
      <c r="A413" s="9" t="s">
        <v>174</v>
      </c>
      <c r="B413" s="10">
        <v>1052</v>
      </c>
      <c r="C413" s="10">
        <v>-82</v>
      </c>
      <c r="D413" s="10">
        <v>3</v>
      </c>
      <c r="E413" s="11" t="s">
        <v>1</v>
      </c>
      <c r="F413" s="12" t="s">
        <v>10</v>
      </c>
    </row>
    <row r="414" spans="1:6" x14ac:dyDescent="0.3">
      <c r="A414" s="5" t="s">
        <v>175</v>
      </c>
      <c r="B414" s="6">
        <v>212</v>
      </c>
      <c r="C414" s="6">
        <v>-24</v>
      </c>
      <c r="D414" s="6">
        <v>2</v>
      </c>
      <c r="E414" s="7" t="s">
        <v>1</v>
      </c>
      <c r="F414" s="8" t="s">
        <v>19</v>
      </c>
    </row>
    <row r="415" spans="1:6" x14ac:dyDescent="0.3">
      <c r="A415" s="9" t="s">
        <v>175</v>
      </c>
      <c r="B415" s="10">
        <v>42</v>
      </c>
      <c r="C415" s="10">
        <v>-15</v>
      </c>
      <c r="D415" s="10">
        <v>12</v>
      </c>
      <c r="E415" s="11" t="s">
        <v>2</v>
      </c>
      <c r="F415" s="12" t="s">
        <v>53</v>
      </c>
    </row>
    <row r="416" spans="1:6" x14ac:dyDescent="0.3">
      <c r="A416" s="5" t="s">
        <v>175</v>
      </c>
      <c r="B416" s="6">
        <v>208</v>
      </c>
      <c r="C416" s="6">
        <v>-25</v>
      </c>
      <c r="D416" s="6">
        <v>2</v>
      </c>
      <c r="E416" s="7" t="s">
        <v>2</v>
      </c>
      <c r="F416" s="8" t="s">
        <v>16</v>
      </c>
    </row>
    <row r="417" spans="1:6" x14ac:dyDescent="0.3">
      <c r="A417" s="9" t="s">
        <v>175</v>
      </c>
      <c r="B417" s="10">
        <v>22</v>
      </c>
      <c r="C417" s="10">
        <v>-12</v>
      </c>
      <c r="D417" s="10">
        <v>3</v>
      </c>
      <c r="E417" s="11" t="s">
        <v>2</v>
      </c>
      <c r="F417" s="12" t="s">
        <v>11</v>
      </c>
    </row>
    <row r="418" spans="1:6" x14ac:dyDescent="0.3">
      <c r="A418" s="5" t="s">
        <v>175</v>
      </c>
      <c r="B418" s="6">
        <v>539</v>
      </c>
      <c r="C418" s="6">
        <v>-146</v>
      </c>
      <c r="D418" s="6">
        <v>7</v>
      </c>
      <c r="E418" s="7" t="s">
        <v>1</v>
      </c>
      <c r="F418" s="8" t="s">
        <v>34</v>
      </c>
    </row>
    <row r="419" spans="1:6" x14ac:dyDescent="0.3">
      <c r="A419" s="9" t="s">
        <v>175</v>
      </c>
      <c r="B419" s="10">
        <v>78</v>
      </c>
      <c r="C419" s="10">
        <v>-6</v>
      </c>
      <c r="D419" s="10">
        <v>2</v>
      </c>
      <c r="E419" s="11" t="s">
        <v>1</v>
      </c>
      <c r="F419" s="12" t="s">
        <v>34</v>
      </c>
    </row>
    <row r="420" spans="1:6" x14ac:dyDescent="0.3">
      <c r="A420" s="5" t="s">
        <v>175</v>
      </c>
      <c r="B420" s="6">
        <v>20</v>
      </c>
      <c r="C420" s="6">
        <v>-18</v>
      </c>
      <c r="D420" s="6">
        <v>2</v>
      </c>
      <c r="E420" s="7" t="s">
        <v>2</v>
      </c>
      <c r="F420" s="8" t="s">
        <v>16</v>
      </c>
    </row>
    <row r="421" spans="1:6" x14ac:dyDescent="0.3">
      <c r="A421" s="9" t="s">
        <v>175</v>
      </c>
      <c r="B421" s="10">
        <v>19</v>
      </c>
      <c r="C421" s="10">
        <v>-1</v>
      </c>
      <c r="D421" s="10">
        <v>1</v>
      </c>
      <c r="E421" s="11" t="s">
        <v>2</v>
      </c>
      <c r="F421" s="12" t="s">
        <v>25</v>
      </c>
    </row>
    <row r="422" spans="1:6" x14ac:dyDescent="0.3">
      <c r="A422" s="5" t="s">
        <v>175</v>
      </c>
      <c r="B422" s="6">
        <v>73</v>
      </c>
      <c r="C422" s="6">
        <v>-31</v>
      </c>
      <c r="D422" s="6">
        <v>1</v>
      </c>
      <c r="E422" s="7" t="s">
        <v>1</v>
      </c>
      <c r="F422" s="8" t="s">
        <v>10</v>
      </c>
    </row>
    <row r="423" spans="1:6" x14ac:dyDescent="0.3">
      <c r="A423" s="9" t="s">
        <v>176</v>
      </c>
      <c r="B423" s="10">
        <v>10</v>
      </c>
      <c r="C423" s="10">
        <v>-8</v>
      </c>
      <c r="D423" s="10">
        <v>1</v>
      </c>
      <c r="E423" s="11" t="s">
        <v>2</v>
      </c>
      <c r="F423" s="12" t="s">
        <v>20</v>
      </c>
    </row>
    <row r="424" spans="1:6" x14ac:dyDescent="0.3">
      <c r="A424" s="5" t="s">
        <v>176</v>
      </c>
      <c r="B424" s="6">
        <v>14</v>
      </c>
      <c r="C424" s="6">
        <v>-3</v>
      </c>
      <c r="D424" s="6">
        <v>2</v>
      </c>
      <c r="E424" s="7" t="s">
        <v>2</v>
      </c>
      <c r="F424" s="8" t="s">
        <v>27</v>
      </c>
    </row>
    <row r="425" spans="1:6" x14ac:dyDescent="0.3">
      <c r="A425" s="9" t="s">
        <v>176</v>
      </c>
      <c r="B425" s="10">
        <v>68</v>
      </c>
      <c r="C425" s="10">
        <v>-56</v>
      </c>
      <c r="D425" s="10">
        <v>2</v>
      </c>
      <c r="E425" s="11" t="s">
        <v>3</v>
      </c>
      <c r="F425" s="12" t="s">
        <v>15</v>
      </c>
    </row>
    <row r="426" spans="1:6" x14ac:dyDescent="0.3">
      <c r="A426" s="5" t="s">
        <v>176</v>
      </c>
      <c r="B426" s="6">
        <v>106</v>
      </c>
      <c r="C426" s="6">
        <v>0</v>
      </c>
      <c r="D426" s="6">
        <v>2</v>
      </c>
      <c r="E426" s="7" t="s">
        <v>3</v>
      </c>
      <c r="F426" s="8" t="s">
        <v>15</v>
      </c>
    </row>
    <row r="427" spans="1:6" x14ac:dyDescent="0.3">
      <c r="A427" s="9" t="s">
        <v>176</v>
      </c>
      <c r="B427" s="10">
        <v>43</v>
      </c>
      <c r="C427" s="10">
        <v>-5</v>
      </c>
      <c r="D427" s="10">
        <v>2</v>
      </c>
      <c r="E427" s="11" t="s">
        <v>2</v>
      </c>
      <c r="F427" s="12" t="s">
        <v>16</v>
      </c>
    </row>
    <row r="428" spans="1:6" x14ac:dyDescent="0.3">
      <c r="A428" s="5" t="s">
        <v>176</v>
      </c>
      <c r="B428" s="6">
        <v>43</v>
      </c>
      <c r="C428" s="6">
        <v>21</v>
      </c>
      <c r="D428" s="6">
        <v>3</v>
      </c>
      <c r="E428" s="7" t="s">
        <v>2</v>
      </c>
      <c r="F428" s="8" t="s">
        <v>25</v>
      </c>
    </row>
    <row r="429" spans="1:6" x14ac:dyDescent="0.3">
      <c r="A429" s="9" t="s">
        <v>176</v>
      </c>
      <c r="B429" s="10">
        <v>534</v>
      </c>
      <c r="C429" s="10">
        <v>5</v>
      </c>
      <c r="D429" s="10">
        <v>2</v>
      </c>
      <c r="E429" s="11" t="s">
        <v>3</v>
      </c>
      <c r="F429" s="12" t="s">
        <v>13</v>
      </c>
    </row>
    <row r="430" spans="1:6" x14ac:dyDescent="0.3">
      <c r="A430" s="5" t="s">
        <v>176</v>
      </c>
      <c r="B430" s="6">
        <v>32</v>
      </c>
      <c r="C430" s="6">
        <v>7</v>
      </c>
      <c r="D430" s="6">
        <v>3</v>
      </c>
      <c r="E430" s="7" t="s">
        <v>2</v>
      </c>
      <c r="F430" s="8" t="s">
        <v>12</v>
      </c>
    </row>
    <row r="431" spans="1:6" x14ac:dyDescent="0.3">
      <c r="A431" s="9" t="s">
        <v>176</v>
      </c>
      <c r="B431" s="10">
        <v>65</v>
      </c>
      <c r="C431" s="10">
        <v>-4</v>
      </c>
      <c r="D431" s="10">
        <v>6</v>
      </c>
      <c r="E431" s="11" t="s">
        <v>2</v>
      </c>
      <c r="F431" s="12" t="s">
        <v>12</v>
      </c>
    </row>
    <row r="432" spans="1:6" x14ac:dyDescent="0.3">
      <c r="A432" s="5" t="s">
        <v>176</v>
      </c>
      <c r="B432" s="6">
        <v>221</v>
      </c>
      <c r="C432" s="6">
        <v>-15</v>
      </c>
      <c r="D432" s="6">
        <v>2</v>
      </c>
      <c r="E432" s="7" t="s">
        <v>3</v>
      </c>
      <c r="F432" s="8" t="s">
        <v>13</v>
      </c>
    </row>
    <row r="433" spans="1:6" x14ac:dyDescent="0.3">
      <c r="A433" s="9" t="s">
        <v>177</v>
      </c>
      <c r="B433" s="10">
        <v>1361</v>
      </c>
      <c r="C433" s="10">
        <v>197</v>
      </c>
      <c r="D433" s="10">
        <v>9</v>
      </c>
      <c r="E433" s="11" t="s">
        <v>1</v>
      </c>
      <c r="F433" s="12" t="s">
        <v>10</v>
      </c>
    </row>
    <row r="434" spans="1:6" x14ac:dyDescent="0.3">
      <c r="A434" s="5" t="s">
        <v>177</v>
      </c>
      <c r="B434" s="6">
        <v>761</v>
      </c>
      <c r="C434" s="6">
        <v>266</v>
      </c>
      <c r="D434" s="6">
        <v>9</v>
      </c>
      <c r="E434" s="7" t="s">
        <v>3</v>
      </c>
      <c r="F434" s="8" t="s">
        <v>13</v>
      </c>
    </row>
    <row r="435" spans="1:6" x14ac:dyDescent="0.3">
      <c r="A435" s="9" t="s">
        <v>177</v>
      </c>
      <c r="B435" s="10">
        <v>76</v>
      </c>
      <c r="C435" s="10">
        <v>27</v>
      </c>
      <c r="D435" s="10">
        <v>5</v>
      </c>
      <c r="E435" s="11" t="s">
        <v>2</v>
      </c>
      <c r="F435" s="12" t="s">
        <v>11</v>
      </c>
    </row>
    <row r="436" spans="1:6" x14ac:dyDescent="0.3">
      <c r="A436" s="5" t="s">
        <v>177</v>
      </c>
      <c r="B436" s="6">
        <v>91</v>
      </c>
      <c r="C436" s="6">
        <v>15</v>
      </c>
      <c r="D436" s="6">
        <v>6</v>
      </c>
      <c r="E436" s="7" t="s">
        <v>2</v>
      </c>
      <c r="F436" s="8" t="s">
        <v>22</v>
      </c>
    </row>
    <row r="437" spans="1:6" x14ac:dyDescent="0.3">
      <c r="A437" s="9" t="s">
        <v>177</v>
      </c>
      <c r="B437" s="10">
        <v>8</v>
      </c>
      <c r="C437" s="10">
        <v>-2</v>
      </c>
      <c r="D437" s="10">
        <v>2</v>
      </c>
      <c r="E437" s="11" t="s">
        <v>2</v>
      </c>
      <c r="F437" s="12" t="s">
        <v>12</v>
      </c>
    </row>
    <row r="438" spans="1:6" x14ac:dyDescent="0.3">
      <c r="A438" s="5" t="s">
        <v>177</v>
      </c>
      <c r="B438" s="6">
        <v>735</v>
      </c>
      <c r="C438" s="6">
        <v>-235</v>
      </c>
      <c r="D438" s="6">
        <v>6</v>
      </c>
      <c r="E438" s="7" t="s">
        <v>3</v>
      </c>
      <c r="F438" s="8" t="s">
        <v>30</v>
      </c>
    </row>
    <row r="439" spans="1:6" x14ac:dyDescent="0.3">
      <c r="A439" s="9" t="s">
        <v>177</v>
      </c>
      <c r="B439" s="10">
        <v>33</v>
      </c>
      <c r="C439" s="10">
        <v>-27</v>
      </c>
      <c r="D439" s="10">
        <v>1</v>
      </c>
      <c r="E439" s="11" t="s">
        <v>1</v>
      </c>
      <c r="F439" s="12" t="s">
        <v>19</v>
      </c>
    </row>
    <row r="440" spans="1:6" x14ac:dyDescent="0.3">
      <c r="A440" s="5" t="s">
        <v>178</v>
      </c>
      <c r="B440" s="6">
        <v>62</v>
      </c>
      <c r="C440" s="6">
        <v>-56</v>
      </c>
      <c r="D440" s="6">
        <v>5</v>
      </c>
      <c r="E440" s="7" t="s">
        <v>2</v>
      </c>
      <c r="F440" s="8" t="s">
        <v>20</v>
      </c>
    </row>
    <row r="441" spans="1:6" x14ac:dyDescent="0.3">
      <c r="A441" s="9" t="s">
        <v>178</v>
      </c>
      <c r="B441" s="10">
        <v>27</v>
      </c>
      <c r="C441" s="10">
        <v>-20</v>
      </c>
      <c r="D441" s="10">
        <v>2</v>
      </c>
      <c r="E441" s="11" t="s">
        <v>2</v>
      </c>
      <c r="F441" s="12" t="s">
        <v>12</v>
      </c>
    </row>
    <row r="442" spans="1:6" x14ac:dyDescent="0.3">
      <c r="A442" s="5" t="s">
        <v>178</v>
      </c>
      <c r="B442" s="6">
        <v>65</v>
      </c>
      <c r="C442" s="6">
        <v>-52</v>
      </c>
      <c r="D442" s="6">
        <v>3</v>
      </c>
      <c r="E442" s="7" t="s">
        <v>3</v>
      </c>
      <c r="F442" s="8" t="s">
        <v>33</v>
      </c>
    </row>
    <row r="443" spans="1:6" x14ac:dyDescent="0.3">
      <c r="A443" s="9" t="s">
        <v>178</v>
      </c>
      <c r="B443" s="10">
        <v>47</v>
      </c>
      <c r="C443" s="10">
        <v>-114</v>
      </c>
      <c r="D443" s="10">
        <v>5</v>
      </c>
      <c r="E443" s="11" t="s">
        <v>1</v>
      </c>
      <c r="F443" s="12" t="s">
        <v>34</v>
      </c>
    </row>
    <row r="444" spans="1:6" x14ac:dyDescent="0.3">
      <c r="A444" s="5" t="s">
        <v>178</v>
      </c>
      <c r="B444" s="6">
        <v>341</v>
      </c>
      <c r="C444" s="6">
        <v>-85</v>
      </c>
      <c r="D444" s="6">
        <v>6</v>
      </c>
      <c r="E444" s="7" t="s">
        <v>2</v>
      </c>
      <c r="F444" s="8" t="s">
        <v>18</v>
      </c>
    </row>
    <row r="445" spans="1:6" x14ac:dyDescent="0.3">
      <c r="A445" s="9" t="s">
        <v>178</v>
      </c>
      <c r="B445" s="10">
        <v>107</v>
      </c>
      <c r="C445" s="10">
        <v>31</v>
      </c>
      <c r="D445" s="10">
        <v>5</v>
      </c>
      <c r="E445" s="11" t="s">
        <v>2</v>
      </c>
      <c r="F445" s="12" t="s">
        <v>22</v>
      </c>
    </row>
    <row r="446" spans="1:6" x14ac:dyDescent="0.3">
      <c r="A446" s="5" t="s">
        <v>178</v>
      </c>
      <c r="B446" s="6">
        <v>154</v>
      </c>
      <c r="C446" s="6">
        <v>22</v>
      </c>
      <c r="D446" s="6">
        <v>7</v>
      </c>
      <c r="E446" s="7" t="s">
        <v>2</v>
      </c>
      <c r="F446" s="8" t="s">
        <v>22</v>
      </c>
    </row>
    <row r="447" spans="1:6" x14ac:dyDescent="0.3">
      <c r="A447" s="9" t="s">
        <v>178</v>
      </c>
      <c r="B447" s="10">
        <v>620</v>
      </c>
      <c r="C447" s="10">
        <v>82</v>
      </c>
      <c r="D447" s="10">
        <v>6</v>
      </c>
      <c r="E447" s="11" t="s">
        <v>3</v>
      </c>
      <c r="F447" s="12" t="s">
        <v>33</v>
      </c>
    </row>
    <row r="448" spans="1:6" x14ac:dyDescent="0.3">
      <c r="A448" s="5" t="s">
        <v>178</v>
      </c>
      <c r="B448" s="6">
        <v>77</v>
      </c>
      <c r="C448" s="6">
        <v>-43</v>
      </c>
      <c r="D448" s="6">
        <v>8</v>
      </c>
      <c r="E448" s="7" t="s">
        <v>2</v>
      </c>
      <c r="F448" s="8" t="s">
        <v>11</v>
      </c>
    </row>
    <row r="449" spans="1:6" x14ac:dyDescent="0.3">
      <c r="A449" s="9" t="s">
        <v>179</v>
      </c>
      <c r="B449" s="10">
        <v>72</v>
      </c>
      <c r="C449" s="10">
        <v>-46</v>
      </c>
      <c r="D449" s="10">
        <v>7</v>
      </c>
      <c r="E449" s="11" t="s">
        <v>2</v>
      </c>
      <c r="F449" s="12" t="s">
        <v>20</v>
      </c>
    </row>
    <row r="450" spans="1:6" x14ac:dyDescent="0.3">
      <c r="A450" s="5" t="s">
        <v>179</v>
      </c>
      <c r="B450" s="6">
        <v>41</v>
      </c>
      <c r="C450" s="6">
        <v>-14</v>
      </c>
      <c r="D450" s="6">
        <v>5</v>
      </c>
      <c r="E450" s="7" t="s">
        <v>2</v>
      </c>
      <c r="F450" s="8" t="s">
        <v>27</v>
      </c>
    </row>
    <row r="451" spans="1:6" x14ac:dyDescent="0.3">
      <c r="A451" s="9" t="s">
        <v>179</v>
      </c>
      <c r="B451" s="10">
        <v>30</v>
      </c>
      <c r="C451" s="10">
        <v>-23</v>
      </c>
      <c r="D451" s="10">
        <v>2</v>
      </c>
      <c r="E451" s="11" t="s">
        <v>2</v>
      </c>
      <c r="F451" s="12" t="s">
        <v>16</v>
      </c>
    </row>
    <row r="452" spans="1:6" x14ac:dyDescent="0.3">
      <c r="A452" s="5" t="s">
        <v>179</v>
      </c>
      <c r="B452" s="6">
        <v>93</v>
      </c>
      <c r="C452" s="6">
        <v>-65</v>
      </c>
      <c r="D452" s="6">
        <v>4</v>
      </c>
      <c r="E452" s="7" t="s">
        <v>2</v>
      </c>
      <c r="F452" s="8" t="s">
        <v>11</v>
      </c>
    </row>
    <row r="453" spans="1:6" x14ac:dyDescent="0.3">
      <c r="A453" s="9" t="s">
        <v>179</v>
      </c>
      <c r="B453" s="10">
        <v>19</v>
      </c>
      <c r="C453" s="10">
        <v>0</v>
      </c>
      <c r="D453" s="10">
        <v>3</v>
      </c>
      <c r="E453" s="11" t="s">
        <v>2</v>
      </c>
      <c r="F453" s="12" t="s">
        <v>53</v>
      </c>
    </row>
    <row r="454" spans="1:6" x14ac:dyDescent="0.3">
      <c r="A454" s="5" t="s">
        <v>179</v>
      </c>
      <c r="B454" s="6">
        <v>9</v>
      </c>
      <c r="C454" s="6">
        <v>-1</v>
      </c>
      <c r="D454" s="6">
        <v>3</v>
      </c>
      <c r="E454" s="7" t="s">
        <v>2</v>
      </c>
      <c r="F454" s="8" t="s">
        <v>53</v>
      </c>
    </row>
    <row r="455" spans="1:6" x14ac:dyDescent="0.3">
      <c r="A455" s="9" t="s">
        <v>179</v>
      </c>
      <c r="B455" s="10">
        <v>319</v>
      </c>
      <c r="C455" s="10">
        <v>-312</v>
      </c>
      <c r="D455" s="10">
        <v>5</v>
      </c>
      <c r="E455" s="11" t="s">
        <v>2</v>
      </c>
      <c r="F455" s="12" t="s">
        <v>16</v>
      </c>
    </row>
    <row r="456" spans="1:6" x14ac:dyDescent="0.3">
      <c r="A456" s="5" t="s">
        <v>179</v>
      </c>
      <c r="B456" s="6">
        <v>262</v>
      </c>
      <c r="C456" s="6">
        <v>-215</v>
      </c>
      <c r="D456" s="6">
        <v>2</v>
      </c>
      <c r="E456" s="7" t="s">
        <v>3</v>
      </c>
      <c r="F456" s="8" t="s">
        <v>30</v>
      </c>
    </row>
    <row r="457" spans="1:6" x14ac:dyDescent="0.3">
      <c r="A457" s="9" t="s">
        <v>180</v>
      </c>
      <c r="B457" s="10">
        <v>37</v>
      </c>
      <c r="C457" s="10">
        <v>-53</v>
      </c>
      <c r="D457" s="10">
        <v>3</v>
      </c>
      <c r="E457" s="11" t="s">
        <v>2</v>
      </c>
      <c r="F457" s="12" t="s">
        <v>16</v>
      </c>
    </row>
    <row r="458" spans="1:6" x14ac:dyDescent="0.3">
      <c r="A458" s="5" t="s">
        <v>180</v>
      </c>
      <c r="B458" s="6">
        <v>257</v>
      </c>
      <c r="C458" s="6">
        <v>-3</v>
      </c>
      <c r="D458" s="6">
        <v>2</v>
      </c>
      <c r="E458" s="7" t="s">
        <v>1</v>
      </c>
      <c r="F458" s="8" t="s">
        <v>10</v>
      </c>
    </row>
    <row r="459" spans="1:6" x14ac:dyDescent="0.3">
      <c r="A459" s="9" t="s">
        <v>180</v>
      </c>
      <c r="B459" s="10">
        <v>80</v>
      </c>
      <c r="C459" s="10">
        <v>-19</v>
      </c>
      <c r="D459" s="10">
        <v>5</v>
      </c>
      <c r="E459" s="11" t="s">
        <v>2</v>
      </c>
      <c r="F459" s="12" t="s">
        <v>11</v>
      </c>
    </row>
    <row r="460" spans="1:6" x14ac:dyDescent="0.3">
      <c r="A460" s="5" t="s">
        <v>180</v>
      </c>
      <c r="B460" s="6">
        <v>321</v>
      </c>
      <c r="C460" s="6">
        <v>-315</v>
      </c>
      <c r="D460" s="6">
        <v>5</v>
      </c>
      <c r="E460" s="7" t="s">
        <v>2</v>
      </c>
      <c r="F460" s="8" t="s">
        <v>16</v>
      </c>
    </row>
    <row r="461" spans="1:6" x14ac:dyDescent="0.3">
      <c r="A461" s="9" t="s">
        <v>180</v>
      </c>
      <c r="B461" s="10">
        <v>47</v>
      </c>
      <c r="C461" s="10">
        <v>-3</v>
      </c>
      <c r="D461" s="10">
        <v>2</v>
      </c>
      <c r="E461" s="11" t="s">
        <v>2</v>
      </c>
      <c r="F461" s="12" t="s">
        <v>11</v>
      </c>
    </row>
    <row r="462" spans="1:6" x14ac:dyDescent="0.3">
      <c r="A462" s="5" t="s">
        <v>180</v>
      </c>
      <c r="B462" s="6">
        <v>593</v>
      </c>
      <c r="C462" s="6">
        <v>213</v>
      </c>
      <c r="D462" s="6">
        <v>4</v>
      </c>
      <c r="E462" s="7" t="s">
        <v>1</v>
      </c>
      <c r="F462" s="8" t="s">
        <v>10</v>
      </c>
    </row>
    <row r="463" spans="1:6" x14ac:dyDescent="0.3">
      <c r="A463" s="9" t="s">
        <v>180</v>
      </c>
      <c r="B463" s="10">
        <v>134</v>
      </c>
      <c r="C463" s="10">
        <v>-34</v>
      </c>
      <c r="D463" s="10">
        <v>2</v>
      </c>
      <c r="E463" s="11" t="s">
        <v>1</v>
      </c>
      <c r="F463" s="12" t="s">
        <v>19</v>
      </c>
    </row>
    <row r="464" spans="1:6" x14ac:dyDescent="0.3">
      <c r="A464" s="5" t="s">
        <v>180</v>
      </c>
      <c r="B464" s="6">
        <v>1709</v>
      </c>
      <c r="C464" s="6">
        <v>564</v>
      </c>
      <c r="D464" s="6">
        <v>3</v>
      </c>
      <c r="E464" s="7" t="s">
        <v>2</v>
      </c>
      <c r="F464" s="8" t="s">
        <v>18</v>
      </c>
    </row>
    <row r="465" spans="1:6" x14ac:dyDescent="0.3">
      <c r="A465" s="9" t="s">
        <v>180</v>
      </c>
      <c r="B465" s="10">
        <v>27</v>
      </c>
      <c r="C465" s="10">
        <v>4</v>
      </c>
      <c r="D465" s="10">
        <v>2</v>
      </c>
      <c r="E465" s="11" t="s">
        <v>2</v>
      </c>
      <c r="F465" s="12" t="s">
        <v>16</v>
      </c>
    </row>
    <row r="466" spans="1:6" x14ac:dyDescent="0.3">
      <c r="A466" s="5" t="s">
        <v>181</v>
      </c>
      <c r="B466" s="6">
        <v>465</v>
      </c>
      <c r="C466" s="6">
        <v>-33</v>
      </c>
      <c r="D466" s="6">
        <v>4</v>
      </c>
      <c r="E466" s="7" t="s">
        <v>3</v>
      </c>
      <c r="F466" s="8" t="s">
        <v>15</v>
      </c>
    </row>
    <row r="467" spans="1:6" x14ac:dyDescent="0.3">
      <c r="A467" s="9" t="s">
        <v>181</v>
      </c>
      <c r="B467" s="10">
        <v>643</v>
      </c>
      <c r="C467" s="10">
        <v>-45</v>
      </c>
      <c r="D467" s="10">
        <v>2</v>
      </c>
      <c r="E467" s="11" t="s">
        <v>3</v>
      </c>
      <c r="F467" s="12" t="s">
        <v>30</v>
      </c>
    </row>
    <row r="468" spans="1:6" x14ac:dyDescent="0.3">
      <c r="A468" s="5" t="s">
        <v>181</v>
      </c>
      <c r="B468" s="6">
        <v>204</v>
      </c>
      <c r="C468" s="6">
        <v>-276</v>
      </c>
      <c r="D468" s="6">
        <v>3</v>
      </c>
      <c r="E468" s="7" t="s">
        <v>1</v>
      </c>
      <c r="F468" s="8" t="s">
        <v>10</v>
      </c>
    </row>
    <row r="469" spans="1:6" x14ac:dyDescent="0.3">
      <c r="A469" s="9" t="s">
        <v>181</v>
      </c>
      <c r="B469" s="10">
        <v>729</v>
      </c>
      <c r="C469" s="10">
        <v>-492</v>
      </c>
      <c r="D469" s="10">
        <v>5</v>
      </c>
      <c r="E469" s="11" t="s">
        <v>1</v>
      </c>
      <c r="F469" s="12" t="s">
        <v>10</v>
      </c>
    </row>
    <row r="470" spans="1:6" x14ac:dyDescent="0.3">
      <c r="A470" s="5" t="s">
        <v>181</v>
      </c>
      <c r="B470" s="6">
        <v>29</v>
      </c>
      <c r="C470" s="6">
        <v>-24</v>
      </c>
      <c r="D470" s="6">
        <v>4</v>
      </c>
      <c r="E470" s="7" t="s">
        <v>2</v>
      </c>
      <c r="F470" s="8" t="s">
        <v>27</v>
      </c>
    </row>
    <row r="471" spans="1:6" x14ac:dyDescent="0.3">
      <c r="A471" s="9" t="s">
        <v>182</v>
      </c>
      <c r="B471" s="10">
        <v>17</v>
      </c>
      <c r="C471" s="10">
        <v>-13</v>
      </c>
      <c r="D471" s="10">
        <v>4</v>
      </c>
      <c r="E471" s="11" t="s">
        <v>2</v>
      </c>
      <c r="F471" s="12" t="s">
        <v>53</v>
      </c>
    </row>
    <row r="472" spans="1:6" x14ac:dyDescent="0.3">
      <c r="A472" s="5" t="s">
        <v>182</v>
      </c>
      <c r="B472" s="6">
        <v>34</v>
      </c>
      <c r="C472" s="6">
        <v>-11</v>
      </c>
      <c r="D472" s="6">
        <v>5</v>
      </c>
      <c r="E472" s="7" t="s">
        <v>2</v>
      </c>
      <c r="F472" s="8" t="s">
        <v>22</v>
      </c>
    </row>
    <row r="473" spans="1:6" x14ac:dyDescent="0.3">
      <c r="A473" s="9" t="s">
        <v>182</v>
      </c>
      <c r="B473" s="10">
        <v>98</v>
      </c>
      <c r="C473" s="10">
        <v>9</v>
      </c>
      <c r="D473" s="10">
        <v>2</v>
      </c>
      <c r="E473" s="11" t="s">
        <v>1</v>
      </c>
      <c r="F473" s="12" t="s">
        <v>34</v>
      </c>
    </row>
    <row r="474" spans="1:6" x14ac:dyDescent="0.3">
      <c r="A474" s="5" t="s">
        <v>182</v>
      </c>
      <c r="B474" s="6">
        <v>3151</v>
      </c>
      <c r="C474" s="6">
        <v>-35</v>
      </c>
      <c r="D474" s="6">
        <v>7</v>
      </c>
      <c r="E474" s="7" t="s">
        <v>2</v>
      </c>
      <c r="F474" s="8" t="s">
        <v>18</v>
      </c>
    </row>
    <row r="475" spans="1:6" x14ac:dyDescent="0.3">
      <c r="A475" s="9" t="s">
        <v>182</v>
      </c>
      <c r="B475" s="10">
        <v>53</v>
      </c>
      <c r="C475" s="10">
        <v>15</v>
      </c>
      <c r="D475" s="10">
        <v>2</v>
      </c>
      <c r="E475" s="11" t="s">
        <v>2</v>
      </c>
      <c r="F475" s="12" t="s">
        <v>11</v>
      </c>
    </row>
    <row r="476" spans="1:6" x14ac:dyDescent="0.3">
      <c r="A476" s="5" t="s">
        <v>182</v>
      </c>
      <c r="B476" s="6">
        <v>165</v>
      </c>
      <c r="C476" s="6">
        <v>30</v>
      </c>
      <c r="D476" s="6">
        <v>3</v>
      </c>
      <c r="E476" s="7" t="s">
        <v>2</v>
      </c>
      <c r="F476" s="8" t="s">
        <v>11</v>
      </c>
    </row>
    <row r="477" spans="1:6" x14ac:dyDescent="0.3">
      <c r="A477" s="9" t="s">
        <v>182</v>
      </c>
      <c r="B477" s="10">
        <v>211</v>
      </c>
      <c r="C477" s="10">
        <v>19</v>
      </c>
      <c r="D477" s="10">
        <v>8</v>
      </c>
      <c r="E477" s="11" t="s">
        <v>2</v>
      </c>
      <c r="F477" s="12" t="s">
        <v>11</v>
      </c>
    </row>
    <row r="478" spans="1:6" x14ac:dyDescent="0.3">
      <c r="A478" s="5" t="s">
        <v>182</v>
      </c>
      <c r="B478" s="6">
        <v>106</v>
      </c>
      <c r="C478" s="6">
        <v>15</v>
      </c>
      <c r="D478" s="6">
        <v>7</v>
      </c>
      <c r="E478" s="7" t="s">
        <v>2</v>
      </c>
      <c r="F478" s="8" t="s">
        <v>12</v>
      </c>
    </row>
    <row r="479" spans="1:6" x14ac:dyDescent="0.3">
      <c r="A479" s="9" t="s">
        <v>182</v>
      </c>
      <c r="B479" s="10">
        <v>14</v>
      </c>
      <c r="C479" s="10">
        <v>5</v>
      </c>
      <c r="D479" s="10">
        <v>1</v>
      </c>
      <c r="E479" s="11" t="s">
        <v>2</v>
      </c>
      <c r="F479" s="12" t="s">
        <v>12</v>
      </c>
    </row>
    <row r="480" spans="1:6" x14ac:dyDescent="0.3">
      <c r="A480" s="5" t="s">
        <v>182</v>
      </c>
      <c r="B480" s="6">
        <v>17</v>
      </c>
      <c r="C480" s="6">
        <v>7</v>
      </c>
      <c r="D480" s="6">
        <v>3</v>
      </c>
      <c r="E480" s="7" t="s">
        <v>2</v>
      </c>
      <c r="F480" s="8" t="s">
        <v>12</v>
      </c>
    </row>
    <row r="481" spans="1:6" x14ac:dyDescent="0.3">
      <c r="A481" s="9" t="s">
        <v>182</v>
      </c>
      <c r="B481" s="10">
        <v>46</v>
      </c>
      <c r="C481" s="10">
        <v>14</v>
      </c>
      <c r="D481" s="10">
        <v>5</v>
      </c>
      <c r="E481" s="11" t="s">
        <v>2</v>
      </c>
      <c r="F481" s="12" t="s">
        <v>53</v>
      </c>
    </row>
    <row r="482" spans="1:6" x14ac:dyDescent="0.3">
      <c r="A482" s="5" t="s">
        <v>183</v>
      </c>
      <c r="B482" s="6">
        <v>8</v>
      </c>
      <c r="C482" s="6">
        <v>-2</v>
      </c>
      <c r="D482" s="6">
        <v>1</v>
      </c>
      <c r="E482" s="7" t="s">
        <v>2</v>
      </c>
      <c r="F482" s="8" t="s">
        <v>11</v>
      </c>
    </row>
    <row r="483" spans="1:6" x14ac:dyDescent="0.3">
      <c r="A483" s="9" t="s">
        <v>184</v>
      </c>
      <c r="B483" s="10">
        <v>20</v>
      </c>
      <c r="C483" s="10">
        <v>-9</v>
      </c>
      <c r="D483" s="10">
        <v>6</v>
      </c>
      <c r="E483" s="11" t="s">
        <v>2</v>
      </c>
      <c r="F483" s="12" t="s">
        <v>12</v>
      </c>
    </row>
    <row r="484" spans="1:6" x14ac:dyDescent="0.3">
      <c r="A484" s="5" t="s">
        <v>185</v>
      </c>
      <c r="B484" s="6">
        <v>322</v>
      </c>
      <c r="C484" s="6">
        <v>-193</v>
      </c>
      <c r="D484" s="6">
        <v>5</v>
      </c>
      <c r="E484" s="7" t="s">
        <v>3</v>
      </c>
      <c r="F484" s="8" t="s">
        <v>30</v>
      </c>
    </row>
    <row r="485" spans="1:6" x14ac:dyDescent="0.3">
      <c r="A485" s="9" t="s">
        <v>186</v>
      </c>
      <c r="B485" s="10">
        <v>2188</v>
      </c>
      <c r="C485" s="10">
        <v>1050</v>
      </c>
      <c r="D485" s="10">
        <v>5</v>
      </c>
      <c r="E485" s="11" t="s">
        <v>1</v>
      </c>
      <c r="F485" s="12" t="s">
        <v>10</v>
      </c>
    </row>
    <row r="486" spans="1:6" x14ac:dyDescent="0.3">
      <c r="A486" s="5" t="s">
        <v>186</v>
      </c>
      <c r="B486" s="6">
        <v>328</v>
      </c>
      <c r="C486" s="6">
        <v>-15</v>
      </c>
      <c r="D486" s="6">
        <v>3</v>
      </c>
      <c r="E486" s="7" t="s">
        <v>3</v>
      </c>
      <c r="F486" s="8" t="s">
        <v>13</v>
      </c>
    </row>
    <row r="487" spans="1:6" x14ac:dyDescent="0.3">
      <c r="A487" s="9" t="s">
        <v>186</v>
      </c>
      <c r="B487" s="10">
        <v>418</v>
      </c>
      <c r="C487" s="10">
        <v>70</v>
      </c>
      <c r="D487" s="10">
        <v>7</v>
      </c>
      <c r="E487" s="11" t="s">
        <v>3</v>
      </c>
      <c r="F487" s="12" t="s">
        <v>15</v>
      </c>
    </row>
    <row r="488" spans="1:6" x14ac:dyDescent="0.3">
      <c r="A488" s="5" t="s">
        <v>186</v>
      </c>
      <c r="B488" s="6">
        <v>40</v>
      </c>
      <c r="C488" s="6">
        <v>0</v>
      </c>
      <c r="D488" s="6">
        <v>3</v>
      </c>
      <c r="E488" s="7" t="s">
        <v>2</v>
      </c>
      <c r="F488" s="8" t="s">
        <v>16</v>
      </c>
    </row>
    <row r="489" spans="1:6" x14ac:dyDescent="0.3">
      <c r="A489" s="9" t="s">
        <v>186</v>
      </c>
      <c r="B489" s="10">
        <v>102</v>
      </c>
      <c r="C489" s="10">
        <v>-90</v>
      </c>
      <c r="D489" s="10">
        <v>1</v>
      </c>
      <c r="E489" s="11" t="s">
        <v>2</v>
      </c>
      <c r="F489" s="12" t="s">
        <v>16</v>
      </c>
    </row>
    <row r="490" spans="1:6" x14ac:dyDescent="0.3">
      <c r="A490" s="5" t="s">
        <v>186</v>
      </c>
      <c r="B490" s="6">
        <v>263</v>
      </c>
      <c r="C490" s="6">
        <v>-31</v>
      </c>
      <c r="D490" s="6">
        <v>9</v>
      </c>
      <c r="E490" s="7" t="s">
        <v>3</v>
      </c>
      <c r="F490" s="8" t="s">
        <v>13</v>
      </c>
    </row>
    <row r="491" spans="1:6" x14ac:dyDescent="0.3">
      <c r="A491" s="9" t="s">
        <v>187</v>
      </c>
      <c r="B491" s="10">
        <v>1316</v>
      </c>
      <c r="C491" s="10">
        <v>-527</v>
      </c>
      <c r="D491" s="10">
        <v>7</v>
      </c>
      <c r="E491" s="11" t="s">
        <v>3</v>
      </c>
      <c r="F491" s="12" t="s">
        <v>13</v>
      </c>
    </row>
    <row r="492" spans="1:6" x14ac:dyDescent="0.3">
      <c r="A492" s="5" t="s">
        <v>187</v>
      </c>
      <c r="B492" s="6">
        <v>27</v>
      </c>
      <c r="C492" s="6">
        <v>4</v>
      </c>
      <c r="D492" s="6">
        <v>3</v>
      </c>
      <c r="E492" s="7" t="s">
        <v>2</v>
      </c>
      <c r="F492" s="8" t="s">
        <v>53</v>
      </c>
    </row>
    <row r="493" spans="1:6" x14ac:dyDescent="0.3">
      <c r="A493" s="9" t="s">
        <v>187</v>
      </c>
      <c r="B493" s="10">
        <v>98</v>
      </c>
      <c r="C493" s="10">
        <v>-5</v>
      </c>
      <c r="D493" s="10">
        <v>2</v>
      </c>
      <c r="E493" s="11" t="s">
        <v>2</v>
      </c>
      <c r="F493" s="12" t="s">
        <v>16</v>
      </c>
    </row>
    <row r="494" spans="1:6" x14ac:dyDescent="0.3">
      <c r="A494" s="5" t="s">
        <v>188</v>
      </c>
      <c r="B494" s="6">
        <v>58</v>
      </c>
      <c r="C494" s="6">
        <v>-52</v>
      </c>
      <c r="D494" s="6">
        <v>3</v>
      </c>
      <c r="E494" s="7" t="s">
        <v>1</v>
      </c>
      <c r="F494" s="8" t="s">
        <v>19</v>
      </c>
    </row>
    <row r="495" spans="1:6" x14ac:dyDescent="0.3">
      <c r="A495" s="9" t="s">
        <v>189</v>
      </c>
      <c r="B495" s="10">
        <v>119</v>
      </c>
      <c r="C495" s="10">
        <v>43</v>
      </c>
      <c r="D495" s="10">
        <v>5</v>
      </c>
      <c r="E495" s="11" t="s">
        <v>2</v>
      </c>
      <c r="F495" s="12" t="s">
        <v>22</v>
      </c>
    </row>
    <row r="496" spans="1:6" x14ac:dyDescent="0.3">
      <c r="A496" s="5" t="s">
        <v>189</v>
      </c>
      <c r="B496" s="6">
        <v>765</v>
      </c>
      <c r="C496" s="6">
        <v>-153</v>
      </c>
      <c r="D496" s="6">
        <v>2</v>
      </c>
      <c r="E496" s="7" t="s">
        <v>3</v>
      </c>
      <c r="F496" s="8" t="s">
        <v>15</v>
      </c>
    </row>
    <row r="497" spans="1:6" x14ac:dyDescent="0.3">
      <c r="A497" s="9" t="s">
        <v>189</v>
      </c>
      <c r="B497" s="10">
        <v>26</v>
      </c>
      <c r="C497" s="10">
        <v>0</v>
      </c>
      <c r="D497" s="10">
        <v>2</v>
      </c>
      <c r="E497" s="11" t="s">
        <v>2</v>
      </c>
      <c r="F497" s="12" t="s">
        <v>20</v>
      </c>
    </row>
    <row r="498" spans="1:6" x14ac:dyDescent="0.3">
      <c r="A498" s="5" t="s">
        <v>189</v>
      </c>
      <c r="B498" s="6">
        <v>24</v>
      </c>
      <c r="C498" s="6">
        <v>-24</v>
      </c>
      <c r="D498" s="6">
        <v>2</v>
      </c>
      <c r="E498" s="7" t="s">
        <v>2</v>
      </c>
      <c r="F498" s="8" t="s">
        <v>16</v>
      </c>
    </row>
    <row r="499" spans="1:6" x14ac:dyDescent="0.3">
      <c r="A499" s="9" t="s">
        <v>190</v>
      </c>
      <c r="B499" s="10">
        <v>139</v>
      </c>
      <c r="C499" s="10">
        <v>14</v>
      </c>
      <c r="D499" s="10">
        <v>3</v>
      </c>
      <c r="E499" s="11" t="s">
        <v>2</v>
      </c>
      <c r="F499" s="12" t="s">
        <v>11</v>
      </c>
    </row>
    <row r="500" spans="1:6" x14ac:dyDescent="0.3">
      <c r="A500" s="5" t="s">
        <v>191</v>
      </c>
      <c r="B500" s="6">
        <v>220</v>
      </c>
      <c r="C500" s="6">
        <v>-19</v>
      </c>
      <c r="D500" s="6">
        <v>2</v>
      </c>
      <c r="E500" s="7" t="s">
        <v>2</v>
      </c>
      <c r="F500" s="8" t="s">
        <v>16</v>
      </c>
    </row>
    <row r="501" spans="1:6" x14ac:dyDescent="0.3">
      <c r="A501" s="9" t="s">
        <v>192</v>
      </c>
      <c r="B501" s="10">
        <v>299</v>
      </c>
      <c r="C501" s="10">
        <v>-28</v>
      </c>
      <c r="D501" s="10">
        <v>3</v>
      </c>
      <c r="E501" s="11" t="s">
        <v>3</v>
      </c>
      <c r="F501" s="12" t="s">
        <v>13</v>
      </c>
    </row>
    <row r="502" spans="1:6" x14ac:dyDescent="0.3">
      <c r="A502" s="5" t="s">
        <v>192</v>
      </c>
      <c r="B502" s="6">
        <v>9</v>
      </c>
      <c r="C502" s="6">
        <v>-9</v>
      </c>
      <c r="D502" s="6">
        <v>2</v>
      </c>
      <c r="E502" s="7" t="s">
        <v>2</v>
      </c>
      <c r="F502" s="8" t="s">
        <v>20</v>
      </c>
    </row>
    <row r="503" spans="1:6" x14ac:dyDescent="0.3">
      <c r="A503" s="9" t="s">
        <v>192</v>
      </c>
      <c r="B503" s="10">
        <v>74</v>
      </c>
      <c r="C503" s="10">
        <v>-59</v>
      </c>
      <c r="D503" s="10">
        <v>2</v>
      </c>
      <c r="E503" s="11" t="s">
        <v>3</v>
      </c>
      <c r="F503" s="12" t="s">
        <v>33</v>
      </c>
    </row>
    <row r="504" spans="1:6" x14ac:dyDescent="0.3">
      <c r="A504" s="5" t="s">
        <v>192</v>
      </c>
      <c r="B504" s="6">
        <v>29</v>
      </c>
      <c r="C504" s="6">
        <v>-3</v>
      </c>
      <c r="D504" s="6">
        <v>3</v>
      </c>
      <c r="E504" s="7" t="s">
        <v>2</v>
      </c>
      <c r="F504" s="8" t="s">
        <v>16</v>
      </c>
    </row>
    <row r="505" spans="1:6" x14ac:dyDescent="0.3">
      <c r="A505" s="9" t="s">
        <v>192</v>
      </c>
      <c r="B505" s="10">
        <v>48</v>
      </c>
      <c r="C505" s="10">
        <v>-22</v>
      </c>
      <c r="D505" s="10">
        <v>2</v>
      </c>
      <c r="E505" s="11" t="s">
        <v>2</v>
      </c>
      <c r="F505" s="12" t="s">
        <v>16</v>
      </c>
    </row>
    <row r="506" spans="1:6" x14ac:dyDescent="0.3">
      <c r="A506" s="5" t="s">
        <v>193</v>
      </c>
      <c r="B506" s="6">
        <v>1582</v>
      </c>
      <c r="C506" s="6">
        <v>-443</v>
      </c>
      <c r="D506" s="6">
        <v>6</v>
      </c>
      <c r="E506" s="7" t="s">
        <v>2</v>
      </c>
      <c r="F506" s="8" t="s">
        <v>18</v>
      </c>
    </row>
    <row r="507" spans="1:6" x14ac:dyDescent="0.3">
      <c r="A507" s="9" t="s">
        <v>194</v>
      </c>
      <c r="B507" s="10">
        <v>355</v>
      </c>
      <c r="C507" s="10">
        <v>-4</v>
      </c>
      <c r="D507" s="10">
        <v>2</v>
      </c>
      <c r="E507" s="11" t="s">
        <v>2</v>
      </c>
      <c r="F507" s="12" t="s">
        <v>16</v>
      </c>
    </row>
    <row r="508" spans="1:6" x14ac:dyDescent="0.3">
      <c r="A508" s="5" t="s">
        <v>195</v>
      </c>
      <c r="B508" s="6">
        <v>375</v>
      </c>
      <c r="C508" s="6">
        <v>180</v>
      </c>
      <c r="D508" s="6">
        <v>3</v>
      </c>
      <c r="E508" s="7" t="s">
        <v>1</v>
      </c>
      <c r="F508" s="8" t="s">
        <v>10</v>
      </c>
    </row>
    <row r="509" spans="1:6" x14ac:dyDescent="0.3">
      <c r="A509" s="9" t="s">
        <v>195</v>
      </c>
      <c r="B509" s="10">
        <v>299</v>
      </c>
      <c r="C509" s="10">
        <v>113</v>
      </c>
      <c r="D509" s="10">
        <v>2</v>
      </c>
      <c r="E509" s="11" t="s">
        <v>1</v>
      </c>
      <c r="F509" s="12" t="s">
        <v>10</v>
      </c>
    </row>
    <row r="510" spans="1:6" x14ac:dyDescent="0.3">
      <c r="A510" s="5" t="s">
        <v>195</v>
      </c>
      <c r="B510" s="6">
        <v>287</v>
      </c>
      <c r="C510" s="6">
        <v>-280</v>
      </c>
      <c r="D510" s="6">
        <v>12</v>
      </c>
      <c r="E510" s="7" t="s">
        <v>1</v>
      </c>
      <c r="F510" s="8" t="s">
        <v>19</v>
      </c>
    </row>
    <row r="511" spans="1:6" x14ac:dyDescent="0.3">
      <c r="A511" s="9" t="s">
        <v>195</v>
      </c>
      <c r="B511" s="10">
        <v>110</v>
      </c>
      <c r="C511" s="10">
        <v>35</v>
      </c>
      <c r="D511" s="10">
        <v>1</v>
      </c>
      <c r="E511" s="11" t="s">
        <v>1</v>
      </c>
      <c r="F511" s="12" t="s">
        <v>34</v>
      </c>
    </row>
    <row r="512" spans="1:6" x14ac:dyDescent="0.3">
      <c r="A512" s="5" t="s">
        <v>196</v>
      </c>
      <c r="B512" s="6">
        <v>148</v>
      </c>
      <c r="C512" s="6">
        <v>59</v>
      </c>
      <c r="D512" s="6">
        <v>3</v>
      </c>
      <c r="E512" s="7" t="s">
        <v>2</v>
      </c>
      <c r="F512" s="8" t="s">
        <v>12</v>
      </c>
    </row>
    <row r="513" spans="1:6" x14ac:dyDescent="0.3">
      <c r="A513" s="9" t="s">
        <v>197</v>
      </c>
      <c r="B513" s="10">
        <v>1183</v>
      </c>
      <c r="C513" s="10">
        <v>106</v>
      </c>
      <c r="D513" s="10">
        <v>4</v>
      </c>
      <c r="E513" s="11" t="s">
        <v>3</v>
      </c>
      <c r="F513" s="12" t="s">
        <v>30</v>
      </c>
    </row>
    <row r="514" spans="1:6" x14ac:dyDescent="0.3">
      <c r="A514" s="5" t="s">
        <v>198</v>
      </c>
      <c r="B514" s="6">
        <v>248</v>
      </c>
      <c r="C514" s="6">
        <v>-70</v>
      </c>
      <c r="D514" s="6">
        <v>3</v>
      </c>
      <c r="E514" s="7" t="s">
        <v>1</v>
      </c>
      <c r="F514" s="8" t="s">
        <v>19</v>
      </c>
    </row>
    <row r="515" spans="1:6" x14ac:dyDescent="0.3">
      <c r="A515" s="9" t="s">
        <v>198</v>
      </c>
      <c r="B515" s="10">
        <v>85</v>
      </c>
      <c r="C515" s="10">
        <v>-9</v>
      </c>
      <c r="D515" s="10">
        <v>4</v>
      </c>
      <c r="E515" s="11" t="s">
        <v>2</v>
      </c>
      <c r="F515" s="12" t="s">
        <v>16</v>
      </c>
    </row>
    <row r="516" spans="1:6" x14ac:dyDescent="0.3">
      <c r="A516" s="5" t="s">
        <v>198</v>
      </c>
      <c r="B516" s="6">
        <v>24</v>
      </c>
      <c r="C516" s="6">
        <v>-14</v>
      </c>
      <c r="D516" s="6">
        <v>2</v>
      </c>
      <c r="E516" s="7" t="s">
        <v>2</v>
      </c>
      <c r="F516" s="8" t="s">
        <v>16</v>
      </c>
    </row>
    <row r="517" spans="1:6" x14ac:dyDescent="0.3">
      <c r="A517" s="9" t="s">
        <v>198</v>
      </c>
      <c r="B517" s="10">
        <v>209</v>
      </c>
      <c r="C517" s="10">
        <v>-21</v>
      </c>
      <c r="D517" s="10">
        <v>2</v>
      </c>
      <c r="E517" s="11" t="s">
        <v>3</v>
      </c>
      <c r="F517" s="12" t="s">
        <v>13</v>
      </c>
    </row>
    <row r="518" spans="1:6" x14ac:dyDescent="0.3">
      <c r="A518" s="5" t="s">
        <v>198</v>
      </c>
      <c r="B518" s="6">
        <v>224</v>
      </c>
      <c r="C518" s="6">
        <v>-143</v>
      </c>
      <c r="D518" s="6">
        <v>3</v>
      </c>
      <c r="E518" s="7" t="s">
        <v>1</v>
      </c>
      <c r="F518" s="8" t="s">
        <v>19</v>
      </c>
    </row>
    <row r="519" spans="1:6" x14ac:dyDescent="0.3">
      <c r="A519" s="9" t="s">
        <v>199</v>
      </c>
      <c r="B519" s="10">
        <v>38</v>
      </c>
      <c r="C519" s="10">
        <v>-6</v>
      </c>
      <c r="D519" s="10">
        <v>2</v>
      </c>
      <c r="E519" s="11" t="s">
        <v>1</v>
      </c>
      <c r="F519" s="12" t="s">
        <v>34</v>
      </c>
    </row>
    <row r="520" spans="1:6" x14ac:dyDescent="0.3">
      <c r="A520" s="5" t="s">
        <v>200</v>
      </c>
      <c r="B520" s="6">
        <v>50</v>
      </c>
      <c r="C520" s="6">
        <v>-17</v>
      </c>
      <c r="D520" s="6">
        <v>2</v>
      </c>
      <c r="E520" s="7" t="s">
        <v>2</v>
      </c>
      <c r="F520" s="8" t="s">
        <v>11</v>
      </c>
    </row>
    <row r="521" spans="1:6" x14ac:dyDescent="0.3">
      <c r="A521" s="9" t="s">
        <v>201</v>
      </c>
      <c r="B521" s="10">
        <v>47</v>
      </c>
      <c r="C521" s="10">
        <v>-20</v>
      </c>
      <c r="D521" s="10">
        <v>2</v>
      </c>
      <c r="E521" s="11" t="s">
        <v>2</v>
      </c>
      <c r="F521" s="12" t="s">
        <v>20</v>
      </c>
    </row>
    <row r="522" spans="1:6" x14ac:dyDescent="0.3">
      <c r="A522" s="5" t="s">
        <v>202</v>
      </c>
      <c r="B522" s="6">
        <v>61</v>
      </c>
      <c r="C522" s="6">
        <v>-25</v>
      </c>
      <c r="D522" s="6">
        <v>4</v>
      </c>
      <c r="E522" s="7" t="s">
        <v>3</v>
      </c>
      <c r="F522" s="8" t="s">
        <v>33</v>
      </c>
    </row>
    <row r="523" spans="1:6" x14ac:dyDescent="0.3">
      <c r="A523" s="9" t="s">
        <v>202</v>
      </c>
      <c r="B523" s="10">
        <v>69</v>
      </c>
      <c r="C523" s="10">
        <v>-67</v>
      </c>
      <c r="D523" s="10">
        <v>4</v>
      </c>
      <c r="E523" s="11" t="s">
        <v>2</v>
      </c>
      <c r="F523" s="12" t="s">
        <v>20</v>
      </c>
    </row>
    <row r="524" spans="1:6" x14ac:dyDescent="0.3">
      <c r="A524" s="5" t="s">
        <v>202</v>
      </c>
      <c r="B524" s="6">
        <v>59</v>
      </c>
      <c r="C524" s="6">
        <v>-46</v>
      </c>
      <c r="D524" s="6">
        <v>7</v>
      </c>
      <c r="E524" s="7" t="s">
        <v>2</v>
      </c>
      <c r="F524" s="8" t="s">
        <v>22</v>
      </c>
    </row>
    <row r="525" spans="1:6" x14ac:dyDescent="0.3">
      <c r="A525" s="9" t="s">
        <v>202</v>
      </c>
      <c r="B525" s="10">
        <v>117</v>
      </c>
      <c r="C525" s="10">
        <v>17</v>
      </c>
      <c r="D525" s="10">
        <v>6</v>
      </c>
      <c r="E525" s="11" t="s">
        <v>2</v>
      </c>
      <c r="F525" s="12" t="s">
        <v>20</v>
      </c>
    </row>
    <row r="526" spans="1:6" x14ac:dyDescent="0.3">
      <c r="A526" s="5" t="s">
        <v>202</v>
      </c>
      <c r="B526" s="6">
        <v>1076</v>
      </c>
      <c r="C526" s="6">
        <v>-38</v>
      </c>
      <c r="D526" s="6">
        <v>4</v>
      </c>
      <c r="E526" s="7" t="s">
        <v>3</v>
      </c>
      <c r="F526" s="8" t="s">
        <v>30</v>
      </c>
    </row>
    <row r="527" spans="1:6" x14ac:dyDescent="0.3">
      <c r="A527" s="9" t="s">
        <v>203</v>
      </c>
      <c r="B527" s="10">
        <v>1506</v>
      </c>
      <c r="C527" s="10">
        <v>-266</v>
      </c>
      <c r="D527" s="10">
        <v>6</v>
      </c>
      <c r="E527" s="11" t="s">
        <v>3</v>
      </c>
      <c r="F527" s="12" t="s">
        <v>30</v>
      </c>
    </row>
    <row r="528" spans="1:6" x14ac:dyDescent="0.3">
      <c r="A528" s="5" t="s">
        <v>203</v>
      </c>
      <c r="B528" s="6">
        <v>109</v>
      </c>
      <c r="C528" s="6">
        <v>-6</v>
      </c>
      <c r="D528" s="6">
        <v>6</v>
      </c>
      <c r="E528" s="7" t="s">
        <v>2</v>
      </c>
      <c r="F528" s="8" t="s">
        <v>16</v>
      </c>
    </row>
    <row r="529" spans="1:6" x14ac:dyDescent="0.3">
      <c r="A529" s="9" t="s">
        <v>203</v>
      </c>
      <c r="B529" s="10">
        <v>933</v>
      </c>
      <c r="C529" s="10">
        <v>166</v>
      </c>
      <c r="D529" s="10">
        <v>5</v>
      </c>
      <c r="E529" s="11" t="s">
        <v>2</v>
      </c>
      <c r="F529" s="12" t="s">
        <v>16</v>
      </c>
    </row>
    <row r="530" spans="1:6" x14ac:dyDescent="0.3">
      <c r="A530" s="5" t="s">
        <v>203</v>
      </c>
      <c r="B530" s="6">
        <v>724</v>
      </c>
      <c r="C530" s="6">
        <v>-447</v>
      </c>
      <c r="D530" s="6">
        <v>4</v>
      </c>
      <c r="E530" s="7" t="s">
        <v>3</v>
      </c>
      <c r="F530" s="8" t="s">
        <v>13</v>
      </c>
    </row>
    <row r="531" spans="1:6" x14ac:dyDescent="0.3">
      <c r="A531" s="9" t="s">
        <v>204</v>
      </c>
      <c r="B531" s="10">
        <v>1361</v>
      </c>
      <c r="C531" s="10">
        <v>-980</v>
      </c>
      <c r="D531" s="10">
        <v>3</v>
      </c>
      <c r="E531" s="11" t="s">
        <v>1</v>
      </c>
      <c r="F531" s="12" t="s">
        <v>29</v>
      </c>
    </row>
    <row r="532" spans="1:6" x14ac:dyDescent="0.3">
      <c r="A532" s="5" t="s">
        <v>205</v>
      </c>
      <c r="B532" s="6">
        <v>137</v>
      </c>
      <c r="C532" s="6">
        <v>-41</v>
      </c>
      <c r="D532" s="6">
        <v>3</v>
      </c>
      <c r="E532" s="7" t="s">
        <v>3</v>
      </c>
      <c r="F532" s="8" t="s">
        <v>15</v>
      </c>
    </row>
    <row r="533" spans="1:6" x14ac:dyDescent="0.3">
      <c r="A533" s="9" t="s">
        <v>206</v>
      </c>
      <c r="B533" s="10">
        <v>60</v>
      </c>
      <c r="C533" s="10">
        <v>-49</v>
      </c>
      <c r="D533" s="10">
        <v>8</v>
      </c>
      <c r="E533" s="11" t="s">
        <v>2</v>
      </c>
      <c r="F533" s="12" t="s">
        <v>12</v>
      </c>
    </row>
    <row r="534" spans="1:6" x14ac:dyDescent="0.3">
      <c r="A534" s="5" t="s">
        <v>206</v>
      </c>
      <c r="B534" s="6">
        <v>30</v>
      </c>
      <c r="C534" s="6">
        <v>-25</v>
      </c>
      <c r="D534" s="6">
        <v>2</v>
      </c>
      <c r="E534" s="7" t="s">
        <v>2</v>
      </c>
      <c r="F534" s="8" t="s">
        <v>22</v>
      </c>
    </row>
    <row r="535" spans="1:6" x14ac:dyDescent="0.3">
      <c r="A535" s="9" t="s">
        <v>206</v>
      </c>
      <c r="B535" s="10">
        <v>767</v>
      </c>
      <c r="C535" s="10">
        <v>-353</v>
      </c>
      <c r="D535" s="10">
        <v>5</v>
      </c>
      <c r="E535" s="11" t="s">
        <v>2</v>
      </c>
      <c r="F535" s="12" t="s">
        <v>18</v>
      </c>
    </row>
    <row r="536" spans="1:6" x14ac:dyDescent="0.3">
      <c r="A536" s="5" t="s">
        <v>206</v>
      </c>
      <c r="B536" s="6">
        <v>45</v>
      </c>
      <c r="C536" s="6">
        <v>-28</v>
      </c>
      <c r="D536" s="6">
        <v>2</v>
      </c>
      <c r="E536" s="7" t="s">
        <v>2</v>
      </c>
      <c r="F536" s="8" t="s">
        <v>11</v>
      </c>
    </row>
    <row r="537" spans="1:6" x14ac:dyDescent="0.3">
      <c r="A537" s="9" t="s">
        <v>206</v>
      </c>
      <c r="B537" s="10">
        <v>25</v>
      </c>
      <c r="C537" s="10">
        <v>-1</v>
      </c>
      <c r="D537" s="10">
        <v>4</v>
      </c>
      <c r="E537" s="11" t="s">
        <v>2</v>
      </c>
      <c r="F537" s="12" t="s">
        <v>20</v>
      </c>
    </row>
    <row r="538" spans="1:6" x14ac:dyDescent="0.3">
      <c r="A538" s="5" t="s">
        <v>206</v>
      </c>
      <c r="B538" s="6">
        <v>584</v>
      </c>
      <c r="C538" s="6">
        <v>-444</v>
      </c>
      <c r="D538" s="6">
        <v>7</v>
      </c>
      <c r="E538" s="7" t="s">
        <v>3</v>
      </c>
      <c r="F538" s="8" t="s">
        <v>30</v>
      </c>
    </row>
    <row r="539" spans="1:6" x14ac:dyDescent="0.3">
      <c r="A539" s="9" t="s">
        <v>207</v>
      </c>
      <c r="B539" s="10">
        <v>335</v>
      </c>
      <c r="C539" s="10">
        <v>-22</v>
      </c>
      <c r="D539" s="10">
        <v>7</v>
      </c>
      <c r="E539" s="11" t="s">
        <v>1</v>
      </c>
      <c r="F539" s="12" t="s">
        <v>19</v>
      </c>
    </row>
    <row r="540" spans="1:6" x14ac:dyDescent="0.3">
      <c r="A540" s="5" t="s">
        <v>208</v>
      </c>
      <c r="B540" s="6">
        <v>25</v>
      </c>
      <c r="C540" s="6">
        <v>-11</v>
      </c>
      <c r="D540" s="6">
        <v>1</v>
      </c>
      <c r="E540" s="7" t="s">
        <v>2</v>
      </c>
      <c r="F540" s="8" t="s">
        <v>11</v>
      </c>
    </row>
    <row r="541" spans="1:6" x14ac:dyDescent="0.3">
      <c r="A541" s="9" t="s">
        <v>208</v>
      </c>
      <c r="B541" s="10">
        <v>30</v>
      </c>
      <c r="C541" s="10">
        <v>-6</v>
      </c>
      <c r="D541" s="10">
        <v>2</v>
      </c>
      <c r="E541" s="11" t="s">
        <v>2</v>
      </c>
      <c r="F541" s="12" t="s">
        <v>12</v>
      </c>
    </row>
    <row r="542" spans="1:6" x14ac:dyDescent="0.3">
      <c r="A542" s="5" t="s">
        <v>208</v>
      </c>
      <c r="B542" s="6">
        <v>33</v>
      </c>
      <c r="C542" s="6">
        <v>-10</v>
      </c>
      <c r="D542" s="6">
        <v>6</v>
      </c>
      <c r="E542" s="7" t="s">
        <v>2</v>
      </c>
      <c r="F542" s="8" t="s">
        <v>27</v>
      </c>
    </row>
    <row r="543" spans="1:6" x14ac:dyDescent="0.3">
      <c r="A543" s="9" t="s">
        <v>208</v>
      </c>
      <c r="B543" s="10">
        <v>21</v>
      </c>
      <c r="C543" s="10">
        <v>-17</v>
      </c>
      <c r="D543" s="10">
        <v>3</v>
      </c>
      <c r="E543" s="11" t="s">
        <v>2</v>
      </c>
      <c r="F543" s="12" t="s">
        <v>25</v>
      </c>
    </row>
    <row r="544" spans="1:6" x14ac:dyDescent="0.3">
      <c r="A544" s="5" t="s">
        <v>208</v>
      </c>
      <c r="B544" s="6">
        <v>26</v>
      </c>
      <c r="C544" s="6">
        <v>2</v>
      </c>
      <c r="D544" s="6">
        <v>2</v>
      </c>
      <c r="E544" s="7" t="s">
        <v>2</v>
      </c>
      <c r="F544" s="8" t="s">
        <v>12</v>
      </c>
    </row>
    <row r="545" spans="1:6" x14ac:dyDescent="0.3">
      <c r="A545" s="9" t="s">
        <v>209</v>
      </c>
      <c r="B545" s="10">
        <v>15</v>
      </c>
      <c r="C545" s="10">
        <v>4</v>
      </c>
      <c r="D545" s="10">
        <v>1</v>
      </c>
      <c r="E545" s="11" t="s">
        <v>2</v>
      </c>
      <c r="F545" s="12" t="s">
        <v>12</v>
      </c>
    </row>
    <row r="546" spans="1:6" x14ac:dyDescent="0.3">
      <c r="A546" s="5" t="s">
        <v>210</v>
      </c>
      <c r="B546" s="6">
        <v>595</v>
      </c>
      <c r="C546" s="6">
        <v>292</v>
      </c>
      <c r="D546" s="6">
        <v>3</v>
      </c>
      <c r="E546" s="7" t="s">
        <v>2</v>
      </c>
      <c r="F546" s="8" t="s">
        <v>16</v>
      </c>
    </row>
    <row r="547" spans="1:6" x14ac:dyDescent="0.3">
      <c r="A547" s="9" t="s">
        <v>210</v>
      </c>
      <c r="B547" s="10">
        <v>45</v>
      </c>
      <c r="C547" s="10">
        <v>0</v>
      </c>
      <c r="D547" s="10">
        <v>2</v>
      </c>
      <c r="E547" s="11" t="s">
        <v>2</v>
      </c>
      <c r="F547" s="12" t="s">
        <v>22</v>
      </c>
    </row>
    <row r="548" spans="1:6" x14ac:dyDescent="0.3">
      <c r="A548" s="5" t="s">
        <v>210</v>
      </c>
      <c r="B548" s="6">
        <v>192</v>
      </c>
      <c r="C548" s="6">
        <v>-146</v>
      </c>
      <c r="D548" s="6">
        <v>3</v>
      </c>
      <c r="E548" s="7" t="s">
        <v>2</v>
      </c>
      <c r="F548" s="8" t="s">
        <v>16</v>
      </c>
    </row>
    <row r="549" spans="1:6" x14ac:dyDescent="0.3">
      <c r="A549" s="9" t="s">
        <v>210</v>
      </c>
      <c r="B549" s="10">
        <v>26</v>
      </c>
      <c r="C549" s="10">
        <v>-25</v>
      </c>
      <c r="D549" s="10">
        <v>3</v>
      </c>
      <c r="E549" s="11" t="s">
        <v>2</v>
      </c>
      <c r="F549" s="12" t="s">
        <v>16</v>
      </c>
    </row>
    <row r="550" spans="1:6" x14ac:dyDescent="0.3">
      <c r="A550" s="5" t="s">
        <v>211</v>
      </c>
      <c r="B550" s="6">
        <v>1854</v>
      </c>
      <c r="C550" s="6">
        <v>433</v>
      </c>
      <c r="D550" s="6">
        <v>5</v>
      </c>
      <c r="E550" s="7" t="s">
        <v>1</v>
      </c>
      <c r="F550" s="8" t="s">
        <v>10</v>
      </c>
    </row>
    <row r="551" spans="1:6" x14ac:dyDescent="0.3">
      <c r="A551" s="9" t="s">
        <v>211</v>
      </c>
      <c r="B551" s="10">
        <v>623</v>
      </c>
      <c r="C551" s="10">
        <v>-192</v>
      </c>
      <c r="D551" s="10">
        <v>3</v>
      </c>
      <c r="E551" s="11" t="s">
        <v>1</v>
      </c>
      <c r="F551" s="12" t="s">
        <v>29</v>
      </c>
    </row>
    <row r="552" spans="1:6" x14ac:dyDescent="0.3">
      <c r="A552" s="5" t="s">
        <v>211</v>
      </c>
      <c r="B552" s="6">
        <v>44</v>
      </c>
      <c r="C552" s="6">
        <v>-34</v>
      </c>
      <c r="D552" s="6">
        <v>3</v>
      </c>
      <c r="E552" s="7" t="s">
        <v>2</v>
      </c>
      <c r="F552" s="8" t="s">
        <v>11</v>
      </c>
    </row>
    <row r="553" spans="1:6" x14ac:dyDescent="0.3">
      <c r="A553" s="9" t="s">
        <v>211</v>
      </c>
      <c r="B553" s="10">
        <v>17</v>
      </c>
      <c r="C553" s="10">
        <v>-11</v>
      </c>
      <c r="D553" s="10">
        <v>3</v>
      </c>
      <c r="E553" s="11" t="s">
        <v>2</v>
      </c>
      <c r="F553" s="12" t="s">
        <v>53</v>
      </c>
    </row>
    <row r="554" spans="1:6" x14ac:dyDescent="0.3">
      <c r="A554" s="5" t="s">
        <v>212</v>
      </c>
      <c r="B554" s="6">
        <v>556</v>
      </c>
      <c r="C554" s="6">
        <v>-209</v>
      </c>
      <c r="D554" s="6">
        <v>7</v>
      </c>
      <c r="E554" s="7" t="s">
        <v>2</v>
      </c>
      <c r="F554" s="8" t="s">
        <v>16</v>
      </c>
    </row>
    <row r="555" spans="1:6" x14ac:dyDescent="0.3">
      <c r="A555" s="9" t="s">
        <v>212</v>
      </c>
      <c r="B555" s="10">
        <v>40</v>
      </c>
      <c r="C555" s="10">
        <v>-12</v>
      </c>
      <c r="D555" s="10">
        <v>3</v>
      </c>
      <c r="E555" s="11" t="s">
        <v>2</v>
      </c>
      <c r="F555" s="12" t="s">
        <v>25</v>
      </c>
    </row>
    <row r="556" spans="1:6" x14ac:dyDescent="0.3">
      <c r="A556" s="5" t="s">
        <v>212</v>
      </c>
      <c r="B556" s="6">
        <v>229</v>
      </c>
      <c r="C556" s="6">
        <v>-41</v>
      </c>
      <c r="D556" s="6">
        <v>8</v>
      </c>
      <c r="E556" s="7" t="s">
        <v>3</v>
      </c>
      <c r="F556" s="8" t="s">
        <v>33</v>
      </c>
    </row>
    <row r="557" spans="1:6" x14ac:dyDescent="0.3">
      <c r="A557" s="9" t="s">
        <v>212</v>
      </c>
      <c r="B557" s="10">
        <v>140</v>
      </c>
      <c r="C557" s="10">
        <v>-58</v>
      </c>
      <c r="D557" s="10">
        <v>4</v>
      </c>
      <c r="E557" s="11" t="s">
        <v>1</v>
      </c>
      <c r="F557" s="12" t="s">
        <v>34</v>
      </c>
    </row>
    <row r="558" spans="1:6" x14ac:dyDescent="0.3">
      <c r="A558" s="5" t="s">
        <v>213</v>
      </c>
      <c r="B558" s="6">
        <v>12</v>
      </c>
      <c r="C558" s="6">
        <v>3</v>
      </c>
      <c r="D558" s="6">
        <v>1</v>
      </c>
      <c r="E558" s="7" t="s">
        <v>2</v>
      </c>
      <c r="F558" s="8" t="s">
        <v>11</v>
      </c>
    </row>
    <row r="559" spans="1:6" x14ac:dyDescent="0.3">
      <c r="A559" s="9" t="s">
        <v>214</v>
      </c>
      <c r="B559" s="10">
        <v>30</v>
      </c>
      <c r="C559" s="10">
        <v>0</v>
      </c>
      <c r="D559" s="10">
        <v>1</v>
      </c>
      <c r="E559" s="11" t="s">
        <v>2</v>
      </c>
      <c r="F559" s="12" t="s">
        <v>20</v>
      </c>
    </row>
    <row r="560" spans="1:6" x14ac:dyDescent="0.3">
      <c r="A560" s="5" t="s">
        <v>214</v>
      </c>
      <c r="B560" s="6">
        <v>313</v>
      </c>
      <c r="C560" s="6">
        <v>-13</v>
      </c>
      <c r="D560" s="6">
        <v>5</v>
      </c>
      <c r="E560" s="7" t="s">
        <v>1</v>
      </c>
      <c r="F560" s="8" t="s">
        <v>10</v>
      </c>
    </row>
    <row r="561" spans="1:6" x14ac:dyDescent="0.3">
      <c r="A561" s="9" t="s">
        <v>214</v>
      </c>
      <c r="B561" s="10">
        <v>67</v>
      </c>
      <c r="C561" s="10">
        <v>-86</v>
      </c>
      <c r="D561" s="10">
        <v>9</v>
      </c>
      <c r="E561" s="11" t="s">
        <v>1</v>
      </c>
      <c r="F561" s="12" t="s">
        <v>34</v>
      </c>
    </row>
    <row r="562" spans="1:6" x14ac:dyDescent="0.3">
      <c r="A562" s="5" t="s">
        <v>215</v>
      </c>
      <c r="B562" s="6">
        <v>42</v>
      </c>
      <c r="C562" s="6">
        <v>-3</v>
      </c>
      <c r="D562" s="6">
        <v>1</v>
      </c>
      <c r="E562" s="7" t="s">
        <v>3</v>
      </c>
      <c r="F562" s="8" t="s">
        <v>13</v>
      </c>
    </row>
    <row r="563" spans="1:6" x14ac:dyDescent="0.3">
      <c r="A563" s="9" t="s">
        <v>216</v>
      </c>
      <c r="B563" s="10">
        <v>253</v>
      </c>
      <c r="C563" s="10">
        <v>-63</v>
      </c>
      <c r="D563" s="10">
        <v>2</v>
      </c>
      <c r="E563" s="11" t="s">
        <v>2</v>
      </c>
      <c r="F563" s="12" t="s">
        <v>16</v>
      </c>
    </row>
    <row r="564" spans="1:6" x14ac:dyDescent="0.3">
      <c r="A564" s="5" t="s">
        <v>216</v>
      </c>
      <c r="B564" s="6">
        <v>565</v>
      </c>
      <c r="C564" s="6">
        <v>66</v>
      </c>
      <c r="D564" s="6">
        <v>7</v>
      </c>
      <c r="E564" s="7" t="s">
        <v>2</v>
      </c>
      <c r="F564" s="8" t="s">
        <v>16</v>
      </c>
    </row>
    <row r="565" spans="1:6" x14ac:dyDescent="0.3">
      <c r="A565" s="9" t="s">
        <v>216</v>
      </c>
      <c r="B565" s="10">
        <v>175</v>
      </c>
      <c r="C565" s="10">
        <v>77</v>
      </c>
      <c r="D565" s="10">
        <v>3</v>
      </c>
      <c r="E565" s="11" t="s">
        <v>2</v>
      </c>
      <c r="F565" s="12" t="s">
        <v>16</v>
      </c>
    </row>
    <row r="566" spans="1:6" x14ac:dyDescent="0.3">
      <c r="A566" s="5" t="s">
        <v>217</v>
      </c>
      <c r="B566" s="6">
        <v>74</v>
      </c>
      <c r="C566" s="6">
        <v>-25</v>
      </c>
      <c r="D566" s="6">
        <v>3</v>
      </c>
      <c r="E566" s="7" t="s">
        <v>2</v>
      </c>
      <c r="F566" s="8" t="s">
        <v>11</v>
      </c>
    </row>
    <row r="567" spans="1:6" x14ac:dyDescent="0.3">
      <c r="A567" s="9" t="s">
        <v>218</v>
      </c>
      <c r="B567" s="10">
        <v>40</v>
      </c>
      <c r="C567" s="10">
        <v>-33</v>
      </c>
      <c r="D567" s="10">
        <v>5</v>
      </c>
      <c r="E567" s="11" t="s">
        <v>2</v>
      </c>
      <c r="F567" s="12" t="s">
        <v>12</v>
      </c>
    </row>
    <row r="568" spans="1:6" x14ac:dyDescent="0.3">
      <c r="A568" s="5" t="s">
        <v>218</v>
      </c>
      <c r="B568" s="6">
        <v>63</v>
      </c>
      <c r="C568" s="6">
        <v>-24</v>
      </c>
      <c r="D568" s="6">
        <v>6</v>
      </c>
      <c r="E568" s="7" t="s">
        <v>2</v>
      </c>
      <c r="F568" s="8" t="s">
        <v>20</v>
      </c>
    </row>
    <row r="569" spans="1:6" x14ac:dyDescent="0.3">
      <c r="A569" s="9" t="s">
        <v>218</v>
      </c>
      <c r="B569" s="10">
        <v>60</v>
      </c>
      <c r="C569" s="10">
        <v>-12</v>
      </c>
      <c r="D569" s="10">
        <v>4</v>
      </c>
      <c r="E569" s="11" t="s">
        <v>2</v>
      </c>
      <c r="F569" s="12" t="s">
        <v>12</v>
      </c>
    </row>
    <row r="570" spans="1:6" x14ac:dyDescent="0.3">
      <c r="A570" s="5" t="s">
        <v>218</v>
      </c>
      <c r="B570" s="6">
        <v>257</v>
      </c>
      <c r="C570" s="6">
        <v>-252</v>
      </c>
      <c r="D570" s="6">
        <v>4</v>
      </c>
      <c r="E570" s="7" t="s">
        <v>2</v>
      </c>
      <c r="F570" s="8" t="s">
        <v>16</v>
      </c>
    </row>
    <row r="571" spans="1:6" x14ac:dyDescent="0.3">
      <c r="A571" s="9" t="s">
        <v>218</v>
      </c>
      <c r="B571" s="10">
        <v>24</v>
      </c>
      <c r="C571" s="10">
        <v>-1</v>
      </c>
      <c r="D571" s="10">
        <v>4</v>
      </c>
      <c r="E571" s="11" t="s">
        <v>2</v>
      </c>
      <c r="F571" s="12" t="s">
        <v>53</v>
      </c>
    </row>
    <row r="572" spans="1:6" x14ac:dyDescent="0.3">
      <c r="A572" s="5" t="s">
        <v>218</v>
      </c>
      <c r="B572" s="6">
        <v>18</v>
      </c>
      <c r="C572" s="6">
        <v>1</v>
      </c>
      <c r="D572" s="6">
        <v>3</v>
      </c>
      <c r="E572" s="7" t="s">
        <v>2</v>
      </c>
      <c r="F572" s="8" t="s">
        <v>12</v>
      </c>
    </row>
    <row r="573" spans="1:6" x14ac:dyDescent="0.3">
      <c r="A573" s="9" t="s">
        <v>218</v>
      </c>
      <c r="B573" s="10">
        <v>1402</v>
      </c>
      <c r="C573" s="10">
        <v>109</v>
      </c>
      <c r="D573" s="10">
        <v>11</v>
      </c>
      <c r="E573" s="11" t="s">
        <v>2</v>
      </c>
      <c r="F573" s="12" t="s">
        <v>16</v>
      </c>
    </row>
    <row r="574" spans="1:6" x14ac:dyDescent="0.3">
      <c r="A574" s="5" t="s">
        <v>219</v>
      </c>
      <c r="B574" s="6">
        <v>176</v>
      </c>
      <c r="C574" s="6">
        <v>37</v>
      </c>
      <c r="D574" s="6">
        <v>6</v>
      </c>
      <c r="E574" s="7" t="s">
        <v>3</v>
      </c>
      <c r="F574" s="8" t="s">
        <v>33</v>
      </c>
    </row>
    <row r="575" spans="1:6" x14ac:dyDescent="0.3">
      <c r="A575" s="9" t="s">
        <v>220</v>
      </c>
      <c r="B575" s="10">
        <v>276</v>
      </c>
      <c r="C575" s="10">
        <v>-21</v>
      </c>
      <c r="D575" s="10">
        <v>2</v>
      </c>
      <c r="E575" s="11" t="s">
        <v>3</v>
      </c>
      <c r="F575" s="12" t="s">
        <v>15</v>
      </c>
    </row>
    <row r="576" spans="1:6" x14ac:dyDescent="0.3">
      <c r="A576" s="5" t="s">
        <v>221</v>
      </c>
      <c r="B576" s="6">
        <v>37</v>
      </c>
      <c r="C576" s="6">
        <v>-6</v>
      </c>
      <c r="D576" s="6">
        <v>1</v>
      </c>
      <c r="E576" s="7" t="s">
        <v>2</v>
      </c>
      <c r="F576" s="8" t="s">
        <v>16</v>
      </c>
    </row>
    <row r="577" spans="1:6" x14ac:dyDescent="0.3">
      <c r="A577" s="9" t="s">
        <v>221</v>
      </c>
      <c r="B577" s="10">
        <v>28</v>
      </c>
      <c r="C577" s="10">
        <v>1</v>
      </c>
      <c r="D577" s="10">
        <v>1</v>
      </c>
      <c r="E577" s="11" t="s">
        <v>3</v>
      </c>
      <c r="F577" s="12" t="s">
        <v>33</v>
      </c>
    </row>
    <row r="578" spans="1:6" x14ac:dyDescent="0.3">
      <c r="A578" s="5" t="s">
        <v>221</v>
      </c>
      <c r="B578" s="6">
        <v>239</v>
      </c>
      <c r="C578" s="6">
        <v>-162</v>
      </c>
      <c r="D578" s="6">
        <v>5</v>
      </c>
      <c r="E578" s="7" t="s">
        <v>1</v>
      </c>
      <c r="F578" s="8" t="s">
        <v>19</v>
      </c>
    </row>
    <row r="579" spans="1:6" x14ac:dyDescent="0.3">
      <c r="A579" s="9" t="s">
        <v>221</v>
      </c>
      <c r="B579" s="10">
        <v>78</v>
      </c>
      <c r="C579" s="10">
        <v>-64</v>
      </c>
      <c r="D579" s="10">
        <v>7</v>
      </c>
      <c r="E579" s="11" t="s">
        <v>2</v>
      </c>
      <c r="F579" s="12" t="s">
        <v>11</v>
      </c>
    </row>
    <row r="580" spans="1:6" x14ac:dyDescent="0.3">
      <c r="A580" s="5" t="s">
        <v>221</v>
      </c>
      <c r="B580" s="6">
        <v>632</v>
      </c>
      <c r="C580" s="6">
        <v>-316</v>
      </c>
      <c r="D580" s="6">
        <v>6</v>
      </c>
      <c r="E580" s="7" t="s">
        <v>2</v>
      </c>
      <c r="F580" s="8" t="s">
        <v>16</v>
      </c>
    </row>
    <row r="581" spans="1:6" x14ac:dyDescent="0.3">
      <c r="A581" s="9" t="s">
        <v>221</v>
      </c>
      <c r="B581" s="10">
        <v>559</v>
      </c>
      <c r="C581" s="10">
        <v>-19</v>
      </c>
      <c r="D581" s="10">
        <v>2</v>
      </c>
      <c r="E581" s="11" t="s">
        <v>2</v>
      </c>
      <c r="F581" s="12" t="s">
        <v>18</v>
      </c>
    </row>
    <row r="582" spans="1:6" x14ac:dyDescent="0.3">
      <c r="A582" s="5" t="s">
        <v>221</v>
      </c>
      <c r="B582" s="6">
        <v>148</v>
      </c>
      <c r="C582" s="6">
        <v>0</v>
      </c>
      <c r="D582" s="6">
        <v>3</v>
      </c>
      <c r="E582" s="7" t="s">
        <v>2</v>
      </c>
      <c r="F582" s="8" t="s">
        <v>16</v>
      </c>
    </row>
    <row r="583" spans="1:6" x14ac:dyDescent="0.3">
      <c r="A583" s="9" t="s">
        <v>222</v>
      </c>
      <c r="B583" s="10">
        <v>976</v>
      </c>
      <c r="C583" s="10">
        <v>293</v>
      </c>
      <c r="D583" s="10">
        <v>4</v>
      </c>
      <c r="E583" s="11" t="s">
        <v>3</v>
      </c>
      <c r="F583" s="12" t="s">
        <v>33</v>
      </c>
    </row>
    <row r="584" spans="1:6" x14ac:dyDescent="0.3">
      <c r="A584" s="5" t="s">
        <v>222</v>
      </c>
      <c r="B584" s="6">
        <v>148</v>
      </c>
      <c r="C584" s="6">
        <v>-101</v>
      </c>
      <c r="D584" s="6">
        <v>2</v>
      </c>
      <c r="E584" s="7" t="s">
        <v>1</v>
      </c>
      <c r="F584" s="8" t="s">
        <v>10</v>
      </c>
    </row>
    <row r="585" spans="1:6" x14ac:dyDescent="0.3">
      <c r="A585" s="9" t="s">
        <v>222</v>
      </c>
      <c r="B585" s="10">
        <v>413</v>
      </c>
      <c r="C585" s="10">
        <v>-314</v>
      </c>
      <c r="D585" s="10">
        <v>9</v>
      </c>
      <c r="E585" s="11" t="s">
        <v>1</v>
      </c>
      <c r="F585" s="12" t="s">
        <v>19</v>
      </c>
    </row>
    <row r="586" spans="1:6" x14ac:dyDescent="0.3">
      <c r="A586" s="5" t="s">
        <v>222</v>
      </c>
      <c r="B586" s="6">
        <v>89</v>
      </c>
      <c r="C586" s="6">
        <v>-4</v>
      </c>
      <c r="D586" s="6">
        <v>5</v>
      </c>
      <c r="E586" s="7" t="s">
        <v>2</v>
      </c>
      <c r="F586" s="8" t="s">
        <v>16</v>
      </c>
    </row>
    <row r="587" spans="1:6" x14ac:dyDescent="0.3">
      <c r="A587" s="9" t="s">
        <v>222</v>
      </c>
      <c r="B587" s="10">
        <v>1630</v>
      </c>
      <c r="C587" s="10">
        <v>-802</v>
      </c>
      <c r="D587" s="10">
        <v>5</v>
      </c>
      <c r="E587" s="11" t="s">
        <v>1</v>
      </c>
      <c r="F587" s="12" t="s">
        <v>29</v>
      </c>
    </row>
    <row r="588" spans="1:6" x14ac:dyDescent="0.3">
      <c r="A588" s="5" t="s">
        <v>222</v>
      </c>
      <c r="B588" s="6">
        <v>31</v>
      </c>
      <c r="C588" s="6">
        <v>1</v>
      </c>
      <c r="D588" s="6">
        <v>2</v>
      </c>
      <c r="E588" s="7" t="s">
        <v>2</v>
      </c>
      <c r="F588" s="8" t="s">
        <v>12</v>
      </c>
    </row>
    <row r="589" spans="1:6" x14ac:dyDescent="0.3">
      <c r="A589" s="9" t="s">
        <v>223</v>
      </c>
      <c r="B589" s="10">
        <v>379</v>
      </c>
      <c r="C589" s="10">
        <v>63</v>
      </c>
      <c r="D589" s="10">
        <v>2</v>
      </c>
      <c r="E589" s="11" t="s">
        <v>2</v>
      </c>
      <c r="F589" s="12" t="s">
        <v>16</v>
      </c>
    </row>
    <row r="590" spans="1:6" x14ac:dyDescent="0.3">
      <c r="A590" s="5" t="s">
        <v>223</v>
      </c>
      <c r="B590" s="6">
        <v>448</v>
      </c>
      <c r="C590" s="6">
        <v>148</v>
      </c>
      <c r="D590" s="6">
        <v>2</v>
      </c>
      <c r="E590" s="7" t="s">
        <v>3</v>
      </c>
      <c r="F590" s="8" t="s">
        <v>30</v>
      </c>
    </row>
    <row r="591" spans="1:6" x14ac:dyDescent="0.3">
      <c r="A591" s="9" t="s">
        <v>223</v>
      </c>
      <c r="B591" s="10">
        <v>2830</v>
      </c>
      <c r="C591" s="10">
        <v>-1981</v>
      </c>
      <c r="D591" s="10">
        <v>13</v>
      </c>
      <c r="E591" s="11" t="s">
        <v>1</v>
      </c>
      <c r="F591" s="12" t="s">
        <v>10</v>
      </c>
    </row>
    <row r="592" spans="1:6" x14ac:dyDescent="0.3">
      <c r="A592" s="5" t="s">
        <v>223</v>
      </c>
      <c r="B592" s="6">
        <v>47</v>
      </c>
      <c r="C592" s="6">
        <v>-3</v>
      </c>
      <c r="D592" s="6">
        <v>2</v>
      </c>
      <c r="E592" s="7" t="s">
        <v>2</v>
      </c>
      <c r="F592" s="8" t="s">
        <v>11</v>
      </c>
    </row>
    <row r="593" spans="1:6" x14ac:dyDescent="0.3">
      <c r="A593" s="9" t="s">
        <v>223</v>
      </c>
      <c r="B593" s="10">
        <v>38</v>
      </c>
      <c r="C593" s="10">
        <v>-13</v>
      </c>
      <c r="D593" s="10">
        <v>3</v>
      </c>
      <c r="E593" s="11" t="s">
        <v>2</v>
      </c>
      <c r="F593" s="12" t="s">
        <v>11</v>
      </c>
    </row>
    <row r="594" spans="1:6" x14ac:dyDescent="0.3">
      <c r="A594" s="5" t="s">
        <v>223</v>
      </c>
      <c r="B594" s="6">
        <v>61</v>
      </c>
      <c r="C594" s="6">
        <v>-50</v>
      </c>
      <c r="D594" s="6">
        <v>4</v>
      </c>
      <c r="E594" s="7" t="s">
        <v>2</v>
      </c>
      <c r="F594" s="8" t="s">
        <v>12</v>
      </c>
    </row>
    <row r="595" spans="1:6" x14ac:dyDescent="0.3">
      <c r="A595" s="9" t="s">
        <v>224</v>
      </c>
      <c r="B595" s="10">
        <v>205</v>
      </c>
      <c r="C595" s="10">
        <v>-119</v>
      </c>
      <c r="D595" s="10">
        <v>3</v>
      </c>
      <c r="E595" s="11" t="s">
        <v>2</v>
      </c>
      <c r="F595" s="12" t="s">
        <v>16</v>
      </c>
    </row>
    <row r="596" spans="1:6" x14ac:dyDescent="0.3">
      <c r="A596" s="5" t="s">
        <v>224</v>
      </c>
      <c r="B596" s="6">
        <v>47</v>
      </c>
      <c r="C596" s="6">
        <v>-27</v>
      </c>
      <c r="D596" s="6">
        <v>4</v>
      </c>
      <c r="E596" s="7" t="s">
        <v>2</v>
      </c>
      <c r="F596" s="8" t="s">
        <v>16</v>
      </c>
    </row>
    <row r="597" spans="1:6" x14ac:dyDescent="0.3">
      <c r="A597" s="9" t="s">
        <v>224</v>
      </c>
      <c r="B597" s="10">
        <v>45</v>
      </c>
      <c r="C597" s="10">
        <v>-15</v>
      </c>
      <c r="D597" s="10">
        <v>2</v>
      </c>
      <c r="E597" s="11" t="s">
        <v>1</v>
      </c>
      <c r="F597" s="12" t="s">
        <v>19</v>
      </c>
    </row>
    <row r="598" spans="1:6" x14ac:dyDescent="0.3">
      <c r="A598" s="5" t="s">
        <v>224</v>
      </c>
      <c r="B598" s="6">
        <v>70</v>
      </c>
      <c r="C598" s="6">
        <v>-64</v>
      </c>
      <c r="D598" s="6">
        <v>5</v>
      </c>
      <c r="E598" s="7" t="s">
        <v>2</v>
      </c>
      <c r="F598" s="8" t="s">
        <v>11</v>
      </c>
    </row>
    <row r="599" spans="1:6" x14ac:dyDescent="0.3">
      <c r="A599" s="9" t="s">
        <v>225</v>
      </c>
      <c r="B599" s="10">
        <v>122</v>
      </c>
      <c r="C599" s="10">
        <v>-66</v>
      </c>
      <c r="D599" s="10">
        <v>9</v>
      </c>
      <c r="E599" s="11" t="s">
        <v>3</v>
      </c>
      <c r="F599" s="12" t="s">
        <v>33</v>
      </c>
    </row>
    <row r="600" spans="1:6" x14ac:dyDescent="0.3">
      <c r="A600" s="5" t="s">
        <v>225</v>
      </c>
      <c r="B600" s="6">
        <v>21</v>
      </c>
      <c r="C600" s="6">
        <v>-6</v>
      </c>
      <c r="D600" s="6">
        <v>3</v>
      </c>
      <c r="E600" s="7" t="s">
        <v>2</v>
      </c>
      <c r="F600" s="8" t="s">
        <v>27</v>
      </c>
    </row>
    <row r="601" spans="1:6" x14ac:dyDescent="0.3">
      <c r="A601" s="9" t="s">
        <v>225</v>
      </c>
      <c r="B601" s="10">
        <v>45</v>
      </c>
      <c r="C601" s="10">
        <v>12</v>
      </c>
      <c r="D601" s="10">
        <v>7</v>
      </c>
      <c r="E601" s="11" t="s">
        <v>2</v>
      </c>
      <c r="F601" s="12" t="s">
        <v>12</v>
      </c>
    </row>
    <row r="602" spans="1:6" x14ac:dyDescent="0.3">
      <c r="A602" s="5" t="s">
        <v>226</v>
      </c>
      <c r="B602" s="6">
        <v>64</v>
      </c>
      <c r="C602" s="6">
        <v>6</v>
      </c>
      <c r="D602" s="6">
        <v>4</v>
      </c>
      <c r="E602" s="7" t="s">
        <v>2</v>
      </c>
      <c r="F602" s="8" t="s">
        <v>16</v>
      </c>
    </row>
    <row r="603" spans="1:6" x14ac:dyDescent="0.3">
      <c r="A603" s="9" t="s">
        <v>226</v>
      </c>
      <c r="B603" s="10">
        <v>49</v>
      </c>
      <c r="C603" s="10">
        <v>-31</v>
      </c>
      <c r="D603" s="10">
        <v>2</v>
      </c>
      <c r="E603" s="11" t="s">
        <v>2</v>
      </c>
      <c r="F603" s="12" t="s">
        <v>11</v>
      </c>
    </row>
    <row r="604" spans="1:6" x14ac:dyDescent="0.3">
      <c r="A604" s="5" t="s">
        <v>226</v>
      </c>
      <c r="B604" s="6">
        <v>21</v>
      </c>
      <c r="C604" s="6">
        <v>-10</v>
      </c>
      <c r="D604" s="6">
        <v>4</v>
      </c>
      <c r="E604" s="7" t="s">
        <v>2</v>
      </c>
      <c r="F604" s="8" t="s">
        <v>27</v>
      </c>
    </row>
    <row r="605" spans="1:6" x14ac:dyDescent="0.3">
      <c r="A605" s="9" t="s">
        <v>226</v>
      </c>
      <c r="B605" s="10">
        <v>15</v>
      </c>
      <c r="C605" s="10">
        <v>-2</v>
      </c>
      <c r="D605" s="10">
        <v>1</v>
      </c>
      <c r="E605" s="11" t="s">
        <v>2</v>
      </c>
      <c r="F605" s="12" t="s">
        <v>22</v>
      </c>
    </row>
    <row r="606" spans="1:6" x14ac:dyDescent="0.3">
      <c r="A606" s="5" t="s">
        <v>227</v>
      </c>
      <c r="B606" s="6">
        <v>27</v>
      </c>
      <c r="C606" s="6">
        <v>-7</v>
      </c>
      <c r="D606" s="6">
        <v>5</v>
      </c>
      <c r="E606" s="7" t="s">
        <v>2</v>
      </c>
      <c r="F606" s="8" t="s">
        <v>16</v>
      </c>
    </row>
    <row r="607" spans="1:6" x14ac:dyDescent="0.3">
      <c r="A607" s="9" t="s">
        <v>227</v>
      </c>
      <c r="B607" s="10">
        <v>633</v>
      </c>
      <c r="C607" s="10">
        <v>-633</v>
      </c>
      <c r="D607" s="10">
        <v>11</v>
      </c>
      <c r="E607" s="11" t="s">
        <v>3</v>
      </c>
      <c r="F607" s="12" t="s">
        <v>33</v>
      </c>
    </row>
    <row r="608" spans="1:6" x14ac:dyDescent="0.3">
      <c r="A608" s="5" t="s">
        <v>227</v>
      </c>
      <c r="B608" s="6">
        <v>13</v>
      </c>
      <c r="C608" s="6">
        <v>-9</v>
      </c>
      <c r="D608" s="6">
        <v>2</v>
      </c>
      <c r="E608" s="7" t="s">
        <v>2</v>
      </c>
      <c r="F608" s="8" t="s">
        <v>53</v>
      </c>
    </row>
    <row r="609" spans="1:6" x14ac:dyDescent="0.3">
      <c r="A609" s="9" t="s">
        <v>227</v>
      </c>
      <c r="B609" s="10">
        <v>23</v>
      </c>
      <c r="C609" s="10">
        <v>-3</v>
      </c>
      <c r="D609" s="10">
        <v>1</v>
      </c>
      <c r="E609" s="11" t="s">
        <v>2</v>
      </c>
      <c r="F609" s="12" t="s">
        <v>25</v>
      </c>
    </row>
    <row r="610" spans="1:6" x14ac:dyDescent="0.3">
      <c r="A610" s="5" t="s">
        <v>227</v>
      </c>
      <c r="B610" s="6">
        <v>95</v>
      </c>
      <c r="C610" s="6">
        <v>5</v>
      </c>
      <c r="D610" s="6">
        <v>2</v>
      </c>
      <c r="E610" s="7" t="s">
        <v>2</v>
      </c>
      <c r="F610" s="8" t="s">
        <v>11</v>
      </c>
    </row>
    <row r="611" spans="1:6" x14ac:dyDescent="0.3">
      <c r="A611" s="9" t="s">
        <v>228</v>
      </c>
      <c r="B611" s="10">
        <v>106</v>
      </c>
      <c r="C611" s="10">
        <v>12</v>
      </c>
      <c r="D611" s="10">
        <v>3</v>
      </c>
      <c r="E611" s="11" t="s">
        <v>2</v>
      </c>
      <c r="F611" s="12" t="s">
        <v>18</v>
      </c>
    </row>
    <row r="612" spans="1:6" x14ac:dyDescent="0.3">
      <c r="A612" s="5" t="s">
        <v>228</v>
      </c>
      <c r="B612" s="6">
        <v>269</v>
      </c>
      <c r="C612" s="6">
        <v>91</v>
      </c>
      <c r="D612" s="6">
        <v>1</v>
      </c>
      <c r="E612" s="7" t="s">
        <v>3</v>
      </c>
      <c r="F612" s="8" t="s">
        <v>13</v>
      </c>
    </row>
    <row r="613" spans="1:6" x14ac:dyDescent="0.3">
      <c r="A613" s="9" t="s">
        <v>228</v>
      </c>
      <c r="B613" s="10">
        <v>536</v>
      </c>
      <c r="C613" s="10">
        <v>91</v>
      </c>
      <c r="D613" s="10">
        <v>1</v>
      </c>
      <c r="E613" s="11" t="s">
        <v>2</v>
      </c>
      <c r="F613" s="12" t="s">
        <v>18</v>
      </c>
    </row>
    <row r="614" spans="1:6" x14ac:dyDescent="0.3">
      <c r="A614" s="5" t="s">
        <v>228</v>
      </c>
      <c r="B614" s="6">
        <v>137</v>
      </c>
      <c r="C614" s="6">
        <v>5</v>
      </c>
      <c r="D614" s="6">
        <v>5</v>
      </c>
      <c r="E614" s="7" t="s">
        <v>2</v>
      </c>
      <c r="F614" s="8" t="s">
        <v>25</v>
      </c>
    </row>
    <row r="615" spans="1:6" x14ac:dyDescent="0.3">
      <c r="A615" s="9" t="s">
        <v>228</v>
      </c>
      <c r="B615" s="10">
        <v>757</v>
      </c>
      <c r="C615" s="10">
        <v>371</v>
      </c>
      <c r="D615" s="10">
        <v>2</v>
      </c>
      <c r="E615" s="11" t="s">
        <v>3</v>
      </c>
      <c r="F615" s="12" t="s">
        <v>30</v>
      </c>
    </row>
    <row r="616" spans="1:6" x14ac:dyDescent="0.3">
      <c r="A616" s="5" t="s">
        <v>228</v>
      </c>
      <c r="B616" s="6">
        <v>511</v>
      </c>
      <c r="C616" s="6">
        <v>194</v>
      </c>
      <c r="D616" s="6">
        <v>3</v>
      </c>
      <c r="E616" s="7" t="s">
        <v>1</v>
      </c>
      <c r="F616" s="8" t="s">
        <v>19</v>
      </c>
    </row>
    <row r="617" spans="1:6" x14ac:dyDescent="0.3">
      <c r="A617" s="9" t="s">
        <v>228</v>
      </c>
      <c r="B617" s="10">
        <v>185</v>
      </c>
      <c r="C617" s="10">
        <v>48</v>
      </c>
      <c r="D617" s="10">
        <v>4</v>
      </c>
      <c r="E617" s="11" t="s">
        <v>2</v>
      </c>
      <c r="F617" s="12" t="s">
        <v>11</v>
      </c>
    </row>
    <row r="618" spans="1:6" x14ac:dyDescent="0.3">
      <c r="A618" s="5" t="s">
        <v>228</v>
      </c>
      <c r="B618" s="6">
        <v>765</v>
      </c>
      <c r="C618" s="6">
        <v>8</v>
      </c>
      <c r="D618" s="6">
        <v>6</v>
      </c>
      <c r="E618" s="7" t="s">
        <v>2</v>
      </c>
      <c r="F618" s="8" t="s">
        <v>16</v>
      </c>
    </row>
    <row r="619" spans="1:6" x14ac:dyDescent="0.3">
      <c r="A619" s="9" t="s">
        <v>229</v>
      </c>
      <c r="B619" s="10">
        <v>156</v>
      </c>
      <c r="C619" s="10">
        <v>36</v>
      </c>
      <c r="D619" s="10">
        <v>5</v>
      </c>
      <c r="E619" s="11" t="s">
        <v>2</v>
      </c>
      <c r="F619" s="12" t="s">
        <v>22</v>
      </c>
    </row>
    <row r="620" spans="1:6" x14ac:dyDescent="0.3">
      <c r="A620" s="5" t="s">
        <v>229</v>
      </c>
      <c r="B620" s="6">
        <v>321</v>
      </c>
      <c r="C620" s="6">
        <v>26</v>
      </c>
      <c r="D620" s="6">
        <v>3</v>
      </c>
      <c r="E620" s="7" t="s">
        <v>3</v>
      </c>
      <c r="F620" s="8" t="s">
        <v>30</v>
      </c>
    </row>
    <row r="621" spans="1:6" x14ac:dyDescent="0.3">
      <c r="A621" s="9" t="s">
        <v>230</v>
      </c>
      <c r="B621" s="10">
        <v>112</v>
      </c>
      <c r="C621" s="10">
        <v>15</v>
      </c>
      <c r="D621" s="10">
        <v>2</v>
      </c>
      <c r="E621" s="11" t="s">
        <v>1</v>
      </c>
      <c r="F621" s="12" t="s">
        <v>19</v>
      </c>
    </row>
    <row r="622" spans="1:6" x14ac:dyDescent="0.3">
      <c r="A622" s="5" t="s">
        <v>231</v>
      </c>
      <c r="B622" s="6">
        <v>632</v>
      </c>
      <c r="C622" s="6">
        <v>-114</v>
      </c>
      <c r="D622" s="6">
        <v>4</v>
      </c>
      <c r="E622" s="7" t="s">
        <v>1</v>
      </c>
      <c r="F622" s="8" t="s">
        <v>29</v>
      </c>
    </row>
    <row r="623" spans="1:6" x14ac:dyDescent="0.3">
      <c r="A623" s="9" t="s">
        <v>232</v>
      </c>
      <c r="B623" s="10">
        <v>16</v>
      </c>
      <c r="C623" s="10">
        <v>6</v>
      </c>
      <c r="D623" s="10">
        <v>1</v>
      </c>
      <c r="E623" s="11" t="s">
        <v>2</v>
      </c>
      <c r="F623" s="12" t="s">
        <v>11</v>
      </c>
    </row>
    <row r="624" spans="1:6" x14ac:dyDescent="0.3">
      <c r="A624" s="5" t="s">
        <v>233</v>
      </c>
      <c r="B624" s="6">
        <v>63</v>
      </c>
      <c r="C624" s="6">
        <v>17</v>
      </c>
      <c r="D624" s="6">
        <v>6</v>
      </c>
      <c r="E624" s="7" t="s">
        <v>2</v>
      </c>
      <c r="F624" s="8" t="s">
        <v>27</v>
      </c>
    </row>
    <row r="625" spans="1:6" x14ac:dyDescent="0.3">
      <c r="A625" s="9" t="s">
        <v>233</v>
      </c>
      <c r="B625" s="10">
        <v>146</v>
      </c>
      <c r="C625" s="10">
        <v>-63</v>
      </c>
      <c r="D625" s="10">
        <v>3</v>
      </c>
      <c r="E625" s="11" t="s">
        <v>3</v>
      </c>
      <c r="F625" s="12" t="s">
        <v>13</v>
      </c>
    </row>
    <row r="626" spans="1:6" x14ac:dyDescent="0.3">
      <c r="A626" s="5" t="s">
        <v>233</v>
      </c>
      <c r="B626" s="6">
        <v>59</v>
      </c>
      <c r="C626" s="6">
        <v>21</v>
      </c>
      <c r="D626" s="6">
        <v>2</v>
      </c>
      <c r="E626" s="7" t="s">
        <v>2</v>
      </c>
      <c r="F626" s="8" t="s">
        <v>11</v>
      </c>
    </row>
    <row r="627" spans="1:6" x14ac:dyDescent="0.3">
      <c r="A627" s="9" t="s">
        <v>233</v>
      </c>
      <c r="B627" s="10">
        <v>210</v>
      </c>
      <c r="C627" s="10">
        <v>50</v>
      </c>
      <c r="D627" s="10">
        <v>4</v>
      </c>
      <c r="E627" s="11" t="s">
        <v>2</v>
      </c>
      <c r="F627" s="12" t="s">
        <v>12</v>
      </c>
    </row>
    <row r="628" spans="1:6" x14ac:dyDescent="0.3">
      <c r="A628" s="5" t="s">
        <v>234</v>
      </c>
      <c r="B628" s="6">
        <v>154</v>
      </c>
      <c r="C628" s="6">
        <v>54</v>
      </c>
      <c r="D628" s="6">
        <v>3</v>
      </c>
      <c r="E628" s="7" t="s">
        <v>2</v>
      </c>
      <c r="F628" s="8" t="s">
        <v>12</v>
      </c>
    </row>
    <row r="629" spans="1:6" x14ac:dyDescent="0.3">
      <c r="A629" s="9" t="s">
        <v>234</v>
      </c>
      <c r="B629" s="10">
        <v>53</v>
      </c>
      <c r="C629" s="10">
        <v>24</v>
      </c>
      <c r="D629" s="10">
        <v>1</v>
      </c>
      <c r="E629" s="11" t="s">
        <v>2</v>
      </c>
      <c r="F629" s="12" t="s">
        <v>12</v>
      </c>
    </row>
    <row r="630" spans="1:6" x14ac:dyDescent="0.3">
      <c r="A630" s="5" t="s">
        <v>235</v>
      </c>
      <c r="B630" s="6">
        <v>26</v>
      </c>
      <c r="C630" s="6">
        <v>10</v>
      </c>
      <c r="D630" s="6">
        <v>4</v>
      </c>
      <c r="E630" s="7" t="s">
        <v>2</v>
      </c>
      <c r="F630" s="8" t="s">
        <v>12</v>
      </c>
    </row>
    <row r="631" spans="1:6" x14ac:dyDescent="0.3">
      <c r="A631" s="9" t="s">
        <v>235</v>
      </c>
      <c r="B631" s="10">
        <v>1120</v>
      </c>
      <c r="C631" s="10">
        <v>199</v>
      </c>
      <c r="D631" s="10">
        <v>6</v>
      </c>
      <c r="E631" s="11" t="s">
        <v>2</v>
      </c>
      <c r="F631" s="12" t="s">
        <v>16</v>
      </c>
    </row>
    <row r="632" spans="1:6" x14ac:dyDescent="0.3">
      <c r="A632" s="5" t="s">
        <v>235</v>
      </c>
      <c r="B632" s="6">
        <v>45</v>
      </c>
      <c r="C632" s="6">
        <v>6</v>
      </c>
      <c r="D632" s="6">
        <v>3</v>
      </c>
      <c r="E632" s="7" t="s">
        <v>2</v>
      </c>
      <c r="F632" s="8" t="s">
        <v>25</v>
      </c>
    </row>
    <row r="633" spans="1:6" x14ac:dyDescent="0.3">
      <c r="A633" s="9" t="s">
        <v>235</v>
      </c>
      <c r="B633" s="10">
        <v>307</v>
      </c>
      <c r="C633" s="10">
        <v>74</v>
      </c>
      <c r="D633" s="10">
        <v>3</v>
      </c>
      <c r="E633" s="11" t="s">
        <v>3</v>
      </c>
      <c r="F633" s="12" t="s">
        <v>33</v>
      </c>
    </row>
    <row r="634" spans="1:6" x14ac:dyDescent="0.3">
      <c r="A634" s="5" t="s">
        <v>235</v>
      </c>
      <c r="B634" s="6">
        <v>92</v>
      </c>
      <c r="C634" s="6">
        <v>42</v>
      </c>
      <c r="D634" s="6">
        <v>2</v>
      </c>
      <c r="E634" s="7" t="s">
        <v>2</v>
      </c>
      <c r="F634" s="8" t="s">
        <v>11</v>
      </c>
    </row>
    <row r="635" spans="1:6" x14ac:dyDescent="0.3">
      <c r="A635" s="9" t="s">
        <v>235</v>
      </c>
      <c r="B635" s="10">
        <v>29</v>
      </c>
      <c r="C635" s="10">
        <v>8</v>
      </c>
      <c r="D635" s="10">
        <v>5</v>
      </c>
      <c r="E635" s="11" t="s">
        <v>2</v>
      </c>
      <c r="F635" s="12" t="s">
        <v>12</v>
      </c>
    </row>
    <row r="636" spans="1:6" x14ac:dyDescent="0.3">
      <c r="A636" s="5" t="s">
        <v>236</v>
      </c>
      <c r="B636" s="6">
        <v>126</v>
      </c>
      <c r="C636" s="6">
        <v>52</v>
      </c>
      <c r="D636" s="6">
        <v>4</v>
      </c>
      <c r="E636" s="7" t="s">
        <v>2</v>
      </c>
      <c r="F636" s="8" t="s">
        <v>12</v>
      </c>
    </row>
    <row r="637" spans="1:6" x14ac:dyDescent="0.3">
      <c r="A637" s="9" t="s">
        <v>237</v>
      </c>
      <c r="B637" s="10">
        <v>259</v>
      </c>
      <c r="C637" s="10">
        <v>47</v>
      </c>
      <c r="D637" s="10">
        <v>5</v>
      </c>
      <c r="E637" s="11" t="s">
        <v>2</v>
      </c>
      <c r="F637" s="12" t="s">
        <v>12</v>
      </c>
    </row>
    <row r="638" spans="1:6" x14ac:dyDescent="0.3">
      <c r="A638" s="5" t="s">
        <v>238</v>
      </c>
      <c r="B638" s="6">
        <v>911</v>
      </c>
      <c r="C638" s="6">
        <v>202</v>
      </c>
      <c r="D638" s="6">
        <v>7</v>
      </c>
      <c r="E638" s="7" t="s">
        <v>1</v>
      </c>
      <c r="F638" s="8" t="s">
        <v>19</v>
      </c>
    </row>
    <row r="639" spans="1:6" x14ac:dyDescent="0.3">
      <c r="A639" s="9" t="s">
        <v>239</v>
      </c>
      <c r="B639" s="10">
        <v>118</v>
      </c>
      <c r="C639" s="10">
        <v>35</v>
      </c>
      <c r="D639" s="10">
        <v>7</v>
      </c>
      <c r="E639" s="11" t="s">
        <v>2</v>
      </c>
      <c r="F639" s="12" t="s">
        <v>22</v>
      </c>
    </row>
    <row r="640" spans="1:6" x14ac:dyDescent="0.3">
      <c r="A640" s="5" t="s">
        <v>239</v>
      </c>
      <c r="B640" s="6">
        <v>462</v>
      </c>
      <c r="C640" s="6">
        <v>169</v>
      </c>
      <c r="D640" s="6">
        <v>4</v>
      </c>
      <c r="E640" s="7" t="s">
        <v>2</v>
      </c>
      <c r="F640" s="8" t="s">
        <v>16</v>
      </c>
    </row>
    <row r="641" spans="1:6" x14ac:dyDescent="0.3">
      <c r="A641" s="9" t="s">
        <v>240</v>
      </c>
      <c r="B641" s="10">
        <v>35</v>
      </c>
      <c r="C641" s="10">
        <v>14</v>
      </c>
      <c r="D641" s="10">
        <v>2</v>
      </c>
      <c r="E641" s="11" t="s">
        <v>2</v>
      </c>
      <c r="F641" s="12" t="s">
        <v>11</v>
      </c>
    </row>
    <row r="642" spans="1:6" x14ac:dyDescent="0.3">
      <c r="A642" s="5" t="s">
        <v>241</v>
      </c>
      <c r="B642" s="6">
        <v>391</v>
      </c>
      <c r="C642" s="6">
        <v>113</v>
      </c>
      <c r="D642" s="6">
        <v>8</v>
      </c>
      <c r="E642" s="7" t="s">
        <v>2</v>
      </c>
      <c r="F642" s="8" t="s">
        <v>11</v>
      </c>
    </row>
    <row r="643" spans="1:6" x14ac:dyDescent="0.3">
      <c r="A643" s="9" t="s">
        <v>242</v>
      </c>
      <c r="B643" s="10">
        <v>743</v>
      </c>
      <c r="C643" s="10">
        <v>89</v>
      </c>
      <c r="D643" s="10">
        <v>5</v>
      </c>
      <c r="E643" s="11" t="s">
        <v>3</v>
      </c>
      <c r="F643" s="12" t="s">
        <v>30</v>
      </c>
    </row>
    <row r="644" spans="1:6" x14ac:dyDescent="0.3">
      <c r="A644" s="5" t="s">
        <v>243</v>
      </c>
      <c r="B644" s="6">
        <v>75</v>
      </c>
      <c r="C644" s="6">
        <v>28</v>
      </c>
      <c r="D644" s="6">
        <v>9</v>
      </c>
      <c r="E644" s="7" t="s">
        <v>2</v>
      </c>
      <c r="F644" s="8" t="s">
        <v>12</v>
      </c>
    </row>
    <row r="645" spans="1:6" x14ac:dyDescent="0.3">
      <c r="A645" s="9" t="s">
        <v>243</v>
      </c>
      <c r="B645" s="10">
        <v>36</v>
      </c>
      <c r="C645" s="10">
        <v>0</v>
      </c>
      <c r="D645" s="10">
        <v>4</v>
      </c>
      <c r="E645" s="11" t="s">
        <v>2</v>
      </c>
      <c r="F645" s="12" t="s">
        <v>20</v>
      </c>
    </row>
    <row r="646" spans="1:6" x14ac:dyDescent="0.3">
      <c r="A646" s="5" t="s">
        <v>243</v>
      </c>
      <c r="B646" s="6">
        <v>32</v>
      </c>
      <c r="C646" s="6">
        <v>11</v>
      </c>
      <c r="D646" s="6">
        <v>2</v>
      </c>
      <c r="E646" s="7" t="s">
        <v>2</v>
      </c>
      <c r="F646" s="8" t="s">
        <v>27</v>
      </c>
    </row>
    <row r="647" spans="1:6" x14ac:dyDescent="0.3">
      <c r="A647" s="9" t="s">
        <v>243</v>
      </c>
      <c r="B647" s="10">
        <v>94</v>
      </c>
      <c r="C647" s="10">
        <v>20</v>
      </c>
      <c r="D647" s="10">
        <v>2</v>
      </c>
      <c r="E647" s="11" t="s">
        <v>1</v>
      </c>
      <c r="F647" s="12" t="s">
        <v>34</v>
      </c>
    </row>
    <row r="648" spans="1:6" x14ac:dyDescent="0.3">
      <c r="A648" s="5" t="s">
        <v>243</v>
      </c>
      <c r="B648" s="6">
        <v>28</v>
      </c>
      <c r="C648" s="6">
        <v>14</v>
      </c>
      <c r="D648" s="6">
        <v>4</v>
      </c>
      <c r="E648" s="7" t="s">
        <v>2</v>
      </c>
      <c r="F648" s="8" t="s">
        <v>12</v>
      </c>
    </row>
    <row r="649" spans="1:6" x14ac:dyDescent="0.3">
      <c r="A649" s="9" t="s">
        <v>244</v>
      </c>
      <c r="B649" s="10">
        <v>417</v>
      </c>
      <c r="C649" s="10">
        <v>49</v>
      </c>
      <c r="D649" s="10">
        <v>3</v>
      </c>
      <c r="E649" s="11" t="s">
        <v>3</v>
      </c>
      <c r="F649" s="12" t="s">
        <v>13</v>
      </c>
    </row>
    <row r="650" spans="1:6" x14ac:dyDescent="0.3">
      <c r="A650" s="5" t="s">
        <v>245</v>
      </c>
      <c r="B650" s="6">
        <v>119</v>
      </c>
      <c r="C650" s="6">
        <v>1</v>
      </c>
      <c r="D650" s="6">
        <v>1</v>
      </c>
      <c r="E650" s="7" t="s">
        <v>1</v>
      </c>
      <c r="F650" s="8" t="s">
        <v>19</v>
      </c>
    </row>
    <row r="651" spans="1:6" x14ac:dyDescent="0.3">
      <c r="A651" s="9" t="s">
        <v>246</v>
      </c>
      <c r="B651" s="10">
        <v>60</v>
      </c>
      <c r="C651" s="10">
        <v>21</v>
      </c>
      <c r="D651" s="10">
        <v>4</v>
      </c>
      <c r="E651" s="11" t="s">
        <v>2</v>
      </c>
      <c r="F651" s="12" t="s">
        <v>11</v>
      </c>
    </row>
    <row r="652" spans="1:6" x14ac:dyDescent="0.3">
      <c r="A652" s="5" t="s">
        <v>246</v>
      </c>
      <c r="B652" s="6">
        <v>17</v>
      </c>
      <c r="C652" s="6">
        <v>0</v>
      </c>
      <c r="D652" s="6">
        <v>1</v>
      </c>
      <c r="E652" s="7" t="s">
        <v>2</v>
      </c>
      <c r="F652" s="8" t="s">
        <v>12</v>
      </c>
    </row>
    <row r="653" spans="1:6" x14ac:dyDescent="0.3">
      <c r="A653" s="9" t="s">
        <v>246</v>
      </c>
      <c r="B653" s="10">
        <v>125</v>
      </c>
      <c r="C653" s="10">
        <v>0</v>
      </c>
      <c r="D653" s="10">
        <v>3</v>
      </c>
      <c r="E653" s="11" t="s">
        <v>3</v>
      </c>
      <c r="F653" s="12" t="s">
        <v>33</v>
      </c>
    </row>
    <row r="654" spans="1:6" x14ac:dyDescent="0.3">
      <c r="A654" s="5" t="s">
        <v>247</v>
      </c>
      <c r="B654" s="6">
        <v>34</v>
      </c>
      <c r="C654" s="6">
        <v>13</v>
      </c>
      <c r="D654" s="6">
        <v>2</v>
      </c>
      <c r="E654" s="7" t="s">
        <v>2</v>
      </c>
      <c r="F654" s="8" t="s">
        <v>16</v>
      </c>
    </row>
    <row r="655" spans="1:6" x14ac:dyDescent="0.3">
      <c r="A655" s="9" t="s">
        <v>248</v>
      </c>
      <c r="B655" s="10">
        <v>2103</v>
      </c>
      <c r="C655" s="10">
        <v>322</v>
      </c>
      <c r="D655" s="10">
        <v>8</v>
      </c>
      <c r="E655" s="11" t="s">
        <v>3</v>
      </c>
      <c r="F655" s="12" t="s">
        <v>13</v>
      </c>
    </row>
    <row r="656" spans="1:6" x14ac:dyDescent="0.3">
      <c r="A656" s="5" t="s">
        <v>248</v>
      </c>
      <c r="B656" s="6">
        <v>104</v>
      </c>
      <c r="C656" s="6">
        <v>2</v>
      </c>
      <c r="D656" s="6">
        <v>2</v>
      </c>
      <c r="E656" s="7" t="s">
        <v>1</v>
      </c>
      <c r="F656" s="8" t="s">
        <v>34</v>
      </c>
    </row>
    <row r="657" spans="1:6" x14ac:dyDescent="0.3">
      <c r="A657" s="9" t="s">
        <v>248</v>
      </c>
      <c r="B657" s="10">
        <v>59</v>
      </c>
      <c r="C657" s="10">
        <v>6</v>
      </c>
      <c r="D657" s="10">
        <v>1</v>
      </c>
      <c r="E657" s="11" t="s">
        <v>3</v>
      </c>
      <c r="F657" s="12" t="s">
        <v>33</v>
      </c>
    </row>
    <row r="658" spans="1:6" x14ac:dyDescent="0.3">
      <c r="A658" s="5" t="s">
        <v>248</v>
      </c>
      <c r="B658" s="6">
        <v>103</v>
      </c>
      <c r="C658" s="6">
        <v>50</v>
      </c>
      <c r="D658" s="6">
        <v>2</v>
      </c>
      <c r="E658" s="7" t="s">
        <v>1</v>
      </c>
      <c r="F658" s="8" t="s">
        <v>34</v>
      </c>
    </row>
    <row r="659" spans="1:6" x14ac:dyDescent="0.3">
      <c r="A659" s="9" t="s">
        <v>249</v>
      </c>
      <c r="B659" s="10">
        <v>101</v>
      </c>
      <c r="C659" s="10">
        <v>38</v>
      </c>
      <c r="D659" s="10">
        <v>2</v>
      </c>
      <c r="E659" s="11" t="s">
        <v>1</v>
      </c>
      <c r="F659" s="12" t="s">
        <v>34</v>
      </c>
    </row>
    <row r="660" spans="1:6" x14ac:dyDescent="0.3">
      <c r="A660" s="5" t="s">
        <v>250</v>
      </c>
      <c r="B660" s="6">
        <v>911</v>
      </c>
      <c r="C660" s="6">
        <v>355</v>
      </c>
      <c r="D660" s="6">
        <v>5</v>
      </c>
      <c r="E660" s="7" t="s">
        <v>3</v>
      </c>
      <c r="F660" s="8" t="s">
        <v>15</v>
      </c>
    </row>
    <row r="661" spans="1:6" x14ac:dyDescent="0.3">
      <c r="A661" s="9" t="s">
        <v>250</v>
      </c>
      <c r="B661" s="10">
        <v>115</v>
      </c>
      <c r="C661" s="10">
        <v>25</v>
      </c>
      <c r="D661" s="10">
        <v>6</v>
      </c>
      <c r="E661" s="11" t="s">
        <v>2</v>
      </c>
      <c r="F661" s="12" t="s">
        <v>11</v>
      </c>
    </row>
    <row r="662" spans="1:6" x14ac:dyDescent="0.3">
      <c r="A662" s="5" t="s">
        <v>250</v>
      </c>
      <c r="B662" s="6">
        <v>140</v>
      </c>
      <c r="C662" s="6">
        <v>6</v>
      </c>
      <c r="D662" s="6">
        <v>5</v>
      </c>
      <c r="E662" s="7" t="s">
        <v>2</v>
      </c>
      <c r="F662" s="8" t="s">
        <v>16</v>
      </c>
    </row>
    <row r="663" spans="1:6" x14ac:dyDescent="0.3">
      <c r="A663" s="9" t="s">
        <v>251</v>
      </c>
      <c r="B663" s="10">
        <v>637</v>
      </c>
      <c r="C663" s="10">
        <v>261</v>
      </c>
      <c r="D663" s="10">
        <v>2</v>
      </c>
      <c r="E663" s="11" t="s">
        <v>3</v>
      </c>
      <c r="F663" s="12" t="s">
        <v>30</v>
      </c>
    </row>
    <row r="664" spans="1:6" x14ac:dyDescent="0.3">
      <c r="A664" s="5" t="s">
        <v>252</v>
      </c>
      <c r="B664" s="6">
        <v>156</v>
      </c>
      <c r="C664" s="6">
        <v>21</v>
      </c>
      <c r="D664" s="6">
        <v>3</v>
      </c>
      <c r="E664" s="7" t="s">
        <v>1</v>
      </c>
      <c r="F664" s="8" t="s">
        <v>19</v>
      </c>
    </row>
    <row r="665" spans="1:6" x14ac:dyDescent="0.3">
      <c r="A665" s="9" t="s">
        <v>253</v>
      </c>
      <c r="B665" s="10">
        <v>537</v>
      </c>
      <c r="C665" s="10">
        <v>107</v>
      </c>
      <c r="D665" s="10">
        <v>3</v>
      </c>
      <c r="E665" s="11" t="s">
        <v>2</v>
      </c>
      <c r="F665" s="12" t="s">
        <v>16</v>
      </c>
    </row>
    <row r="666" spans="1:6" x14ac:dyDescent="0.3">
      <c r="A666" s="5" t="s">
        <v>253</v>
      </c>
      <c r="B666" s="6">
        <v>15</v>
      </c>
      <c r="C666" s="6">
        <v>2</v>
      </c>
      <c r="D666" s="6">
        <v>1</v>
      </c>
      <c r="E666" s="7" t="s">
        <v>2</v>
      </c>
      <c r="F666" s="8" t="s">
        <v>27</v>
      </c>
    </row>
    <row r="667" spans="1:6" x14ac:dyDescent="0.3">
      <c r="A667" s="9" t="s">
        <v>253</v>
      </c>
      <c r="B667" s="10">
        <v>128</v>
      </c>
      <c r="C667" s="10">
        <v>-3</v>
      </c>
      <c r="D667" s="10">
        <v>3</v>
      </c>
      <c r="E667" s="11" t="s">
        <v>2</v>
      </c>
      <c r="F667" s="12" t="s">
        <v>16</v>
      </c>
    </row>
    <row r="668" spans="1:6" x14ac:dyDescent="0.3">
      <c r="A668" s="5" t="s">
        <v>253</v>
      </c>
      <c r="B668" s="6">
        <v>222</v>
      </c>
      <c r="C668" s="6">
        <v>35</v>
      </c>
      <c r="D668" s="6">
        <v>5</v>
      </c>
      <c r="E668" s="7" t="s">
        <v>2</v>
      </c>
      <c r="F668" s="8" t="s">
        <v>16</v>
      </c>
    </row>
    <row r="669" spans="1:6" x14ac:dyDescent="0.3">
      <c r="A669" s="9" t="s">
        <v>254</v>
      </c>
      <c r="B669" s="10">
        <v>345</v>
      </c>
      <c r="C669" s="10">
        <v>38</v>
      </c>
      <c r="D669" s="10">
        <v>7</v>
      </c>
      <c r="E669" s="11" t="s">
        <v>2</v>
      </c>
      <c r="F669" s="12" t="s">
        <v>12</v>
      </c>
    </row>
    <row r="670" spans="1:6" x14ac:dyDescent="0.3">
      <c r="A670" s="5" t="s">
        <v>255</v>
      </c>
      <c r="B670" s="6">
        <v>41</v>
      </c>
      <c r="C670" s="6">
        <v>11</v>
      </c>
      <c r="D670" s="6">
        <v>6</v>
      </c>
      <c r="E670" s="7" t="s">
        <v>2</v>
      </c>
      <c r="F670" s="8" t="s">
        <v>12</v>
      </c>
    </row>
    <row r="671" spans="1:6" x14ac:dyDescent="0.3">
      <c r="A671" s="9" t="s">
        <v>255</v>
      </c>
      <c r="B671" s="10">
        <v>54</v>
      </c>
      <c r="C671" s="10">
        <v>1</v>
      </c>
      <c r="D671" s="10">
        <v>2</v>
      </c>
      <c r="E671" s="11" t="s">
        <v>2</v>
      </c>
      <c r="F671" s="12" t="s">
        <v>16</v>
      </c>
    </row>
    <row r="672" spans="1:6" x14ac:dyDescent="0.3">
      <c r="A672" s="5" t="s">
        <v>255</v>
      </c>
      <c r="B672" s="6">
        <v>71</v>
      </c>
      <c r="C672" s="6">
        <v>0</v>
      </c>
      <c r="D672" s="6">
        <v>8</v>
      </c>
      <c r="E672" s="7" t="s">
        <v>2</v>
      </c>
      <c r="F672" s="8" t="s">
        <v>53</v>
      </c>
    </row>
    <row r="673" spans="1:6" x14ac:dyDescent="0.3">
      <c r="A673" s="9" t="s">
        <v>255</v>
      </c>
      <c r="B673" s="10">
        <v>93</v>
      </c>
      <c r="C673" s="10">
        <v>15</v>
      </c>
      <c r="D673" s="10">
        <v>2</v>
      </c>
      <c r="E673" s="11" t="s">
        <v>3</v>
      </c>
      <c r="F673" s="12" t="s">
        <v>33</v>
      </c>
    </row>
    <row r="674" spans="1:6" x14ac:dyDescent="0.3">
      <c r="A674" s="5" t="s">
        <v>255</v>
      </c>
      <c r="B674" s="6">
        <v>1063</v>
      </c>
      <c r="C674" s="6">
        <v>64</v>
      </c>
      <c r="D674" s="6">
        <v>7</v>
      </c>
      <c r="E674" s="7" t="s">
        <v>3</v>
      </c>
      <c r="F674" s="8" t="s">
        <v>15</v>
      </c>
    </row>
    <row r="675" spans="1:6" x14ac:dyDescent="0.3">
      <c r="A675" s="9" t="s">
        <v>255</v>
      </c>
      <c r="B675" s="10">
        <v>1954</v>
      </c>
      <c r="C675" s="10">
        <v>782</v>
      </c>
      <c r="D675" s="10">
        <v>3</v>
      </c>
      <c r="E675" s="11" t="s">
        <v>3</v>
      </c>
      <c r="F675" s="12" t="s">
        <v>15</v>
      </c>
    </row>
    <row r="676" spans="1:6" x14ac:dyDescent="0.3">
      <c r="A676" s="5" t="s">
        <v>256</v>
      </c>
      <c r="B676" s="6">
        <v>693</v>
      </c>
      <c r="C676" s="6">
        <v>254</v>
      </c>
      <c r="D676" s="6">
        <v>6</v>
      </c>
      <c r="E676" s="7" t="s">
        <v>2</v>
      </c>
      <c r="F676" s="8" t="s">
        <v>16</v>
      </c>
    </row>
    <row r="677" spans="1:6" x14ac:dyDescent="0.3">
      <c r="A677" s="9" t="s">
        <v>257</v>
      </c>
      <c r="B677" s="10">
        <v>504</v>
      </c>
      <c r="C677" s="10">
        <v>116</v>
      </c>
      <c r="D677" s="10">
        <v>3</v>
      </c>
      <c r="E677" s="11" t="s">
        <v>1</v>
      </c>
      <c r="F677" s="12" t="s">
        <v>10</v>
      </c>
    </row>
    <row r="678" spans="1:6" x14ac:dyDescent="0.3">
      <c r="A678" s="5" t="s">
        <v>258</v>
      </c>
      <c r="B678" s="6">
        <v>64</v>
      </c>
      <c r="C678" s="6">
        <v>27</v>
      </c>
      <c r="D678" s="6">
        <v>5</v>
      </c>
      <c r="E678" s="7" t="s">
        <v>2</v>
      </c>
      <c r="F678" s="8" t="s">
        <v>12</v>
      </c>
    </row>
    <row r="679" spans="1:6" x14ac:dyDescent="0.3">
      <c r="A679" s="9" t="s">
        <v>258</v>
      </c>
      <c r="B679" s="10">
        <v>36</v>
      </c>
      <c r="C679" s="10">
        <v>4</v>
      </c>
      <c r="D679" s="10">
        <v>9</v>
      </c>
      <c r="E679" s="11" t="s">
        <v>2</v>
      </c>
      <c r="F679" s="12" t="s">
        <v>12</v>
      </c>
    </row>
    <row r="680" spans="1:6" x14ac:dyDescent="0.3">
      <c r="A680" s="5" t="s">
        <v>258</v>
      </c>
      <c r="B680" s="6">
        <v>45</v>
      </c>
      <c r="C680" s="6">
        <v>16</v>
      </c>
      <c r="D680" s="6">
        <v>3</v>
      </c>
      <c r="E680" s="7" t="s">
        <v>2</v>
      </c>
      <c r="F680" s="8" t="s">
        <v>11</v>
      </c>
    </row>
    <row r="681" spans="1:6" x14ac:dyDescent="0.3">
      <c r="A681" s="9" t="s">
        <v>259</v>
      </c>
      <c r="B681" s="10">
        <v>16</v>
      </c>
      <c r="C681" s="10">
        <v>5</v>
      </c>
      <c r="D681" s="10">
        <v>1</v>
      </c>
      <c r="E681" s="11" t="s">
        <v>2</v>
      </c>
      <c r="F681" s="12" t="s">
        <v>11</v>
      </c>
    </row>
    <row r="682" spans="1:6" x14ac:dyDescent="0.3">
      <c r="A682" s="5" t="s">
        <v>260</v>
      </c>
      <c r="B682" s="6">
        <v>52</v>
      </c>
      <c r="C682" s="6">
        <v>11</v>
      </c>
      <c r="D682" s="6">
        <v>5</v>
      </c>
      <c r="E682" s="7" t="s">
        <v>2</v>
      </c>
      <c r="F682" s="8" t="s">
        <v>27</v>
      </c>
    </row>
    <row r="683" spans="1:6" x14ac:dyDescent="0.3">
      <c r="A683" s="9" t="s">
        <v>260</v>
      </c>
      <c r="B683" s="10">
        <v>27</v>
      </c>
      <c r="C683" s="10">
        <v>2</v>
      </c>
      <c r="D683" s="10">
        <v>2</v>
      </c>
      <c r="E683" s="11" t="s">
        <v>2</v>
      </c>
      <c r="F683" s="12" t="s">
        <v>27</v>
      </c>
    </row>
    <row r="684" spans="1:6" x14ac:dyDescent="0.3">
      <c r="A684" s="5" t="s">
        <v>260</v>
      </c>
      <c r="B684" s="6">
        <v>155</v>
      </c>
      <c r="C684" s="6">
        <v>26</v>
      </c>
      <c r="D684" s="6">
        <v>3</v>
      </c>
      <c r="E684" s="7" t="s">
        <v>2</v>
      </c>
      <c r="F684" s="8" t="s">
        <v>11</v>
      </c>
    </row>
    <row r="685" spans="1:6" x14ac:dyDescent="0.3">
      <c r="A685" s="9" t="s">
        <v>261</v>
      </c>
      <c r="B685" s="10">
        <v>1298</v>
      </c>
      <c r="C685" s="10">
        <v>65</v>
      </c>
      <c r="D685" s="10">
        <v>9</v>
      </c>
      <c r="E685" s="11" t="s">
        <v>3</v>
      </c>
      <c r="F685" s="12" t="s">
        <v>30</v>
      </c>
    </row>
    <row r="686" spans="1:6" x14ac:dyDescent="0.3">
      <c r="A686" s="5" t="s">
        <v>262</v>
      </c>
      <c r="B686" s="6">
        <v>263</v>
      </c>
      <c r="C686" s="6">
        <v>50</v>
      </c>
      <c r="D686" s="6">
        <v>5</v>
      </c>
      <c r="E686" s="7" t="s">
        <v>2</v>
      </c>
      <c r="F686" s="8" t="s">
        <v>11</v>
      </c>
    </row>
    <row r="687" spans="1:6" x14ac:dyDescent="0.3">
      <c r="A687" s="9" t="s">
        <v>263</v>
      </c>
      <c r="B687" s="10">
        <v>70</v>
      </c>
      <c r="C687" s="10">
        <v>26</v>
      </c>
      <c r="D687" s="10">
        <v>5</v>
      </c>
      <c r="E687" s="11" t="s">
        <v>2</v>
      </c>
      <c r="F687" s="12" t="s">
        <v>12</v>
      </c>
    </row>
    <row r="688" spans="1:6" x14ac:dyDescent="0.3">
      <c r="A688" s="5" t="s">
        <v>263</v>
      </c>
      <c r="B688" s="6">
        <v>81</v>
      </c>
      <c r="C688" s="6">
        <v>19</v>
      </c>
      <c r="D688" s="6">
        <v>7</v>
      </c>
      <c r="E688" s="7" t="s">
        <v>2</v>
      </c>
      <c r="F688" s="8" t="s">
        <v>12</v>
      </c>
    </row>
    <row r="689" spans="1:6" x14ac:dyDescent="0.3">
      <c r="A689" s="9" t="s">
        <v>263</v>
      </c>
      <c r="B689" s="10">
        <v>955</v>
      </c>
      <c r="C689" s="10">
        <v>305</v>
      </c>
      <c r="D689" s="10">
        <v>3</v>
      </c>
      <c r="E689" s="11" t="s">
        <v>3</v>
      </c>
      <c r="F689" s="12" t="s">
        <v>30</v>
      </c>
    </row>
    <row r="690" spans="1:6" x14ac:dyDescent="0.3">
      <c r="A690" s="5" t="s">
        <v>263</v>
      </c>
      <c r="B690" s="6">
        <v>161</v>
      </c>
      <c r="C690" s="6">
        <v>40</v>
      </c>
      <c r="D690" s="6">
        <v>3</v>
      </c>
      <c r="E690" s="7" t="s">
        <v>2</v>
      </c>
      <c r="F690" s="8" t="s">
        <v>11</v>
      </c>
    </row>
    <row r="691" spans="1:6" x14ac:dyDescent="0.3">
      <c r="A691" s="9" t="s">
        <v>264</v>
      </c>
      <c r="B691" s="10">
        <v>1250</v>
      </c>
      <c r="C691" s="10">
        <v>486</v>
      </c>
      <c r="D691" s="10">
        <v>7</v>
      </c>
      <c r="E691" s="11" t="s">
        <v>2</v>
      </c>
      <c r="F691" s="12" t="s">
        <v>16</v>
      </c>
    </row>
    <row r="692" spans="1:6" x14ac:dyDescent="0.3">
      <c r="A692" s="5" t="s">
        <v>265</v>
      </c>
      <c r="B692" s="6">
        <v>246</v>
      </c>
      <c r="C692" s="6">
        <v>61</v>
      </c>
      <c r="D692" s="6">
        <v>2</v>
      </c>
      <c r="E692" s="7" t="s">
        <v>1</v>
      </c>
      <c r="F692" s="8" t="s">
        <v>10</v>
      </c>
    </row>
    <row r="693" spans="1:6" x14ac:dyDescent="0.3">
      <c r="A693" s="9" t="s">
        <v>265</v>
      </c>
      <c r="B693" s="10">
        <v>298</v>
      </c>
      <c r="C693" s="10">
        <v>74</v>
      </c>
      <c r="D693" s="10">
        <v>2</v>
      </c>
      <c r="E693" s="11" t="s">
        <v>1</v>
      </c>
      <c r="F693" s="12" t="s">
        <v>10</v>
      </c>
    </row>
    <row r="694" spans="1:6" x14ac:dyDescent="0.3">
      <c r="A694" s="5" t="s">
        <v>265</v>
      </c>
      <c r="B694" s="6">
        <v>262</v>
      </c>
      <c r="C694" s="6">
        <v>64</v>
      </c>
      <c r="D694" s="6">
        <v>6</v>
      </c>
      <c r="E694" s="7" t="s">
        <v>2</v>
      </c>
      <c r="F694" s="8" t="s">
        <v>16</v>
      </c>
    </row>
    <row r="695" spans="1:6" x14ac:dyDescent="0.3">
      <c r="A695" s="9" t="s">
        <v>266</v>
      </c>
      <c r="B695" s="10">
        <v>22</v>
      </c>
      <c r="C695" s="10">
        <v>11</v>
      </c>
      <c r="D695" s="10">
        <v>2</v>
      </c>
      <c r="E695" s="11" t="s">
        <v>2</v>
      </c>
      <c r="F695" s="12" t="s">
        <v>53</v>
      </c>
    </row>
    <row r="696" spans="1:6" x14ac:dyDescent="0.3">
      <c r="A696" s="5" t="s">
        <v>267</v>
      </c>
      <c r="B696" s="6">
        <v>1543</v>
      </c>
      <c r="C696" s="6">
        <v>370</v>
      </c>
      <c r="D696" s="6">
        <v>8</v>
      </c>
      <c r="E696" s="7" t="s">
        <v>3</v>
      </c>
      <c r="F696" s="8" t="s">
        <v>30</v>
      </c>
    </row>
    <row r="697" spans="1:6" x14ac:dyDescent="0.3">
      <c r="A697" s="9" t="s">
        <v>268</v>
      </c>
      <c r="B697" s="10">
        <v>50</v>
      </c>
      <c r="C697" s="10">
        <v>7</v>
      </c>
      <c r="D697" s="10">
        <v>6</v>
      </c>
      <c r="E697" s="11" t="s">
        <v>2</v>
      </c>
      <c r="F697" s="12" t="s">
        <v>53</v>
      </c>
    </row>
    <row r="698" spans="1:6" x14ac:dyDescent="0.3">
      <c r="A698" s="5" t="s">
        <v>268</v>
      </c>
      <c r="B698" s="6">
        <v>214</v>
      </c>
      <c r="C698" s="6">
        <v>30</v>
      </c>
      <c r="D698" s="6">
        <v>3</v>
      </c>
      <c r="E698" s="7" t="s">
        <v>3</v>
      </c>
      <c r="F698" s="8" t="s">
        <v>33</v>
      </c>
    </row>
    <row r="699" spans="1:6" x14ac:dyDescent="0.3">
      <c r="A699" s="9" t="s">
        <v>268</v>
      </c>
      <c r="B699" s="10">
        <v>255</v>
      </c>
      <c r="C699" s="10">
        <v>74</v>
      </c>
      <c r="D699" s="10">
        <v>5</v>
      </c>
      <c r="E699" s="11" t="s">
        <v>2</v>
      </c>
      <c r="F699" s="12" t="s">
        <v>12</v>
      </c>
    </row>
    <row r="700" spans="1:6" x14ac:dyDescent="0.3">
      <c r="A700" s="5" t="s">
        <v>268</v>
      </c>
      <c r="B700" s="6">
        <v>18</v>
      </c>
      <c r="C700" s="6">
        <v>6</v>
      </c>
      <c r="D700" s="6">
        <v>3</v>
      </c>
      <c r="E700" s="7" t="s">
        <v>2</v>
      </c>
      <c r="F700" s="8" t="s">
        <v>12</v>
      </c>
    </row>
    <row r="701" spans="1:6" x14ac:dyDescent="0.3">
      <c r="A701" s="9" t="s">
        <v>268</v>
      </c>
      <c r="B701" s="10">
        <v>45</v>
      </c>
      <c r="C701" s="10">
        <v>0</v>
      </c>
      <c r="D701" s="10">
        <v>2</v>
      </c>
      <c r="E701" s="11" t="s">
        <v>2</v>
      </c>
      <c r="F701" s="12" t="s">
        <v>11</v>
      </c>
    </row>
    <row r="702" spans="1:6" x14ac:dyDescent="0.3">
      <c r="A702" s="5" t="s">
        <v>269</v>
      </c>
      <c r="B702" s="6">
        <v>86</v>
      </c>
      <c r="C702" s="6">
        <v>8</v>
      </c>
      <c r="D702" s="6">
        <v>2</v>
      </c>
      <c r="E702" s="7" t="s">
        <v>2</v>
      </c>
      <c r="F702" s="8" t="s">
        <v>16</v>
      </c>
    </row>
    <row r="703" spans="1:6" x14ac:dyDescent="0.3">
      <c r="A703" s="9" t="s">
        <v>270</v>
      </c>
      <c r="B703" s="10">
        <v>274</v>
      </c>
      <c r="C703" s="10">
        <v>-7</v>
      </c>
      <c r="D703" s="10">
        <v>4</v>
      </c>
      <c r="E703" s="11" t="s">
        <v>3</v>
      </c>
      <c r="F703" s="12" t="s">
        <v>15</v>
      </c>
    </row>
    <row r="704" spans="1:6" x14ac:dyDescent="0.3">
      <c r="A704" s="5" t="s">
        <v>270</v>
      </c>
      <c r="B704" s="6">
        <v>82</v>
      </c>
      <c r="C704" s="6">
        <v>33</v>
      </c>
      <c r="D704" s="6">
        <v>4</v>
      </c>
      <c r="E704" s="7" t="s">
        <v>2</v>
      </c>
      <c r="F704" s="8" t="s">
        <v>20</v>
      </c>
    </row>
    <row r="705" spans="1:6" x14ac:dyDescent="0.3">
      <c r="A705" s="9" t="s">
        <v>270</v>
      </c>
      <c r="B705" s="10">
        <v>757</v>
      </c>
      <c r="C705" s="10">
        <v>371</v>
      </c>
      <c r="D705" s="10">
        <v>2</v>
      </c>
      <c r="E705" s="11" t="s">
        <v>3</v>
      </c>
      <c r="F705" s="12" t="s">
        <v>30</v>
      </c>
    </row>
    <row r="706" spans="1:6" x14ac:dyDescent="0.3">
      <c r="A706" s="5" t="s">
        <v>270</v>
      </c>
      <c r="B706" s="6">
        <v>132</v>
      </c>
      <c r="C706" s="6">
        <v>54</v>
      </c>
      <c r="D706" s="6">
        <v>5</v>
      </c>
      <c r="E706" s="7" t="s">
        <v>2</v>
      </c>
      <c r="F706" s="8" t="s">
        <v>11</v>
      </c>
    </row>
    <row r="707" spans="1:6" x14ac:dyDescent="0.3">
      <c r="A707" s="9" t="s">
        <v>271</v>
      </c>
      <c r="B707" s="10">
        <v>94</v>
      </c>
      <c r="C707" s="10">
        <v>7</v>
      </c>
      <c r="D707" s="10">
        <v>7</v>
      </c>
      <c r="E707" s="11" t="s">
        <v>2</v>
      </c>
      <c r="F707" s="12" t="s">
        <v>27</v>
      </c>
    </row>
    <row r="708" spans="1:6" x14ac:dyDescent="0.3">
      <c r="A708" s="5" t="s">
        <v>272</v>
      </c>
      <c r="B708" s="6">
        <v>643</v>
      </c>
      <c r="C708" s="6">
        <v>225</v>
      </c>
      <c r="D708" s="6">
        <v>2</v>
      </c>
      <c r="E708" s="7" t="s">
        <v>3</v>
      </c>
      <c r="F708" s="8" t="s">
        <v>30</v>
      </c>
    </row>
    <row r="709" spans="1:6" x14ac:dyDescent="0.3">
      <c r="A709" s="9" t="s">
        <v>272</v>
      </c>
      <c r="B709" s="10">
        <v>264</v>
      </c>
      <c r="C709" s="10">
        <v>71</v>
      </c>
      <c r="D709" s="10">
        <v>10</v>
      </c>
      <c r="E709" s="11" t="s">
        <v>1</v>
      </c>
      <c r="F709" s="12" t="s">
        <v>34</v>
      </c>
    </row>
    <row r="710" spans="1:6" x14ac:dyDescent="0.3">
      <c r="A710" s="5" t="s">
        <v>273</v>
      </c>
      <c r="B710" s="6">
        <v>147</v>
      </c>
      <c r="C710" s="6">
        <v>21</v>
      </c>
      <c r="D710" s="6">
        <v>3</v>
      </c>
      <c r="E710" s="7" t="s">
        <v>1</v>
      </c>
      <c r="F710" s="8" t="s">
        <v>34</v>
      </c>
    </row>
    <row r="711" spans="1:6" x14ac:dyDescent="0.3">
      <c r="A711" s="9" t="s">
        <v>273</v>
      </c>
      <c r="B711" s="10">
        <v>16</v>
      </c>
      <c r="C711" s="10">
        <v>8</v>
      </c>
      <c r="D711" s="10">
        <v>2</v>
      </c>
      <c r="E711" s="11" t="s">
        <v>2</v>
      </c>
      <c r="F711" s="12" t="s">
        <v>12</v>
      </c>
    </row>
    <row r="712" spans="1:6" x14ac:dyDescent="0.3">
      <c r="A712" s="5" t="s">
        <v>273</v>
      </c>
      <c r="B712" s="6">
        <v>648</v>
      </c>
      <c r="C712" s="6">
        <v>50</v>
      </c>
      <c r="D712" s="6">
        <v>6</v>
      </c>
      <c r="E712" s="7" t="s">
        <v>3</v>
      </c>
      <c r="F712" s="8" t="s">
        <v>13</v>
      </c>
    </row>
    <row r="713" spans="1:6" x14ac:dyDescent="0.3">
      <c r="A713" s="9" t="s">
        <v>274</v>
      </c>
      <c r="B713" s="10">
        <v>336</v>
      </c>
      <c r="C713" s="10">
        <v>123</v>
      </c>
      <c r="D713" s="10">
        <v>3</v>
      </c>
      <c r="E713" s="11" t="s">
        <v>3</v>
      </c>
      <c r="F713" s="12" t="s">
        <v>15</v>
      </c>
    </row>
    <row r="714" spans="1:6" x14ac:dyDescent="0.3">
      <c r="A714" s="5" t="s">
        <v>275</v>
      </c>
      <c r="B714" s="6">
        <v>45</v>
      </c>
      <c r="C714" s="6">
        <v>1</v>
      </c>
      <c r="D714" s="6">
        <v>3</v>
      </c>
      <c r="E714" s="7" t="s">
        <v>2</v>
      </c>
      <c r="F714" s="8" t="s">
        <v>22</v>
      </c>
    </row>
    <row r="715" spans="1:6" x14ac:dyDescent="0.3">
      <c r="A715" s="9" t="s">
        <v>275</v>
      </c>
      <c r="B715" s="10">
        <v>93</v>
      </c>
      <c r="C715" s="10">
        <v>-1</v>
      </c>
      <c r="D715" s="10">
        <v>2</v>
      </c>
      <c r="E715" s="11" t="s">
        <v>2</v>
      </c>
      <c r="F715" s="12" t="s">
        <v>12</v>
      </c>
    </row>
    <row r="716" spans="1:6" x14ac:dyDescent="0.3">
      <c r="A716" s="5" t="s">
        <v>275</v>
      </c>
      <c r="B716" s="6">
        <v>52</v>
      </c>
      <c r="C716" s="6">
        <v>18</v>
      </c>
      <c r="D716" s="6">
        <v>5</v>
      </c>
      <c r="E716" s="7" t="s">
        <v>2</v>
      </c>
      <c r="F716" s="8" t="s">
        <v>27</v>
      </c>
    </row>
    <row r="717" spans="1:6" x14ac:dyDescent="0.3">
      <c r="A717" s="9" t="s">
        <v>275</v>
      </c>
      <c r="B717" s="10">
        <v>148</v>
      </c>
      <c r="C717" s="10">
        <v>24</v>
      </c>
      <c r="D717" s="10">
        <v>3</v>
      </c>
      <c r="E717" s="11" t="s">
        <v>2</v>
      </c>
      <c r="F717" s="12" t="s">
        <v>11</v>
      </c>
    </row>
    <row r="718" spans="1:6" x14ac:dyDescent="0.3">
      <c r="A718" s="5" t="s">
        <v>275</v>
      </c>
      <c r="B718" s="6">
        <v>24</v>
      </c>
      <c r="C718" s="6">
        <v>1</v>
      </c>
      <c r="D718" s="6">
        <v>4</v>
      </c>
      <c r="E718" s="7" t="s">
        <v>2</v>
      </c>
      <c r="F718" s="8" t="s">
        <v>12</v>
      </c>
    </row>
    <row r="719" spans="1:6" x14ac:dyDescent="0.3">
      <c r="A719" s="9" t="s">
        <v>275</v>
      </c>
      <c r="B719" s="10">
        <v>513</v>
      </c>
      <c r="C719" s="10">
        <v>215</v>
      </c>
      <c r="D719" s="10">
        <v>2</v>
      </c>
      <c r="E719" s="11" t="s">
        <v>3</v>
      </c>
      <c r="F719" s="12" t="s">
        <v>33</v>
      </c>
    </row>
    <row r="720" spans="1:6" x14ac:dyDescent="0.3">
      <c r="A720" s="5" t="s">
        <v>275</v>
      </c>
      <c r="B720" s="6">
        <v>117</v>
      </c>
      <c r="C720" s="6">
        <v>36</v>
      </c>
      <c r="D720" s="6">
        <v>2</v>
      </c>
      <c r="E720" s="7" t="s">
        <v>2</v>
      </c>
      <c r="F720" s="8" t="s">
        <v>18</v>
      </c>
    </row>
    <row r="721" spans="1:6" x14ac:dyDescent="0.3">
      <c r="A721" s="9" t="s">
        <v>275</v>
      </c>
      <c r="B721" s="10">
        <v>916</v>
      </c>
      <c r="C721" s="10">
        <v>192</v>
      </c>
      <c r="D721" s="10">
        <v>11</v>
      </c>
      <c r="E721" s="11" t="s">
        <v>3</v>
      </c>
      <c r="F721" s="12" t="s">
        <v>15</v>
      </c>
    </row>
    <row r="722" spans="1:6" x14ac:dyDescent="0.3">
      <c r="A722" s="5" t="s">
        <v>275</v>
      </c>
      <c r="B722" s="6">
        <v>485</v>
      </c>
      <c r="C722" s="6">
        <v>199</v>
      </c>
      <c r="D722" s="6">
        <v>4</v>
      </c>
      <c r="E722" s="7" t="s">
        <v>2</v>
      </c>
      <c r="F722" s="8" t="s">
        <v>16</v>
      </c>
    </row>
    <row r="723" spans="1:6" x14ac:dyDescent="0.3">
      <c r="A723" s="9" t="s">
        <v>276</v>
      </c>
      <c r="B723" s="10">
        <v>10</v>
      </c>
      <c r="C723" s="10">
        <v>2</v>
      </c>
      <c r="D723" s="10">
        <v>2</v>
      </c>
      <c r="E723" s="11" t="s">
        <v>2</v>
      </c>
      <c r="F723" s="12" t="s">
        <v>12</v>
      </c>
    </row>
    <row r="724" spans="1:6" x14ac:dyDescent="0.3">
      <c r="A724" s="5" t="s">
        <v>276</v>
      </c>
      <c r="B724" s="6">
        <v>300</v>
      </c>
      <c r="C724" s="6">
        <v>42</v>
      </c>
      <c r="D724" s="6">
        <v>2</v>
      </c>
      <c r="E724" s="7" t="s">
        <v>3</v>
      </c>
      <c r="F724" s="8" t="s">
        <v>30</v>
      </c>
    </row>
    <row r="725" spans="1:6" x14ac:dyDescent="0.3">
      <c r="A725" s="9" t="s">
        <v>276</v>
      </c>
      <c r="B725" s="10">
        <v>57</v>
      </c>
      <c r="C725" s="10">
        <v>27</v>
      </c>
      <c r="D725" s="10">
        <v>2</v>
      </c>
      <c r="E725" s="11" t="s">
        <v>2</v>
      </c>
      <c r="F725" s="12" t="s">
        <v>22</v>
      </c>
    </row>
    <row r="726" spans="1:6" x14ac:dyDescent="0.3">
      <c r="A726" s="5" t="s">
        <v>276</v>
      </c>
      <c r="B726" s="6">
        <v>103</v>
      </c>
      <c r="C726" s="6">
        <v>46</v>
      </c>
      <c r="D726" s="6">
        <v>2</v>
      </c>
      <c r="E726" s="7" t="s">
        <v>2</v>
      </c>
      <c r="F726" s="8" t="s">
        <v>16</v>
      </c>
    </row>
    <row r="727" spans="1:6" x14ac:dyDescent="0.3">
      <c r="A727" s="9" t="s">
        <v>276</v>
      </c>
      <c r="B727" s="10">
        <v>336</v>
      </c>
      <c r="C727" s="10">
        <v>71</v>
      </c>
      <c r="D727" s="10">
        <v>3</v>
      </c>
      <c r="E727" s="11" t="s">
        <v>1</v>
      </c>
      <c r="F727" s="12" t="s">
        <v>10</v>
      </c>
    </row>
    <row r="728" spans="1:6" x14ac:dyDescent="0.3">
      <c r="A728" s="5" t="s">
        <v>276</v>
      </c>
      <c r="B728" s="6">
        <v>53</v>
      </c>
      <c r="C728" s="6">
        <v>24</v>
      </c>
      <c r="D728" s="6">
        <v>6</v>
      </c>
      <c r="E728" s="7" t="s">
        <v>2</v>
      </c>
      <c r="F728" s="8" t="s">
        <v>12</v>
      </c>
    </row>
    <row r="729" spans="1:6" x14ac:dyDescent="0.3">
      <c r="A729" s="9" t="s">
        <v>276</v>
      </c>
      <c r="B729" s="10">
        <v>90</v>
      </c>
      <c r="C729" s="10">
        <v>29</v>
      </c>
      <c r="D729" s="10">
        <v>5</v>
      </c>
      <c r="E729" s="11" t="s">
        <v>2</v>
      </c>
      <c r="F729" s="12" t="s">
        <v>22</v>
      </c>
    </row>
    <row r="730" spans="1:6" x14ac:dyDescent="0.3">
      <c r="A730" s="5" t="s">
        <v>276</v>
      </c>
      <c r="B730" s="6">
        <v>62</v>
      </c>
      <c r="C730" s="6">
        <v>1</v>
      </c>
      <c r="D730" s="6">
        <v>3</v>
      </c>
      <c r="E730" s="7" t="s">
        <v>2</v>
      </c>
      <c r="F730" s="8" t="s">
        <v>16</v>
      </c>
    </row>
    <row r="731" spans="1:6" x14ac:dyDescent="0.3">
      <c r="A731" s="9" t="s">
        <v>276</v>
      </c>
      <c r="B731" s="10">
        <v>135</v>
      </c>
      <c r="C731" s="10">
        <v>54</v>
      </c>
      <c r="D731" s="10">
        <v>5</v>
      </c>
      <c r="E731" s="11" t="s">
        <v>2</v>
      </c>
      <c r="F731" s="12" t="s">
        <v>20</v>
      </c>
    </row>
    <row r="732" spans="1:6" x14ac:dyDescent="0.3">
      <c r="A732" s="5" t="s">
        <v>276</v>
      </c>
      <c r="B732" s="6">
        <v>237</v>
      </c>
      <c r="C732" s="6">
        <v>47</v>
      </c>
      <c r="D732" s="6">
        <v>9</v>
      </c>
      <c r="E732" s="7" t="s">
        <v>2</v>
      </c>
      <c r="F732" s="8" t="s">
        <v>22</v>
      </c>
    </row>
    <row r="733" spans="1:6" x14ac:dyDescent="0.3">
      <c r="A733" s="9" t="s">
        <v>277</v>
      </c>
      <c r="B733" s="10">
        <v>320</v>
      </c>
      <c r="C733" s="10">
        <v>144</v>
      </c>
      <c r="D733" s="10">
        <v>1</v>
      </c>
      <c r="E733" s="11" t="s">
        <v>3</v>
      </c>
      <c r="F733" s="12" t="s">
        <v>30</v>
      </c>
    </row>
    <row r="734" spans="1:6" x14ac:dyDescent="0.3">
      <c r="A734" s="5" t="s">
        <v>277</v>
      </c>
      <c r="B734" s="6">
        <v>24</v>
      </c>
      <c r="C734" s="6">
        <v>1</v>
      </c>
      <c r="D734" s="6">
        <v>2</v>
      </c>
      <c r="E734" s="7" t="s">
        <v>2</v>
      </c>
      <c r="F734" s="8" t="s">
        <v>12</v>
      </c>
    </row>
    <row r="735" spans="1:6" x14ac:dyDescent="0.3">
      <c r="A735" s="9" t="s">
        <v>277</v>
      </c>
      <c r="B735" s="10">
        <v>45</v>
      </c>
      <c r="C735" s="10">
        <v>12</v>
      </c>
      <c r="D735" s="10">
        <v>4</v>
      </c>
      <c r="E735" s="11" t="s">
        <v>2</v>
      </c>
      <c r="F735" s="12" t="s">
        <v>12</v>
      </c>
    </row>
    <row r="736" spans="1:6" x14ac:dyDescent="0.3">
      <c r="A736" s="5" t="s">
        <v>277</v>
      </c>
      <c r="B736" s="6">
        <v>97</v>
      </c>
      <c r="C736" s="6">
        <v>17</v>
      </c>
      <c r="D736" s="6">
        <v>2</v>
      </c>
      <c r="E736" s="7" t="s">
        <v>2</v>
      </c>
      <c r="F736" s="8" t="s">
        <v>11</v>
      </c>
    </row>
    <row r="737" spans="1:6" x14ac:dyDescent="0.3">
      <c r="A737" s="9" t="s">
        <v>277</v>
      </c>
      <c r="B737" s="10">
        <v>50</v>
      </c>
      <c r="C737" s="10">
        <v>16</v>
      </c>
      <c r="D737" s="10">
        <v>1</v>
      </c>
      <c r="E737" s="11" t="s">
        <v>2</v>
      </c>
      <c r="F737" s="12" t="s">
        <v>11</v>
      </c>
    </row>
    <row r="738" spans="1:6" x14ac:dyDescent="0.3">
      <c r="A738" s="5" t="s">
        <v>277</v>
      </c>
      <c r="B738" s="6">
        <v>869</v>
      </c>
      <c r="C738" s="6">
        <v>67</v>
      </c>
      <c r="D738" s="6">
        <v>4</v>
      </c>
      <c r="E738" s="7" t="s">
        <v>1</v>
      </c>
      <c r="F738" s="8" t="s">
        <v>29</v>
      </c>
    </row>
    <row r="739" spans="1:6" x14ac:dyDescent="0.3">
      <c r="A739" s="9" t="s">
        <v>277</v>
      </c>
      <c r="B739" s="10">
        <v>105</v>
      </c>
      <c r="C739" s="10">
        <v>33</v>
      </c>
      <c r="D739" s="10">
        <v>5</v>
      </c>
      <c r="E739" s="11" t="s">
        <v>2</v>
      </c>
      <c r="F739" s="12" t="s">
        <v>20</v>
      </c>
    </row>
    <row r="740" spans="1:6" x14ac:dyDescent="0.3">
      <c r="A740" s="5" t="s">
        <v>278</v>
      </c>
      <c r="B740" s="6">
        <v>39</v>
      </c>
      <c r="C740" s="6">
        <v>16</v>
      </c>
      <c r="D740" s="6">
        <v>6</v>
      </c>
      <c r="E740" s="7" t="s">
        <v>2</v>
      </c>
      <c r="F740" s="8" t="s">
        <v>53</v>
      </c>
    </row>
    <row r="741" spans="1:6" x14ac:dyDescent="0.3">
      <c r="A741" s="9" t="s">
        <v>278</v>
      </c>
      <c r="B741" s="10">
        <v>30</v>
      </c>
      <c r="C741" s="10">
        <v>14</v>
      </c>
      <c r="D741" s="10">
        <v>3</v>
      </c>
      <c r="E741" s="11" t="s">
        <v>2</v>
      </c>
      <c r="F741" s="12" t="s">
        <v>12</v>
      </c>
    </row>
    <row r="742" spans="1:6" x14ac:dyDescent="0.3">
      <c r="A742" s="5" t="s">
        <v>278</v>
      </c>
      <c r="B742" s="6">
        <v>26</v>
      </c>
      <c r="C742" s="6">
        <v>11</v>
      </c>
      <c r="D742" s="6">
        <v>2</v>
      </c>
      <c r="E742" s="7" t="s">
        <v>2</v>
      </c>
      <c r="F742" s="8" t="s">
        <v>12</v>
      </c>
    </row>
    <row r="743" spans="1:6" x14ac:dyDescent="0.3">
      <c r="A743" s="9" t="s">
        <v>278</v>
      </c>
      <c r="B743" s="10">
        <v>19</v>
      </c>
      <c r="C743" s="10">
        <v>6</v>
      </c>
      <c r="D743" s="10">
        <v>2</v>
      </c>
      <c r="E743" s="11" t="s">
        <v>2</v>
      </c>
      <c r="F743" s="12" t="s">
        <v>16</v>
      </c>
    </row>
    <row r="744" spans="1:6" x14ac:dyDescent="0.3">
      <c r="A744" s="5" t="s">
        <v>278</v>
      </c>
      <c r="B744" s="6">
        <v>579</v>
      </c>
      <c r="C744" s="6">
        <v>139</v>
      </c>
      <c r="D744" s="6">
        <v>3</v>
      </c>
      <c r="E744" s="7" t="s">
        <v>3</v>
      </c>
      <c r="F744" s="8" t="s">
        <v>30</v>
      </c>
    </row>
    <row r="745" spans="1:6" x14ac:dyDescent="0.3">
      <c r="A745" s="9" t="s">
        <v>278</v>
      </c>
      <c r="B745" s="10">
        <v>2093</v>
      </c>
      <c r="C745" s="10">
        <v>721</v>
      </c>
      <c r="D745" s="10">
        <v>5</v>
      </c>
      <c r="E745" s="11" t="s">
        <v>1</v>
      </c>
      <c r="F745" s="12" t="s">
        <v>19</v>
      </c>
    </row>
    <row r="746" spans="1:6" x14ac:dyDescent="0.3">
      <c r="A746" s="5" t="s">
        <v>278</v>
      </c>
      <c r="B746" s="6">
        <v>95</v>
      </c>
      <c r="C746" s="6">
        <v>11</v>
      </c>
      <c r="D746" s="6">
        <v>4</v>
      </c>
      <c r="E746" s="7" t="s">
        <v>1</v>
      </c>
      <c r="F746" s="8" t="s">
        <v>34</v>
      </c>
    </row>
    <row r="747" spans="1:6" x14ac:dyDescent="0.3">
      <c r="A747" s="9" t="s">
        <v>278</v>
      </c>
      <c r="B747" s="10">
        <v>128</v>
      </c>
      <c r="C747" s="10">
        <v>4</v>
      </c>
      <c r="D747" s="10">
        <v>3</v>
      </c>
      <c r="E747" s="11" t="s">
        <v>2</v>
      </c>
      <c r="F747" s="12" t="s">
        <v>16</v>
      </c>
    </row>
    <row r="748" spans="1:6" x14ac:dyDescent="0.3">
      <c r="A748" s="5" t="s">
        <v>278</v>
      </c>
      <c r="B748" s="6">
        <v>199</v>
      </c>
      <c r="C748" s="6">
        <v>48</v>
      </c>
      <c r="D748" s="6">
        <v>4</v>
      </c>
      <c r="E748" s="7" t="s">
        <v>2</v>
      </c>
      <c r="F748" s="8" t="s">
        <v>11</v>
      </c>
    </row>
    <row r="749" spans="1:6" x14ac:dyDescent="0.3">
      <c r="A749" s="9" t="s">
        <v>279</v>
      </c>
      <c r="B749" s="10">
        <v>149</v>
      </c>
      <c r="C749" s="10">
        <v>48</v>
      </c>
      <c r="D749" s="10">
        <v>6</v>
      </c>
      <c r="E749" s="11" t="s">
        <v>2</v>
      </c>
      <c r="F749" s="12" t="s">
        <v>11</v>
      </c>
    </row>
    <row r="750" spans="1:6" x14ac:dyDescent="0.3">
      <c r="A750" s="5" t="s">
        <v>279</v>
      </c>
      <c r="B750" s="6">
        <v>436</v>
      </c>
      <c r="C750" s="6">
        <v>131</v>
      </c>
      <c r="D750" s="6">
        <v>9</v>
      </c>
      <c r="E750" s="7" t="s">
        <v>2</v>
      </c>
      <c r="F750" s="8" t="s">
        <v>12</v>
      </c>
    </row>
    <row r="751" spans="1:6" x14ac:dyDescent="0.3">
      <c r="A751" s="9" t="s">
        <v>279</v>
      </c>
      <c r="B751" s="10">
        <v>76</v>
      </c>
      <c r="C751" s="10">
        <v>19</v>
      </c>
      <c r="D751" s="10">
        <v>3</v>
      </c>
      <c r="E751" s="11" t="s">
        <v>2</v>
      </c>
      <c r="F751" s="12" t="s">
        <v>12</v>
      </c>
    </row>
    <row r="752" spans="1:6" x14ac:dyDescent="0.3">
      <c r="A752" s="5" t="s">
        <v>279</v>
      </c>
      <c r="B752" s="6">
        <v>88</v>
      </c>
      <c r="C752" s="6">
        <v>16</v>
      </c>
      <c r="D752" s="6">
        <v>4</v>
      </c>
      <c r="E752" s="7" t="s">
        <v>2</v>
      </c>
      <c r="F752" s="8" t="s">
        <v>11</v>
      </c>
    </row>
    <row r="753" spans="1:6" x14ac:dyDescent="0.3">
      <c r="A753" s="9" t="s">
        <v>279</v>
      </c>
      <c r="B753" s="10">
        <v>342</v>
      </c>
      <c r="C753" s="10">
        <v>154</v>
      </c>
      <c r="D753" s="10">
        <v>7</v>
      </c>
      <c r="E753" s="11" t="s">
        <v>1</v>
      </c>
      <c r="F753" s="12" t="s">
        <v>34</v>
      </c>
    </row>
    <row r="754" spans="1:6" x14ac:dyDescent="0.3">
      <c r="A754" s="5" t="s">
        <v>279</v>
      </c>
      <c r="B754" s="6">
        <v>40</v>
      </c>
      <c r="C754" s="6">
        <v>16</v>
      </c>
      <c r="D754" s="6">
        <v>3</v>
      </c>
      <c r="E754" s="7" t="s">
        <v>2</v>
      </c>
      <c r="F754" s="8" t="s">
        <v>12</v>
      </c>
    </row>
    <row r="755" spans="1:6" x14ac:dyDescent="0.3">
      <c r="A755" s="9" t="s">
        <v>279</v>
      </c>
      <c r="B755" s="10">
        <v>53</v>
      </c>
      <c r="C755" s="10">
        <v>-2</v>
      </c>
      <c r="D755" s="10">
        <v>3</v>
      </c>
      <c r="E755" s="11" t="s">
        <v>2</v>
      </c>
      <c r="F755" s="12" t="s">
        <v>16</v>
      </c>
    </row>
    <row r="756" spans="1:6" x14ac:dyDescent="0.3">
      <c r="A756" s="5" t="s">
        <v>279</v>
      </c>
      <c r="B756" s="6">
        <v>381</v>
      </c>
      <c r="C756" s="6">
        <v>144</v>
      </c>
      <c r="D756" s="6">
        <v>2</v>
      </c>
      <c r="E756" s="7" t="s">
        <v>2</v>
      </c>
      <c r="F756" s="8" t="s">
        <v>16</v>
      </c>
    </row>
    <row r="757" spans="1:6" x14ac:dyDescent="0.3">
      <c r="A757" s="9" t="s">
        <v>280</v>
      </c>
      <c r="B757" s="10">
        <v>829</v>
      </c>
      <c r="C757" s="10">
        <v>19</v>
      </c>
      <c r="D757" s="10">
        <v>4</v>
      </c>
      <c r="E757" s="11" t="s">
        <v>3</v>
      </c>
      <c r="F757" s="12" t="s">
        <v>30</v>
      </c>
    </row>
    <row r="758" spans="1:6" x14ac:dyDescent="0.3">
      <c r="A758" s="5" t="s">
        <v>280</v>
      </c>
      <c r="B758" s="6">
        <v>442</v>
      </c>
      <c r="C758" s="6">
        <v>31</v>
      </c>
      <c r="D758" s="6">
        <v>2</v>
      </c>
      <c r="E758" s="7" t="s">
        <v>3</v>
      </c>
      <c r="F758" s="8" t="s">
        <v>13</v>
      </c>
    </row>
    <row r="759" spans="1:6" x14ac:dyDescent="0.3">
      <c r="A759" s="9" t="s">
        <v>280</v>
      </c>
      <c r="B759" s="10">
        <v>90</v>
      </c>
      <c r="C759" s="10">
        <v>17</v>
      </c>
      <c r="D759" s="10">
        <v>3</v>
      </c>
      <c r="E759" s="11" t="s">
        <v>2</v>
      </c>
      <c r="F759" s="12" t="s">
        <v>12</v>
      </c>
    </row>
    <row r="760" spans="1:6" x14ac:dyDescent="0.3">
      <c r="A760" s="5" t="s">
        <v>280</v>
      </c>
      <c r="B760" s="6">
        <v>98</v>
      </c>
      <c r="C760" s="6">
        <v>12</v>
      </c>
      <c r="D760" s="6">
        <v>2</v>
      </c>
      <c r="E760" s="7" t="s">
        <v>2</v>
      </c>
      <c r="F760" s="8" t="s">
        <v>12</v>
      </c>
    </row>
    <row r="761" spans="1:6" x14ac:dyDescent="0.3">
      <c r="A761" s="9" t="s">
        <v>280</v>
      </c>
      <c r="B761" s="10">
        <v>61</v>
      </c>
      <c r="C761" s="10">
        <v>30</v>
      </c>
      <c r="D761" s="10">
        <v>2</v>
      </c>
      <c r="E761" s="11" t="s">
        <v>2</v>
      </c>
      <c r="F761" s="12" t="s">
        <v>12</v>
      </c>
    </row>
    <row r="762" spans="1:6" x14ac:dyDescent="0.3">
      <c r="A762" s="5" t="s">
        <v>280</v>
      </c>
      <c r="B762" s="6">
        <v>1027</v>
      </c>
      <c r="C762" s="6">
        <v>441</v>
      </c>
      <c r="D762" s="6">
        <v>8</v>
      </c>
      <c r="E762" s="7" t="s">
        <v>2</v>
      </c>
      <c r="F762" s="8" t="s">
        <v>16</v>
      </c>
    </row>
    <row r="763" spans="1:6" x14ac:dyDescent="0.3">
      <c r="A763" s="9" t="s">
        <v>280</v>
      </c>
      <c r="B763" s="10">
        <v>1319</v>
      </c>
      <c r="C763" s="10">
        <v>567</v>
      </c>
      <c r="D763" s="10">
        <v>5</v>
      </c>
      <c r="E763" s="11" t="s">
        <v>3</v>
      </c>
      <c r="F763" s="12" t="s">
        <v>30</v>
      </c>
    </row>
    <row r="764" spans="1:6" x14ac:dyDescent="0.3">
      <c r="A764" s="5" t="s">
        <v>280</v>
      </c>
      <c r="B764" s="6">
        <v>197</v>
      </c>
      <c r="C764" s="6">
        <v>73</v>
      </c>
      <c r="D764" s="6">
        <v>1</v>
      </c>
      <c r="E764" s="7" t="s">
        <v>1</v>
      </c>
      <c r="F764" s="8" t="s">
        <v>10</v>
      </c>
    </row>
    <row r="765" spans="1:6" x14ac:dyDescent="0.3">
      <c r="A765" s="9" t="s">
        <v>280</v>
      </c>
      <c r="B765" s="10">
        <v>550</v>
      </c>
      <c r="C765" s="10">
        <v>242</v>
      </c>
      <c r="D765" s="10">
        <v>5</v>
      </c>
      <c r="E765" s="11" t="s">
        <v>1</v>
      </c>
      <c r="F765" s="12" t="s">
        <v>34</v>
      </c>
    </row>
    <row r="766" spans="1:6" x14ac:dyDescent="0.3">
      <c r="A766" s="5" t="s">
        <v>281</v>
      </c>
      <c r="B766" s="6">
        <v>74</v>
      </c>
      <c r="C766" s="6">
        <v>29</v>
      </c>
      <c r="D766" s="6">
        <v>3</v>
      </c>
      <c r="E766" s="7" t="s">
        <v>2</v>
      </c>
      <c r="F766" s="8" t="s">
        <v>11</v>
      </c>
    </row>
    <row r="767" spans="1:6" x14ac:dyDescent="0.3">
      <c r="A767" s="9" t="s">
        <v>281</v>
      </c>
      <c r="B767" s="10">
        <v>10</v>
      </c>
      <c r="C767" s="10">
        <v>2</v>
      </c>
      <c r="D767" s="10">
        <v>2</v>
      </c>
      <c r="E767" s="11" t="s">
        <v>2</v>
      </c>
      <c r="F767" s="12" t="s">
        <v>53</v>
      </c>
    </row>
    <row r="768" spans="1:6" x14ac:dyDescent="0.3">
      <c r="A768" s="5" t="s">
        <v>281</v>
      </c>
      <c r="B768" s="6">
        <v>689</v>
      </c>
      <c r="C768" s="6">
        <v>90</v>
      </c>
      <c r="D768" s="6">
        <v>5</v>
      </c>
      <c r="E768" s="7" t="s">
        <v>2</v>
      </c>
      <c r="F768" s="8" t="s">
        <v>16</v>
      </c>
    </row>
    <row r="769" spans="1:6" x14ac:dyDescent="0.3">
      <c r="A769" s="9" t="s">
        <v>281</v>
      </c>
      <c r="B769" s="10">
        <v>257</v>
      </c>
      <c r="C769" s="10">
        <v>3</v>
      </c>
      <c r="D769" s="10">
        <v>2</v>
      </c>
      <c r="E769" s="11" t="s">
        <v>2</v>
      </c>
      <c r="F769" s="12" t="s">
        <v>16</v>
      </c>
    </row>
    <row r="770" spans="1:6" x14ac:dyDescent="0.3">
      <c r="A770" s="5" t="s">
        <v>281</v>
      </c>
      <c r="B770" s="6">
        <v>48</v>
      </c>
      <c r="C770" s="6">
        <v>6</v>
      </c>
      <c r="D770" s="6">
        <v>1</v>
      </c>
      <c r="E770" s="7" t="s">
        <v>2</v>
      </c>
      <c r="F770" s="8" t="s">
        <v>16</v>
      </c>
    </row>
    <row r="771" spans="1:6" x14ac:dyDescent="0.3">
      <c r="A771" s="9" t="s">
        <v>282</v>
      </c>
      <c r="B771" s="10">
        <v>324</v>
      </c>
      <c r="C771" s="10">
        <v>39</v>
      </c>
      <c r="D771" s="10">
        <v>8</v>
      </c>
      <c r="E771" s="11" t="s">
        <v>3</v>
      </c>
      <c r="F771" s="12" t="s">
        <v>33</v>
      </c>
    </row>
    <row r="772" spans="1:6" x14ac:dyDescent="0.3">
      <c r="A772" s="5" t="s">
        <v>282</v>
      </c>
      <c r="B772" s="6">
        <v>598</v>
      </c>
      <c r="C772" s="6">
        <v>166</v>
      </c>
      <c r="D772" s="6">
        <v>4</v>
      </c>
      <c r="E772" s="7" t="s">
        <v>1</v>
      </c>
      <c r="F772" s="8" t="s">
        <v>10</v>
      </c>
    </row>
    <row r="773" spans="1:6" x14ac:dyDescent="0.3">
      <c r="A773" s="9" t="s">
        <v>282</v>
      </c>
      <c r="B773" s="10">
        <v>227</v>
      </c>
      <c r="C773" s="10">
        <v>59</v>
      </c>
      <c r="D773" s="10">
        <v>2</v>
      </c>
      <c r="E773" s="11" t="s">
        <v>1</v>
      </c>
      <c r="F773" s="12" t="s">
        <v>34</v>
      </c>
    </row>
    <row r="774" spans="1:6" x14ac:dyDescent="0.3">
      <c r="A774" s="5" t="s">
        <v>283</v>
      </c>
      <c r="B774" s="6">
        <v>22</v>
      </c>
      <c r="C774" s="6">
        <v>8</v>
      </c>
      <c r="D774" s="6">
        <v>3</v>
      </c>
      <c r="E774" s="7" t="s">
        <v>2</v>
      </c>
      <c r="F774" s="8" t="s">
        <v>12</v>
      </c>
    </row>
    <row r="775" spans="1:6" x14ac:dyDescent="0.3">
      <c r="A775" s="9" t="s">
        <v>283</v>
      </c>
      <c r="B775" s="10">
        <v>29</v>
      </c>
      <c r="C775" s="10">
        <v>11</v>
      </c>
      <c r="D775" s="10">
        <v>4</v>
      </c>
      <c r="E775" s="11" t="s">
        <v>2</v>
      </c>
      <c r="F775" s="12" t="s">
        <v>53</v>
      </c>
    </row>
    <row r="776" spans="1:6" x14ac:dyDescent="0.3">
      <c r="A776" s="5" t="s">
        <v>283</v>
      </c>
      <c r="B776" s="6">
        <v>27</v>
      </c>
      <c r="C776" s="6">
        <v>5</v>
      </c>
      <c r="D776" s="6">
        <v>2</v>
      </c>
      <c r="E776" s="7" t="s">
        <v>2</v>
      </c>
      <c r="F776" s="8" t="s">
        <v>53</v>
      </c>
    </row>
    <row r="777" spans="1:6" x14ac:dyDescent="0.3">
      <c r="A777" s="9" t="s">
        <v>283</v>
      </c>
      <c r="B777" s="10">
        <v>82</v>
      </c>
      <c r="C777" s="10">
        <v>13</v>
      </c>
      <c r="D777" s="10">
        <v>2</v>
      </c>
      <c r="E777" s="11" t="s">
        <v>2</v>
      </c>
      <c r="F777" s="12" t="s">
        <v>25</v>
      </c>
    </row>
    <row r="778" spans="1:6" x14ac:dyDescent="0.3">
      <c r="A778" s="5" t="s">
        <v>283</v>
      </c>
      <c r="B778" s="6">
        <v>294</v>
      </c>
      <c r="C778" s="6">
        <v>109</v>
      </c>
      <c r="D778" s="6">
        <v>7</v>
      </c>
      <c r="E778" s="7" t="s">
        <v>3</v>
      </c>
      <c r="F778" s="8" t="s">
        <v>33</v>
      </c>
    </row>
    <row r="779" spans="1:6" x14ac:dyDescent="0.3">
      <c r="A779" s="9" t="s">
        <v>283</v>
      </c>
      <c r="B779" s="10">
        <v>16</v>
      </c>
      <c r="C779" s="10">
        <v>0</v>
      </c>
      <c r="D779" s="10">
        <v>1</v>
      </c>
      <c r="E779" s="11" t="s">
        <v>2</v>
      </c>
      <c r="F779" s="12" t="s">
        <v>16</v>
      </c>
    </row>
    <row r="780" spans="1:6" x14ac:dyDescent="0.3">
      <c r="A780" s="5" t="s">
        <v>283</v>
      </c>
      <c r="B780" s="6">
        <v>245</v>
      </c>
      <c r="C780" s="6">
        <v>30</v>
      </c>
      <c r="D780" s="6">
        <v>2</v>
      </c>
      <c r="E780" s="7" t="s">
        <v>2</v>
      </c>
      <c r="F780" s="8" t="s">
        <v>16</v>
      </c>
    </row>
    <row r="781" spans="1:6" x14ac:dyDescent="0.3">
      <c r="A781" s="9" t="s">
        <v>283</v>
      </c>
      <c r="B781" s="10">
        <v>223</v>
      </c>
      <c r="C781" s="10">
        <v>27</v>
      </c>
      <c r="D781" s="10">
        <v>2</v>
      </c>
      <c r="E781" s="11" t="s">
        <v>1</v>
      </c>
      <c r="F781" s="12" t="s">
        <v>10</v>
      </c>
    </row>
    <row r="782" spans="1:6" x14ac:dyDescent="0.3">
      <c r="A782" s="5" t="s">
        <v>283</v>
      </c>
      <c r="B782" s="6">
        <v>2457</v>
      </c>
      <c r="C782" s="6">
        <v>665</v>
      </c>
      <c r="D782" s="6">
        <v>11</v>
      </c>
      <c r="E782" s="7" t="s">
        <v>3</v>
      </c>
      <c r="F782" s="8" t="s">
        <v>13</v>
      </c>
    </row>
    <row r="783" spans="1:6" x14ac:dyDescent="0.3">
      <c r="A783" s="9" t="s">
        <v>284</v>
      </c>
      <c r="B783" s="10">
        <v>724</v>
      </c>
      <c r="C783" s="10">
        <v>253</v>
      </c>
      <c r="D783" s="10">
        <v>2</v>
      </c>
      <c r="E783" s="11" t="s">
        <v>1</v>
      </c>
      <c r="F783" s="12" t="s">
        <v>10</v>
      </c>
    </row>
    <row r="784" spans="1:6" x14ac:dyDescent="0.3">
      <c r="A784" s="5" t="s">
        <v>285</v>
      </c>
      <c r="B784" s="6">
        <v>112</v>
      </c>
      <c r="C784" s="6">
        <v>24</v>
      </c>
      <c r="D784" s="6">
        <v>3</v>
      </c>
      <c r="E784" s="7" t="s">
        <v>2</v>
      </c>
      <c r="F784" s="8" t="s">
        <v>20</v>
      </c>
    </row>
    <row r="785" spans="1:6" x14ac:dyDescent="0.3">
      <c r="A785" s="9" t="s">
        <v>286</v>
      </c>
      <c r="B785" s="10">
        <v>128</v>
      </c>
      <c r="C785" s="10">
        <v>4</v>
      </c>
      <c r="D785" s="10">
        <v>3</v>
      </c>
      <c r="E785" s="11" t="s">
        <v>2</v>
      </c>
      <c r="F785" s="12" t="s">
        <v>16</v>
      </c>
    </row>
    <row r="786" spans="1:6" x14ac:dyDescent="0.3">
      <c r="A786" s="5" t="s">
        <v>286</v>
      </c>
      <c r="B786" s="6">
        <v>50</v>
      </c>
      <c r="C786" s="6">
        <v>3</v>
      </c>
      <c r="D786" s="6">
        <v>2</v>
      </c>
      <c r="E786" s="7" t="s">
        <v>2</v>
      </c>
      <c r="F786" s="8" t="s">
        <v>11</v>
      </c>
    </row>
    <row r="787" spans="1:6" x14ac:dyDescent="0.3">
      <c r="A787" s="9" t="s">
        <v>286</v>
      </c>
      <c r="B787" s="10">
        <v>62</v>
      </c>
      <c r="C787" s="10">
        <v>6</v>
      </c>
      <c r="D787" s="10">
        <v>5</v>
      </c>
      <c r="E787" s="11" t="s">
        <v>2</v>
      </c>
      <c r="F787" s="12" t="s">
        <v>12</v>
      </c>
    </row>
    <row r="788" spans="1:6" x14ac:dyDescent="0.3">
      <c r="A788" s="5" t="s">
        <v>286</v>
      </c>
      <c r="B788" s="6">
        <v>44</v>
      </c>
      <c r="C788" s="6">
        <v>14</v>
      </c>
      <c r="D788" s="6">
        <v>3</v>
      </c>
      <c r="E788" s="7" t="s">
        <v>2</v>
      </c>
      <c r="F788" s="8" t="s">
        <v>12</v>
      </c>
    </row>
    <row r="789" spans="1:6" x14ac:dyDescent="0.3">
      <c r="A789" s="9" t="s">
        <v>286</v>
      </c>
      <c r="B789" s="10">
        <v>56</v>
      </c>
      <c r="C789" s="10">
        <v>18</v>
      </c>
      <c r="D789" s="10">
        <v>2</v>
      </c>
      <c r="E789" s="11" t="s">
        <v>2</v>
      </c>
      <c r="F789" s="12" t="s">
        <v>12</v>
      </c>
    </row>
    <row r="790" spans="1:6" x14ac:dyDescent="0.3">
      <c r="A790" s="5" t="s">
        <v>286</v>
      </c>
      <c r="B790" s="6">
        <v>216</v>
      </c>
      <c r="C790" s="6">
        <v>-83</v>
      </c>
      <c r="D790" s="6">
        <v>3</v>
      </c>
      <c r="E790" s="7" t="s">
        <v>3</v>
      </c>
      <c r="F790" s="8" t="s">
        <v>13</v>
      </c>
    </row>
    <row r="791" spans="1:6" x14ac:dyDescent="0.3">
      <c r="A791" s="9" t="s">
        <v>287</v>
      </c>
      <c r="B791" s="10">
        <v>2061</v>
      </c>
      <c r="C791" s="10">
        <v>701</v>
      </c>
      <c r="D791" s="10">
        <v>5</v>
      </c>
      <c r="E791" s="11" t="s">
        <v>1</v>
      </c>
      <c r="F791" s="12" t="s">
        <v>10</v>
      </c>
    </row>
    <row r="792" spans="1:6" x14ac:dyDescent="0.3">
      <c r="A792" s="5" t="s">
        <v>287</v>
      </c>
      <c r="B792" s="6">
        <v>121</v>
      </c>
      <c r="C792" s="6">
        <v>41</v>
      </c>
      <c r="D792" s="6">
        <v>4</v>
      </c>
      <c r="E792" s="7" t="s">
        <v>2</v>
      </c>
      <c r="F792" s="8" t="s">
        <v>11</v>
      </c>
    </row>
    <row r="793" spans="1:6" x14ac:dyDescent="0.3">
      <c r="A793" s="9" t="s">
        <v>287</v>
      </c>
      <c r="B793" s="10">
        <v>80</v>
      </c>
      <c r="C793" s="10">
        <v>3</v>
      </c>
      <c r="D793" s="10">
        <v>3</v>
      </c>
      <c r="E793" s="11" t="s">
        <v>2</v>
      </c>
      <c r="F793" s="12" t="s">
        <v>11</v>
      </c>
    </row>
    <row r="794" spans="1:6" x14ac:dyDescent="0.3">
      <c r="A794" s="5" t="s">
        <v>288</v>
      </c>
      <c r="B794" s="6">
        <v>189</v>
      </c>
      <c r="C794" s="6">
        <v>87</v>
      </c>
      <c r="D794" s="6">
        <v>7</v>
      </c>
      <c r="E794" s="7" t="s">
        <v>2</v>
      </c>
      <c r="F794" s="8" t="s">
        <v>11</v>
      </c>
    </row>
    <row r="795" spans="1:6" x14ac:dyDescent="0.3">
      <c r="A795" s="9" t="s">
        <v>289</v>
      </c>
      <c r="B795" s="10">
        <v>100</v>
      </c>
      <c r="C795" s="10">
        <v>6</v>
      </c>
      <c r="D795" s="10">
        <v>4</v>
      </c>
      <c r="E795" s="11" t="s">
        <v>2</v>
      </c>
      <c r="F795" s="12" t="s">
        <v>11</v>
      </c>
    </row>
    <row r="796" spans="1:6" x14ac:dyDescent="0.3">
      <c r="A796" s="5" t="s">
        <v>289</v>
      </c>
      <c r="B796" s="6">
        <v>17</v>
      </c>
      <c r="C796" s="6">
        <v>5</v>
      </c>
      <c r="D796" s="6">
        <v>1</v>
      </c>
      <c r="E796" s="7" t="s">
        <v>2</v>
      </c>
      <c r="F796" s="8" t="s">
        <v>12</v>
      </c>
    </row>
    <row r="797" spans="1:6" x14ac:dyDescent="0.3">
      <c r="A797" s="9" t="s">
        <v>289</v>
      </c>
      <c r="B797" s="10">
        <v>22</v>
      </c>
      <c r="C797" s="10">
        <v>8</v>
      </c>
      <c r="D797" s="10">
        <v>2</v>
      </c>
      <c r="E797" s="11" t="s">
        <v>2</v>
      </c>
      <c r="F797" s="12" t="s">
        <v>27</v>
      </c>
    </row>
    <row r="798" spans="1:6" x14ac:dyDescent="0.3">
      <c r="A798" s="5" t="s">
        <v>289</v>
      </c>
      <c r="B798" s="6">
        <v>27</v>
      </c>
      <c r="C798" s="6">
        <v>9</v>
      </c>
      <c r="D798" s="6">
        <v>2</v>
      </c>
      <c r="E798" s="7" t="s">
        <v>2</v>
      </c>
      <c r="F798" s="8" t="s">
        <v>12</v>
      </c>
    </row>
    <row r="799" spans="1:6" x14ac:dyDescent="0.3">
      <c r="A799" s="9" t="s">
        <v>290</v>
      </c>
      <c r="B799" s="10">
        <v>85</v>
      </c>
      <c r="C799" s="10">
        <v>-1</v>
      </c>
      <c r="D799" s="10">
        <v>3</v>
      </c>
      <c r="E799" s="11" t="s">
        <v>2</v>
      </c>
      <c r="F799" s="12" t="s">
        <v>16</v>
      </c>
    </row>
    <row r="800" spans="1:6" x14ac:dyDescent="0.3">
      <c r="A800" s="5" t="s">
        <v>291</v>
      </c>
      <c r="B800" s="6">
        <v>51</v>
      </c>
      <c r="C800" s="6">
        <v>14</v>
      </c>
      <c r="D800" s="6">
        <v>2</v>
      </c>
      <c r="E800" s="7" t="s">
        <v>2</v>
      </c>
      <c r="F800" s="8" t="s">
        <v>11</v>
      </c>
    </row>
    <row r="801" spans="1:6" x14ac:dyDescent="0.3">
      <c r="A801" s="9" t="s">
        <v>292</v>
      </c>
      <c r="B801" s="10">
        <v>31</v>
      </c>
      <c r="C801" s="10">
        <v>14</v>
      </c>
      <c r="D801" s="10">
        <v>3</v>
      </c>
      <c r="E801" s="11" t="s">
        <v>2</v>
      </c>
      <c r="F801" s="12" t="s">
        <v>11</v>
      </c>
    </row>
    <row r="802" spans="1:6" x14ac:dyDescent="0.3">
      <c r="A802" s="5" t="s">
        <v>292</v>
      </c>
      <c r="B802" s="6">
        <v>240</v>
      </c>
      <c r="C802" s="6">
        <v>12</v>
      </c>
      <c r="D802" s="6">
        <v>6</v>
      </c>
      <c r="E802" s="7" t="s">
        <v>2</v>
      </c>
      <c r="F802" s="8" t="s">
        <v>20</v>
      </c>
    </row>
    <row r="803" spans="1:6" x14ac:dyDescent="0.3">
      <c r="A803" s="9" t="s">
        <v>292</v>
      </c>
      <c r="B803" s="10">
        <v>163</v>
      </c>
      <c r="C803" s="10">
        <v>26</v>
      </c>
      <c r="D803" s="10">
        <v>4</v>
      </c>
      <c r="E803" s="11" t="s">
        <v>2</v>
      </c>
      <c r="F803" s="12" t="s">
        <v>25</v>
      </c>
    </row>
    <row r="804" spans="1:6" x14ac:dyDescent="0.3">
      <c r="A804" s="5" t="s">
        <v>293</v>
      </c>
      <c r="B804" s="6">
        <v>170</v>
      </c>
      <c r="C804" s="6">
        <v>73</v>
      </c>
      <c r="D804" s="6">
        <v>2</v>
      </c>
      <c r="E804" s="7" t="s">
        <v>3</v>
      </c>
      <c r="F804" s="8" t="s">
        <v>33</v>
      </c>
    </row>
    <row r="805" spans="1:6" x14ac:dyDescent="0.3">
      <c r="A805" s="9" t="s">
        <v>293</v>
      </c>
      <c r="B805" s="10">
        <v>62</v>
      </c>
      <c r="C805" s="10">
        <v>-1</v>
      </c>
      <c r="D805" s="10">
        <v>1</v>
      </c>
      <c r="E805" s="11" t="s">
        <v>3</v>
      </c>
      <c r="F805" s="12" t="s">
        <v>15</v>
      </c>
    </row>
    <row r="806" spans="1:6" x14ac:dyDescent="0.3">
      <c r="A806" s="5" t="s">
        <v>293</v>
      </c>
      <c r="B806" s="6">
        <v>1118</v>
      </c>
      <c r="C806" s="6">
        <v>206</v>
      </c>
      <c r="D806" s="6">
        <v>2</v>
      </c>
      <c r="E806" s="7" t="s">
        <v>1</v>
      </c>
      <c r="F806" s="8" t="s">
        <v>29</v>
      </c>
    </row>
    <row r="807" spans="1:6" x14ac:dyDescent="0.3">
      <c r="A807" s="9" t="s">
        <v>294</v>
      </c>
      <c r="B807" s="10">
        <v>86</v>
      </c>
      <c r="C807" s="10">
        <v>9</v>
      </c>
      <c r="D807" s="10">
        <v>3</v>
      </c>
      <c r="E807" s="11" t="s">
        <v>2</v>
      </c>
      <c r="F807" s="12" t="s">
        <v>16</v>
      </c>
    </row>
    <row r="808" spans="1:6" x14ac:dyDescent="0.3">
      <c r="A808" s="5" t="s">
        <v>295</v>
      </c>
      <c r="B808" s="6">
        <v>10</v>
      </c>
      <c r="C808" s="6">
        <v>4</v>
      </c>
      <c r="D808" s="6">
        <v>1</v>
      </c>
      <c r="E808" s="7" t="s">
        <v>2</v>
      </c>
      <c r="F808" s="8" t="s">
        <v>20</v>
      </c>
    </row>
    <row r="809" spans="1:6" x14ac:dyDescent="0.3">
      <c r="A809" s="9" t="s">
        <v>295</v>
      </c>
      <c r="B809" s="10">
        <v>845</v>
      </c>
      <c r="C809" s="10">
        <v>84</v>
      </c>
      <c r="D809" s="10">
        <v>7</v>
      </c>
      <c r="E809" s="11" t="s">
        <v>2</v>
      </c>
      <c r="F809" s="12" t="s">
        <v>16</v>
      </c>
    </row>
    <row r="810" spans="1:6" x14ac:dyDescent="0.3">
      <c r="A810" s="5" t="s">
        <v>295</v>
      </c>
      <c r="B810" s="6">
        <v>57</v>
      </c>
      <c r="C810" s="6">
        <v>7</v>
      </c>
      <c r="D810" s="6">
        <v>3</v>
      </c>
      <c r="E810" s="7" t="s">
        <v>1</v>
      </c>
      <c r="F810" s="8" t="s">
        <v>34</v>
      </c>
    </row>
    <row r="811" spans="1:6" x14ac:dyDescent="0.3">
      <c r="A811" s="9" t="s">
        <v>295</v>
      </c>
      <c r="B811" s="10">
        <v>473</v>
      </c>
      <c r="C811" s="10">
        <v>113</v>
      </c>
      <c r="D811" s="10">
        <v>9</v>
      </c>
      <c r="E811" s="11" t="s">
        <v>2</v>
      </c>
      <c r="F811" s="12" t="s">
        <v>12</v>
      </c>
    </row>
    <row r="812" spans="1:6" x14ac:dyDescent="0.3">
      <c r="A812" s="5" t="s">
        <v>296</v>
      </c>
      <c r="B812" s="6">
        <v>118</v>
      </c>
      <c r="C812" s="6">
        <v>25</v>
      </c>
      <c r="D812" s="6">
        <v>4</v>
      </c>
      <c r="E812" s="7" t="s">
        <v>2</v>
      </c>
      <c r="F812" s="8" t="s">
        <v>12</v>
      </c>
    </row>
    <row r="813" spans="1:6" x14ac:dyDescent="0.3">
      <c r="A813" s="9" t="s">
        <v>297</v>
      </c>
      <c r="B813" s="10">
        <v>57</v>
      </c>
      <c r="C813" s="10">
        <v>27</v>
      </c>
      <c r="D813" s="10">
        <v>2</v>
      </c>
      <c r="E813" s="11" t="s">
        <v>2</v>
      </c>
      <c r="F813" s="12" t="s">
        <v>25</v>
      </c>
    </row>
    <row r="814" spans="1:6" x14ac:dyDescent="0.3">
      <c r="A814" s="5" t="s">
        <v>298</v>
      </c>
      <c r="B814" s="6">
        <v>66</v>
      </c>
      <c r="C814" s="6">
        <v>12</v>
      </c>
      <c r="D814" s="6">
        <v>3</v>
      </c>
      <c r="E814" s="7" t="s">
        <v>2</v>
      </c>
      <c r="F814" s="8" t="s">
        <v>11</v>
      </c>
    </row>
    <row r="815" spans="1:6" x14ac:dyDescent="0.3">
      <c r="A815" s="9" t="s">
        <v>298</v>
      </c>
      <c r="B815" s="10">
        <v>367</v>
      </c>
      <c r="C815" s="10">
        <v>73</v>
      </c>
      <c r="D815" s="10">
        <v>3</v>
      </c>
      <c r="E815" s="11" t="s">
        <v>3</v>
      </c>
      <c r="F815" s="12" t="s">
        <v>13</v>
      </c>
    </row>
    <row r="816" spans="1:6" x14ac:dyDescent="0.3">
      <c r="A816" s="5" t="s">
        <v>298</v>
      </c>
      <c r="B816" s="6">
        <v>7</v>
      </c>
      <c r="C816" s="6">
        <v>1</v>
      </c>
      <c r="D816" s="6">
        <v>1</v>
      </c>
      <c r="E816" s="7" t="s">
        <v>2</v>
      </c>
      <c r="F816" s="8" t="s">
        <v>12</v>
      </c>
    </row>
    <row r="817" spans="1:6" x14ac:dyDescent="0.3">
      <c r="A817" s="9" t="s">
        <v>298</v>
      </c>
      <c r="B817" s="10">
        <v>1275</v>
      </c>
      <c r="C817" s="10">
        <v>357</v>
      </c>
      <c r="D817" s="10">
        <v>2</v>
      </c>
      <c r="E817" s="11" t="s">
        <v>3</v>
      </c>
      <c r="F817" s="12" t="s">
        <v>15</v>
      </c>
    </row>
    <row r="818" spans="1:6" x14ac:dyDescent="0.3">
      <c r="A818" s="5" t="s">
        <v>298</v>
      </c>
      <c r="B818" s="6">
        <v>42</v>
      </c>
      <c r="C818" s="6">
        <v>12</v>
      </c>
      <c r="D818" s="6">
        <v>2</v>
      </c>
      <c r="E818" s="7" t="s">
        <v>2</v>
      </c>
      <c r="F818" s="8" t="s">
        <v>20</v>
      </c>
    </row>
    <row r="819" spans="1:6" x14ac:dyDescent="0.3">
      <c r="A819" s="9" t="s">
        <v>299</v>
      </c>
      <c r="B819" s="10">
        <v>124</v>
      </c>
      <c r="C819" s="10">
        <v>54</v>
      </c>
      <c r="D819" s="10">
        <v>5</v>
      </c>
      <c r="E819" s="11" t="s">
        <v>2</v>
      </c>
      <c r="F819" s="12" t="s">
        <v>22</v>
      </c>
    </row>
    <row r="820" spans="1:6" x14ac:dyDescent="0.3">
      <c r="A820" s="5" t="s">
        <v>300</v>
      </c>
      <c r="B820" s="6">
        <v>248</v>
      </c>
      <c r="C820" s="6">
        <v>8</v>
      </c>
      <c r="D820" s="6">
        <v>2</v>
      </c>
      <c r="E820" s="7" t="s">
        <v>2</v>
      </c>
      <c r="F820" s="8" t="s">
        <v>16</v>
      </c>
    </row>
    <row r="821" spans="1:6" x14ac:dyDescent="0.3">
      <c r="A821" s="9" t="s">
        <v>301</v>
      </c>
      <c r="B821" s="10">
        <v>282</v>
      </c>
      <c r="C821" s="10">
        <v>14</v>
      </c>
      <c r="D821" s="10">
        <v>4</v>
      </c>
      <c r="E821" s="11" t="s">
        <v>2</v>
      </c>
      <c r="F821" s="12" t="s">
        <v>18</v>
      </c>
    </row>
    <row r="822" spans="1:6" x14ac:dyDescent="0.3">
      <c r="A822" s="5" t="s">
        <v>302</v>
      </c>
      <c r="B822" s="6">
        <v>1137</v>
      </c>
      <c r="C822" s="6">
        <v>568</v>
      </c>
      <c r="D822" s="6">
        <v>2</v>
      </c>
      <c r="E822" s="7" t="s">
        <v>2</v>
      </c>
      <c r="F822" s="8" t="s">
        <v>18</v>
      </c>
    </row>
    <row r="823" spans="1:6" x14ac:dyDescent="0.3">
      <c r="A823" s="9" t="s">
        <v>302</v>
      </c>
      <c r="B823" s="10">
        <v>269</v>
      </c>
      <c r="C823" s="10">
        <v>33</v>
      </c>
      <c r="D823" s="10">
        <v>5</v>
      </c>
      <c r="E823" s="11" t="s">
        <v>1</v>
      </c>
      <c r="F823" s="12" t="s">
        <v>19</v>
      </c>
    </row>
    <row r="824" spans="1:6" x14ac:dyDescent="0.3">
      <c r="A824" s="5" t="s">
        <v>302</v>
      </c>
      <c r="B824" s="6">
        <v>24</v>
      </c>
      <c r="C824" s="6">
        <v>8</v>
      </c>
      <c r="D824" s="6">
        <v>2</v>
      </c>
      <c r="E824" s="7" t="s">
        <v>2</v>
      </c>
      <c r="F824" s="8" t="s">
        <v>53</v>
      </c>
    </row>
    <row r="825" spans="1:6" x14ac:dyDescent="0.3">
      <c r="A825" s="9" t="s">
        <v>303</v>
      </c>
      <c r="B825" s="10">
        <v>165</v>
      </c>
      <c r="C825" s="10">
        <v>46</v>
      </c>
      <c r="D825" s="10">
        <v>3</v>
      </c>
      <c r="E825" s="11" t="s">
        <v>1</v>
      </c>
      <c r="F825" s="12" t="s">
        <v>34</v>
      </c>
    </row>
    <row r="826" spans="1:6" x14ac:dyDescent="0.3">
      <c r="A826" s="5" t="s">
        <v>303</v>
      </c>
      <c r="B826" s="6">
        <v>46</v>
      </c>
      <c r="C826" s="6">
        <v>0</v>
      </c>
      <c r="D826" s="6">
        <v>4</v>
      </c>
      <c r="E826" s="7" t="s">
        <v>2</v>
      </c>
      <c r="F826" s="8" t="s">
        <v>27</v>
      </c>
    </row>
    <row r="827" spans="1:6" x14ac:dyDescent="0.3">
      <c r="A827" s="9" t="s">
        <v>303</v>
      </c>
      <c r="B827" s="10">
        <v>84</v>
      </c>
      <c r="C827" s="10">
        <v>41</v>
      </c>
      <c r="D827" s="10">
        <v>3</v>
      </c>
      <c r="E827" s="11" t="s">
        <v>2</v>
      </c>
      <c r="F827" s="12" t="s">
        <v>22</v>
      </c>
    </row>
    <row r="828" spans="1:6" x14ac:dyDescent="0.3">
      <c r="A828" s="5" t="s">
        <v>303</v>
      </c>
      <c r="B828" s="6">
        <v>140</v>
      </c>
      <c r="C828" s="6">
        <v>15</v>
      </c>
      <c r="D828" s="6">
        <v>5</v>
      </c>
      <c r="E828" s="7" t="s">
        <v>2</v>
      </c>
      <c r="F828" s="8" t="s">
        <v>11</v>
      </c>
    </row>
    <row r="829" spans="1:6" x14ac:dyDescent="0.3">
      <c r="A829" s="9" t="s">
        <v>303</v>
      </c>
      <c r="B829" s="10">
        <v>741</v>
      </c>
      <c r="C829" s="10">
        <v>267</v>
      </c>
      <c r="D829" s="10">
        <v>5</v>
      </c>
      <c r="E829" s="11" t="s">
        <v>1</v>
      </c>
      <c r="F829" s="12" t="s">
        <v>10</v>
      </c>
    </row>
    <row r="830" spans="1:6" x14ac:dyDescent="0.3">
      <c r="A830" s="5" t="s">
        <v>303</v>
      </c>
      <c r="B830" s="6">
        <v>719</v>
      </c>
      <c r="C830" s="6">
        <v>303</v>
      </c>
      <c r="D830" s="6">
        <v>6</v>
      </c>
      <c r="E830" s="7" t="s">
        <v>1</v>
      </c>
      <c r="F830" s="8" t="s">
        <v>19</v>
      </c>
    </row>
    <row r="831" spans="1:6" x14ac:dyDescent="0.3">
      <c r="A831" s="9" t="s">
        <v>304</v>
      </c>
      <c r="B831" s="10">
        <v>57</v>
      </c>
      <c r="C831" s="10">
        <v>28</v>
      </c>
      <c r="D831" s="10">
        <v>2</v>
      </c>
      <c r="E831" s="11" t="s">
        <v>2</v>
      </c>
      <c r="F831" s="12" t="s">
        <v>20</v>
      </c>
    </row>
    <row r="832" spans="1:6" x14ac:dyDescent="0.3">
      <c r="A832" s="5" t="s">
        <v>305</v>
      </c>
      <c r="B832" s="6">
        <v>108</v>
      </c>
      <c r="C832" s="6">
        <v>37</v>
      </c>
      <c r="D832" s="6">
        <v>2</v>
      </c>
      <c r="E832" s="7" t="s">
        <v>2</v>
      </c>
      <c r="F832" s="8" t="s">
        <v>11</v>
      </c>
    </row>
    <row r="833" spans="1:6" x14ac:dyDescent="0.3">
      <c r="A833" s="9" t="s">
        <v>306</v>
      </c>
      <c r="B833" s="10">
        <v>37</v>
      </c>
      <c r="C833" s="10">
        <v>3</v>
      </c>
      <c r="D833" s="10">
        <v>3</v>
      </c>
      <c r="E833" s="11" t="s">
        <v>2</v>
      </c>
      <c r="F833" s="12" t="s">
        <v>12</v>
      </c>
    </row>
    <row r="834" spans="1:6" x14ac:dyDescent="0.3">
      <c r="A834" s="5" t="s">
        <v>306</v>
      </c>
      <c r="B834" s="6">
        <v>26</v>
      </c>
      <c r="C834" s="6">
        <v>9</v>
      </c>
      <c r="D834" s="6">
        <v>2</v>
      </c>
      <c r="E834" s="7" t="s">
        <v>2</v>
      </c>
      <c r="F834" s="8" t="s">
        <v>27</v>
      </c>
    </row>
    <row r="835" spans="1:6" x14ac:dyDescent="0.3">
      <c r="A835" s="9" t="s">
        <v>306</v>
      </c>
      <c r="B835" s="10">
        <v>1351</v>
      </c>
      <c r="C835" s="10">
        <v>111</v>
      </c>
      <c r="D835" s="10">
        <v>6</v>
      </c>
      <c r="E835" s="11" t="s">
        <v>3</v>
      </c>
      <c r="F835" s="12" t="s">
        <v>13</v>
      </c>
    </row>
    <row r="836" spans="1:6" x14ac:dyDescent="0.3">
      <c r="A836" s="5" t="s">
        <v>306</v>
      </c>
      <c r="B836" s="6">
        <v>2244</v>
      </c>
      <c r="C836" s="6">
        <v>247</v>
      </c>
      <c r="D836" s="6">
        <v>4</v>
      </c>
      <c r="E836" s="7" t="s">
        <v>2</v>
      </c>
      <c r="F836" s="8" t="s">
        <v>18</v>
      </c>
    </row>
    <row r="837" spans="1:6" x14ac:dyDescent="0.3">
      <c r="A837" s="9" t="s">
        <v>306</v>
      </c>
      <c r="B837" s="10">
        <v>36</v>
      </c>
      <c r="C837" s="10">
        <v>7</v>
      </c>
      <c r="D837" s="10">
        <v>3</v>
      </c>
      <c r="E837" s="11" t="s">
        <v>2</v>
      </c>
      <c r="F837" s="12" t="s">
        <v>27</v>
      </c>
    </row>
    <row r="838" spans="1:6" x14ac:dyDescent="0.3">
      <c r="A838" s="5" t="s">
        <v>306</v>
      </c>
      <c r="B838" s="6">
        <v>2115</v>
      </c>
      <c r="C838" s="6">
        <v>23</v>
      </c>
      <c r="D838" s="6">
        <v>5</v>
      </c>
      <c r="E838" s="7" t="s">
        <v>1</v>
      </c>
      <c r="F838" s="8" t="s">
        <v>19</v>
      </c>
    </row>
    <row r="839" spans="1:6" x14ac:dyDescent="0.3">
      <c r="A839" s="9" t="s">
        <v>307</v>
      </c>
      <c r="B839" s="10">
        <v>121</v>
      </c>
      <c r="C839" s="10">
        <v>19</v>
      </c>
      <c r="D839" s="10">
        <v>4</v>
      </c>
      <c r="E839" s="11" t="s">
        <v>2</v>
      </c>
      <c r="F839" s="12" t="s">
        <v>11</v>
      </c>
    </row>
    <row r="840" spans="1:6" x14ac:dyDescent="0.3">
      <c r="A840" s="5" t="s">
        <v>308</v>
      </c>
      <c r="B840" s="6">
        <v>146</v>
      </c>
      <c r="C840" s="6">
        <v>42</v>
      </c>
      <c r="D840" s="6">
        <v>5</v>
      </c>
      <c r="E840" s="7" t="s">
        <v>2</v>
      </c>
      <c r="F840" s="8" t="s">
        <v>12</v>
      </c>
    </row>
    <row r="841" spans="1:6" x14ac:dyDescent="0.3">
      <c r="A841" s="9" t="s">
        <v>308</v>
      </c>
      <c r="B841" s="10">
        <v>105</v>
      </c>
      <c r="C841" s="10">
        <v>26</v>
      </c>
      <c r="D841" s="10">
        <v>8</v>
      </c>
      <c r="E841" s="11" t="s">
        <v>2</v>
      </c>
      <c r="F841" s="12" t="s">
        <v>27</v>
      </c>
    </row>
    <row r="842" spans="1:6" x14ac:dyDescent="0.3">
      <c r="A842" s="5" t="s">
        <v>308</v>
      </c>
      <c r="B842" s="6">
        <v>127</v>
      </c>
      <c r="C842" s="6">
        <v>29</v>
      </c>
      <c r="D842" s="6">
        <v>3</v>
      </c>
      <c r="E842" s="7" t="s">
        <v>1</v>
      </c>
      <c r="F842" s="8" t="s">
        <v>34</v>
      </c>
    </row>
    <row r="843" spans="1:6" x14ac:dyDescent="0.3">
      <c r="A843" s="9" t="s">
        <v>308</v>
      </c>
      <c r="B843" s="10">
        <v>16</v>
      </c>
      <c r="C843" s="10">
        <v>-15</v>
      </c>
      <c r="D843" s="10">
        <v>4</v>
      </c>
      <c r="E843" s="11" t="s">
        <v>2</v>
      </c>
      <c r="F843" s="12" t="s">
        <v>12</v>
      </c>
    </row>
    <row r="844" spans="1:6" x14ac:dyDescent="0.3">
      <c r="A844" s="5" t="s">
        <v>308</v>
      </c>
      <c r="B844" s="6">
        <v>10</v>
      </c>
      <c r="C844" s="6">
        <v>-2</v>
      </c>
      <c r="D844" s="6">
        <v>2</v>
      </c>
      <c r="E844" s="7" t="s">
        <v>2</v>
      </c>
      <c r="F844" s="8" t="s">
        <v>27</v>
      </c>
    </row>
    <row r="845" spans="1:6" x14ac:dyDescent="0.3">
      <c r="A845" s="9" t="s">
        <v>309</v>
      </c>
      <c r="B845" s="10">
        <v>24</v>
      </c>
      <c r="C845" s="10">
        <v>2</v>
      </c>
      <c r="D845" s="10">
        <v>4</v>
      </c>
      <c r="E845" s="11" t="s">
        <v>2</v>
      </c>
      <c r="F845" s="12" t="s">
        <v>12</v>
      </c>
    </row>
    <row r="846" spans="1:6" x14ac:dyDescent="0.3">
      <c r="A846" s="5" t="s">
        <v>310</v>
      </c>
      <c r="B846" s="6">
        <v>94</v>
      </c>
      <c r="C846" s="6">
        <v>27</v>
      </c>
      <c r="D846" s="6">
        <v>2</v>
      </c>
      <c r="E846" s="7" t="s">
        <v>2</v>
      </c>
      <c r="F846" s="8" t="s">
        <v>25</v>
      </c>
    </row>
    <row r="847" spans="1:6" x14ac:dyDescent="0.3">
      <c r="A847" s="9" t="s">
        <v>310</v>
      </c>
      <c r="B847" s="10">
        <v>394</v>
      </c>
      <c r="C847" s="10">
        <v>146</v>
      </c>
      <c r="D847" s="10">
        <v>2</v>
      </c>
      <c r="E847" s="11" t="s">
        <v>1</v>
      </c>
      <c r="F847" s="12" t="s">
        <v>10</v>
      </c>
    </row>
    <row r="848" spans="1:6" x14ac:dyDescent="0.3">
      <c r="A848" s="5" t="s">
        <v>310</v>
      </c>
      <c r="B848" s="6">
        <v>734</v>
      </c>
      <c r="C848" s="6">
        <v>248</v>
      </c>
      <c r="D848" s="6">
        <v>2</v>
      </c>
      <c r="E848" s="7" t="s">
        <v>1</v>
      </c>
      <c r="F848" s="8" t="s">
        <v>19</v>
      </c>
    </row>
    <row r="849" spans="1:6" x14ac:dyDescent="0.3">
      <c r="A849" s="9" t="s">
        <v>310</v>
      </c>
      <c r="B849" s="10">
        <v>349</v>
      </c>
      <c r="C849" s="10">
        <v>0</v>
      </c>
      <c r="D849" s="10">
        <v>7</v>
      </c>
      <c r="E849" s="11" t="s">
        <v>2</v>
      </c>
      <c r="F849" s="12" t="s">
        <v>11</v>
      </c>
    </row>
    <row r="850" spans="1:6" x14ac:dyDescent="0.3">
      <c r="A850" s="5" t="s">
        <v>311</v>
      </c>
      <c r="B850" s="6">
        <v>89</v>
      </c>
      <c r="C850" s="6">
        <v>17</v>
      </c>
      <c r="D850" s="6">
        <v>2</v>
      </c>
      <c r="E850" s="7" t="s">
        <v>2</v>
      </c>
      <c r="F850" s="8" t="s">
        <v>11</v>
      </c>
    </row>
    <row r="851" spans="1:6" x14ac:dyDescent="0.3">
      <c r="A851" s="9" t="s">
        <v>311</v>
      </c>
      <c r="B851" s="10">
        <v>502</v>
      </c>
      <c r="C851" s="10">
        <v>84</v>
      </c>
      <c r="D851" s="10">
        <v>4</v>
      </c>
      <c r="E851" s="11" t="s">
        <v>3</v>
      </c>
      <c r="F851" s="12" t="s">
        <v>15</v>
      </c>
    </row>
    <row r="852" spans="1:6" x14ac:dyDescent="0.3">
      <c r="A852" s="5" t="s">
        <v>311</v>
      </c>
      <c r="B852" s="6">
        <v>63</v>
      </c>
      <c r="C852" s="6">
        <v>1</v>
      </c>
      <c r="D852" s="6">
        <v>4</v>
      </c>
      <c r="E852" s="7" t="s">
        <v>2</v>
      </c>
      <c r="F852" s="8" t="s">
        <v>22</v>
      </c>
    </row>
    <row r="853" spans="1:6" x14ac:dyDescent="0.3">
      <c r="A853" s="9" t="s">
        <v>311</v>
      </c>
      <c r="B853" s="10">
        <v>107</v>
      </c>
      <c r="C853" s="10">
        <v>37</v>
      </c>
      <c r="D853" s="10">
        <v>3</v>
      </c>
      <c r="E853" s="11" t="s">
        <v>2</v>
      </c>
      <c r="F853" s="12" t="s">
        <v>25</v>
      </c>
    </row>
    <row r="854" spans="1:6" x14ac:dyDescent="0.3">
      <c r="A854" s="5" t="s">
        <v>312</v>
      </c>
      <c r="B854" s="6">
        <v>83</v>
      </c>
      <c r="C854" s="6">
        <v>6</v>
      </c>
      <c r="D854" s="6">
        <v>6</v>
      </c>
      <c r="E854" s="7" t="s">
        <v>2</v>
      </c>
      <c r="F854" s="8" t="s">
        <v>25</v>
      </c>
    </row>
    <row r="855" spans="1:6" x14ac:dyDescent="0.3">
      <c r="A855" s="9" t="s">
        <v>312</v>
      </c>
      <c r="B855" s="10">
        <v>2125</v>
      </c>
      <c r="C855" s="10">
        <v>234</v>
      </c>
      <c r="D855" s="10">
        <v>6</v>
      </c>
      <c r="E855" s="11" t="s">
        <v>3</v>
      </c>
      <c r="F855" s="12" t="s">
        <v>30</v>
      </c>
    </row>
    <row r="856" spans="1:6" x14ac:dyDescent="0.3">
      <c r="A856" s="5" t="s">
        <v>313</v>
      </c>
      <c r="B856" s="6">
        <v>18</v>
      </c>
      <c r="C856" s="6">
        <v>2</v>
      </c>
      <c r="D856" s="6">
        <v>3</v>
      </c>
      <c r="E856" s="7" t="s">
        <v>2</v>
      </c>
      <c r="F856" s="8" t="s">
        <v>12</v>
      </c>
    </row>
    <row r="857" spans="1:6" x14ac:dyDescent="0.3">
      <c r="A857" s="9" t="s">
        <v>313</v>
      </c>
      <c r="B857" s="10">
        <v>223</v>
      </c>
      <c r="C857" s="10">
        <v>4</v>
      </c>
      <c r="D857" s="10">
        <v>3</v>
      </c>
      <c r="E857" s="11" t="s">
        <v>3</v>
      </c>
      <c r="F857" s="12" t="s">
        <v>15</v>
      </c>
    </row>
    <row r="858" spans="1:6" x14ac:dyDescent="0.3">
      <c r="A858" s="5" t="s">
        <v>313</v>
      </c>
      <c r="B858" s="6">
        <v>646</v>
      </c>
      <c r="C858" s="6">
        <v>213</v>
      </c>
      <c r="D858" s="6">
        <v>3</v>
      </c>
      <c r="E858" s="7" t="s">
        <v>3</v>
      </c>
      <c r="F858" s="8" t="s">
        <v>13</v>
      </c>
    </row>
    <row r="859" spans="1:6" x14ac:dyDescent="0.3">
      <c r="A859" s="9" t="s">
        <v>314</v>
      </c>
      <c r="B859" s="10">
        <v>31</v>
      </c>
      <c r="C859" s="10">
        <v>10</v>
      </c>
      <c r="D859" s="10">
        <v>1</v>
      </c>
      <c r="E859" s="11" t="s">
        <v>2</v>
      </c>
      <c r="F859" s="12" t="s">
        <v>20</v>
      </c>
    </row>
    <row r="860" spans="1:6" x14ac:dyDescent="0.3">
      <c r="A860" s="5" t="s">
        <v>314</v>
      </c>
      <c r="B860" s="6">
        <v>119</v>
      </c>
      <c r="C860" s="6">
        <v>43</v>
      </c>
      <c r="D860" s="6">
        <v>7</v>
      </c>
      <c r="E860" s="7" t="s">
        <v>2</v>
      </c>
      <c r="F860" s="8" t="s">
        <v>20</v>
      </c>
    </row>
    <row r="861" spans="1:6" x14ac:dyDescent="0.3">
      <c r="A861" s="9" t="s">
        <v>314</v>
      </c>
      <c r="B861" s="10">
        <v>114</v>
      </c>
      <c r="C861" s="10">
        <v>11</v>
      </c>
      <c r="D861" s="10">
        <v>4</v>
      </c>
      <c r="E861" s="11" t="s">
        <v>2</v>
      </c>
      <c r="F861" s="12" t="s">
        <v>22</v>
      </c>
    </row>
    <row r="862" spans="1:6" x14ac:dyDescent="0.3">
      <c r="A862" s="5" t="s">
        <v>315</v>
      </c>
      <c r="B862" s="6">
        <v>465</v>
      </c>
      <c r="C862" s="6">
        <v>207</v>
      </c>
      <c r="D862" s="6">
        <v>9</v>
      </c>
      <c r="E862" s="7" t="s">
        <v>2</v>
      </c>
      <c r="F862" s="8" t="s">
        <v>16</v>
      </c>
    </row>
    <row r="863" spans="1:6" x14ac:dyDescent="0.3">
      <c r="A863" s="9" t="s">
        <v>316</v>
      </c>
      <c r="B863" s="10">
        <v>25</v>
      </c>
      <c r="C863" s="10">
        <v>2</v>
      </c>
      <c r="D863" s="10">
        <v>2</v>
      </c>
      <c r="E863" s="11" t="s">
        <v>2</v>
      </c>
      <c r="F863" s="12" t="s">
        <v>12</v>
      </c>
    </row>
    <row r="864" spans="1:6" x14ac:dyDescent="0.3">
      <c r="A864" s="5" t="s">
        <v>316</v>
      </c>
      <c r="B864" s="6">
        <v>97</v>
      </c>
      <c r="C864" s="6">
        <v>36</v>
      </c>
      <c r="D864" s="6">
        <v>7</v>
      </c>
      <c r="E864" s="7" t="s">
        <v>2</v>
      </c>
      <c r="F864" s="8" t="s">
        <v>12</v>
      </c>
    </row>
    <row r="865" spans="1:6" x14ac:dyDescent="0.3">
      <c r="A865" s="9" t="s">
        <v>316</v>
      </c>
      <c r="B865" s="10">
        <v>121</v>
      </c>
      <c r="C865" s="10">
        <v>41</v>
      </c>
      <c r="D865" s="10">
        <v>4</v>
      </c>
      <c r="E865" s="11" t="s">
        <v>2</v>
      </c>
      <c r="F865" s="12" t="s">
        <v>11</v>
      </c>
    </row>
    <row r="866" spans="1:6" x14ac:dyDescent="0.3">
      <c r="A866" s="5" t="s">
        <v>317</v>
      </c>
      <c r="B866" s="6">
        <v>139</v>
      </c>
      <c r="C866" s="6">
        <v>30</v>
      </c>
      <c r="D866" s="6">
        <v>3</v>
      </c>
      <c r="E866" s="7" t="s">
        <v>2</v>
      </c>
      <c r="F866" s="8" t="s">
        <v>25</v>
      </c>
    </row>
    <row r="867" spans="1:6" x14ac:dyDescent="0.3">
      <c r="A867" s="9" t="s">
        <v>318</v>
      </c>
      <c r="B867" s="10">
        <v>355</v>
      </c>
      <c r="C867" s="10">
        <v>114</v>
      </c>
      <c r="D867" s="10">
        <v>7</v>
      </c>
      <c r="E867" s="11" t="s">
        <v>2</v>
      </c>
      <c r="F867" s="12" t="s">
        <v>11</v>
      </c>
    </row>
    <row r="868" spans="1:6" x14ac:dyDescent="0.3">
      <c r="A868" s="5" t="s">
        <v>318</v>
      </c>
      <c r="B868" s="6">
        <v>61</v>
      </c>
      <c r="C868" s="6">
        <v>11</v>
      </c>
      <c r="D868" s="6">
        <v>3</v>
      </c>
      <c r="E868" s="7" t="s">
        <v>2</v>
      </c>
      <c r="F868" s="8" t="s">
        <v>20</v>
      </c>
    </row>
    <row r="869" spans="1:6" x14ac:dyDescent="0.3">
      <c r="A869" s="9" t="s">
        <v>318</v>
      </c>
      <c r="B869" s="10">
        <v>149</v>
      </c>
      <c r="C869" s="10">
        <v>15</v>
      </c>
      <c r="D869" s="10">
        <v>3</v>
      </c>
      <c r="E869" s="11" t="s">
        <v>2</v>
      </c>
      <c r="F869" s="12" t="s">
        <v>16</v>
      </c>
    </row>
    <row r="870" spans="1:6" x14ac:dyDescent="0.3">
      <c r="A870" s="5" t="s">
        <v>318</v>
      </c>
      <c r="B870" s="6">
        <v>688</v>
      </c>
      <c r="C870" s="6">
        <v>103</v>
      </c>
      <c r="D870" s="6">
        <v>6</v>
      </c>
      <c r="E870" s="7" t="s">
        <v>3</v>
      </c>
      <c r="F870" s="8" t="s">
        <v>33</v>
      </c>
    </row>
    <row r="871" spans="1:6" x14ac:dyDescent="0.3">
      <c r="A871" s="9" t="s">
        <v>318</v>
      </c>
      <c r="B871" s="10">
        <v>372</v>
      </c>
      <c r="C871" s="10">
        <v>59</v>
      </c>
      <c r="D871" s="10">
        <v>3</v>
      </c>
      <c r="E871" s="11" t="s">
        <v>3</v>
      </c>
      <c r="F871" s="12" t="s">
        <v>30</v>
      </c>
    </row>
    <row r="872" spans="1:6" x14ac:dyDescent="0.3">
      <c r="A872" s="5" t="s">
        <v>318</v>
      </c>
      <c r="B872" s="6">
        <v>223</v>
      </c>
      <c r="C872" s="6">
        <v>62</v>
      </c>
      <c r="D872" s="6">
        <v>7</v>
      </c>
      <c r="E872" s="7" t="s">
        <v>2</v>
      </c>
      <c r="F872" s="8" t="s">
        <v>25</v>
      </c>
    </row>
    <row r="873" spans="1:6" x14ac:dyDescent="0.3">
      <c r="A873" s="9" t="s">
        <v>318</v>
      </c>
      <c r="B873" s="10">
        <v>83</v>
      </c>
      <c r="C873" s="10">
        <v>12</v>
      </c>
      <c r="D873" s="10">
        <v>3</v>
      </c>
      <c r="E873" s="11" t="s">
        <v>2</v>
      </c>
      <c r="F873" s="12" t="s">
        <v>11</v>
      </c>
    </row>
    <row r="874" spans="1:6" x14ac:dyDescent="0.3">
      <c r="A874" s="5" t="s">
        <v>319</v>
      </c>
      <c r="B874" s="6">
        <v>1246</v>
      </c>
      <c r="C874" s="6">
        <v>62</v>
      </c>
      <c r="D874" s="6">
        <v>3</v>
      </c>
      <c r="E874" s="7" t="s">
        <v>1</v>
      </c>
      <c r="F874" s="8" t="s">
        <v>10</v>
      </c>
    </row>
    <row r="875" spans="1:6" x14ac:dyDescent="0.3">
      <c r="A875" s="9" t="s">
        <v>320</v>
      </c>
      <c r="B875" s="10">
        <v>388</v>
      </c>
      <c r="C875" s="10">
        <v>93</v>
      </c>
      <c r="D875" s="10">
        <v>2</v>
      </c>
      <c r="E875" s="11" t="s">
        <v>1</v>
      </c>
      <c r="F875" s="12" t="s">
        <v>10</v>
      </c>
    </row>
    <row r="876" spans="1:6" x14ac:dyDescent="0.3">
      <c r="A876" s="5" t="s">
        <v>321</v>
      </c>
      <c r="B876" s="6">
        <v>31</v>
      </c>
      <c r="C876" s="6">
        <v>11</v>
      </c>
      <c r="D876" s="6">
        <v>3</v>
      </c>
      <c r="E876" s="7" t="s">
        <v>2</v>
      </c>
      <c r="F876" s="8" t="s">
        <v>53</v>
      </c>
    </row>
    <row r="877" spans="1:6" x14ac:dyDescent="0.3">
      <c r="A877" s="9" t="s">
        <v>321</v>
      </c>
      <c r="B877" s="10">
        <v>42</v>
      </c>
      <c r="C877" s="10">
        <v>7</v>
      </c>
      <c r="D877" s="10">
        <v>2</v>
      </c>
      <c r="E877" s="11" t="s">
        <v>2</v>
      </c>
      <c r="F877" s="12" t="s">
        <v>20</v>
      </c>
    </row>
    <row r="878" spans="1:6" x14ac:dyDescent="0.3">
      <c r="A878" s="5" t="s">
        <v>321</v>
      </c>
      <c r="B878" s="6">
        <v>190</v>
      </c>
      <c r="C878" s="6">
        <v>68</v>
      </c>
      <c r="D878" s="6">
        <v>8</v>
      </c>
      <c r="E878" s="7" t="s">
        <v>2</v>
      </c>
      <c r="F878" s="8" t="s">
        <v>22</v>
      </c>
    </row>
    <row r="879" spans="1:6" x14ac:dyDescent="0.3">
      <c r="A879" s="9" t="s">
        <v>321</v>
      </c>
      <c r="B879" s="10">
        <v>103</v>
      </c>
      <c r="C879" s="10">
        <v>36</v>
      </c>
      <c r="D879" s="10">
        <v>2</v>
      </c>
      <c r="E879" s="11" t="s">
        <v>2</v>
      </c>
      <c r="F879" s="12" t="s">
        <v>12</v>
      </c>
    </row>
    <row r="880" spans="1:6" x14ac:dyDescent="0.3">
      <c r="A880" s="5" t="s">
        <v>321</v>
      </c>
      <c r="B880" s="6">
        <v>287</v>
      </c>
      <c r="C880" s="6">
        <v>66</v>
      </c>
      <c r="D880" s="6">
        <v>6</v>
      </c>
      <c r="E880" s="7" t="s">
        <v>2</v>
      </c>
      <c r="F880" s="8" t="s">
        <v>20</v>
      </c>
    </row>
    <row r="881" spans="1:6" x14ac:dyDescent="0.3">
      <c r="A881" s="9" t="s">
        <v>321</v>
      </c>
      <c r="B881" s="10">
        <v>23</v>
      </c>
      <c r="C881" s="10">
        <v>4</v>
      </c>
      <c r="D881" s="10">
        <v>2</v>
      </c>
      <c r="E881" s="11" t="s">
        <v>2</v>
      </c>
      <c r="F881" s="12" t="s">
        <v>53</v>
      </c>
    </row>
    <row r="882" spans="1:6" x14ac:dyDescent="0.3">
      <c r="A882" s="5" t="s">
        <v>321</v>
      </c>
      <c r="B882" s="6">
        <v>79</v>
      </c>
      <c r="C882" s="6">
        <v>-2</v>
      </c>
      <c r="D882" s="6">
        <v>2</v>
      </c>
      <c r="E882" s="7" t="s">
        <v>1</v>
      </c>
      <c r="F882" s="8" t="s">
        <v>34</v>
      </c>
    </row>
    <row r="883" spans="1:6" x14ac:dyDescent="0.3">
      <c r="A883" s="9" t="s">
        <v>322</v>
      </c>
      <c r="B883" s="10">
        <v>43</v>
      </c>
      <c r="C883" s="10">
        <v>5</v>
      </c>
      <c r="D883" s="10">
        <v>3</v>
      </c>
      <c r="E883" s="11" t="s">
        <v>2</v>
      </c>
      <c r="F883" s="12" t="s">
        <v>11</v>
      </c>
    </row>
    <row r="884" spans="1:6" x14ac:dyDescent="0.3">
      <c r="A884" s="5" t="s">
        <v>322</v>
      </c>
      <c r="B884" s="6">
        <v>33</v>
      </c>
      <c r="C884" s="6">
        <v>10</v>
      </c>
      <c r="D884" s="6">
        <v>3</v>
      </c>
      <c r="E884" s="7" t="s">
        <v>2</v>
      </c>
      <c r="F884" s="8" t="s">
        <v>12</v>
      </c>
    </row>
    <row r="885" spans="1:6" x14ac:dyDescent="0.3">
      <c r="A885" s="9" t="s">
        <v>322</v>
      </c>
      <c r="B885" s="10">
        <v>24</v>
      </c>
      <c r="C885" s="10">
        <v>11</v>
      </c>
      <c r="D885" s="10">
        <v>5</v>
      </c>
      <c r="E885" s="11" t="s">
        <v>2</v>
      </c>
      <c r="F885" s="12" t="s">
        <v>12</v>
      </c>
    </row>
    <row r="886" spans="1:6" x14ac:dyDescent="0.3">
      <c r="A886" s="5" t="s">
        <v>322</v>
      </c>
      <c r="B886" s="6">
        <v>734</v>
      </c>
      <c r="C886" s="6">
        <v>213</v>
      </c>
      <c r="D886" s="6">
        <v>6</v>
      </c>
      <c r="E886" s="7" t="s">
        <v>3</v>
      </c>
      <c r="F886" s="8" t="s">
        <v>13</v>
      </c>
    </row>
    <row r="887" spans="1:6" x14ac:dyDescent="0.3">
      <c r="A887" s="9" t="s">
        <v>323</v>
      </c>
      <c r="B887" s="10">
        <v>33</v>
      </c>
      <c r="C887" s="10">
        <v>13</v>
      </c>
      <c r="D887" s="10">
        <v>3</v>
      </c>
      <c r="E887" s="11" t="s">
        <v>2</v>
      </c>
      <c r="F887" s="12" t="s">
        <v>27</v>
      </c>
    </row>
    <row r="888" spans="1:6" x14ac:dyDescent="0.3">
      <c r="A888" s="5" t="s">
        <v>323</v>
      </c>
      <c r="B888" s="6">
        <v>499</v>
      </c>
      <c r="C888" s="6">
        <v>33</v>
      </c>
      <c r="D888" s="6">
        <v>4</v>
      </c>
      <c r="E888" s="7" t="s">
        <v>2</v>
      </c>
      <c r="F888" s="8" t="s">
        <v>16</v>
      </c>
    </row>
    <row r="889" spans="1:6" x14ac:dyDescent="0.3">
      <c r="A889" s="9" t="s">
        <v>323</v>
      </c>
      <c r="B889" s="10">
        <v>147</v>
      </c>
      <c r="C889" s="10">
        <v>73</v>
      </c>
      <c r="D889" s="10">
        <v>3</v>
      </c>
      <c r="E889" s="11" t="s">
        <v>2</v>
      </c>
      <c r="F889" s="12" t="s">
        <v>11</v>
      </c>
    </row>
    <row r="890" spans="1:6" x14ac:dyDescent="0.3">
      <c r="A890" s="5" t="s">
        <v>323</v>
      </c>
      <c r="B890" s="6">
        <v>53</v>
      </c>
      <c r="C890" s="6">
        <v>5</v>
      </c>
      <c r="D890" s="6">
        <v>3</v>
      </c>
      <c r="E890" s="7" t="s">
        <v>2</v>
      </c>
      <c r="F890" s="8" t="s">
        <v>22</v>
      </c>
    </row>
    <row r="891" spans="1:6" x14ac:dyDescent="0.3">
      <c r="A891" s="9" t="s">
        <v>323</v>
      </c>
      <c r="B891" s="10">
        <v>171</v>
      </c>
      <c r="C891" s="10">
        <v>2</v>
      </c>
      <c r="D891" s="10">
        <v>2</v>
      </c>
      <c r="E891" s="11" t="s">
        <v>3</v>
      </c>
      <c r="F891" s="12" t="s">
        <v>13</v>
      </c>
    </row>
    <row r="892" spans="1:6" x14ac:dyDescent="0.3">
      <c r="A892" s="5" t="s">
        <v>323</v>
      </c>
      <c r="B892" s="6">
        <v>915</v>
      </c>
      <c r="C892" s="6">
        <v>-99</v>
      </c>
      <c r="D892" s="6">
        <v>3</v>
      </c>
      <c r="E892" s="7" t="s">
        <v>1</v>
      </c>
      <c r="F892" s="8" t="s">
        <v>29</v>
      </c>
    </row>
    <row r="893" spans="1:6" x14ac:dyDescent="0.3">
      <c r="A893" s="9" t="s">
        <v>323</v>
      </c>
      <c r="B893" s="10">
        <v>191</v>
      </c>
      <c r="C893" s="10">
        <v>93</v>
      </c>
      <c r="D893" s="10">
        <v>4</v>
      </c>
      <c r="E893" s="11" t="s">
        <v>2</v>
      </c>
      <c r="F893" s="12" t="s">
        <v>25</v>
      </c>
    </row>
    <row r="894" spans="1:6" x14ac:dyDescent="0.3">
      <c r="A894" s="5" t="s">
        <v>323</v>
      </c>
      <c r="B894" s="6">
        <v>857</v>
      </c>
      <c r="C894" s="6">
        <v>274</v>
      </c>
      <c r="D894" s="6">
        <v>2</v>
      </c>
      <c r="E894" s="7" t="s">
        <v>1</v>
      </c>
      <c r="F894" s="8" t="s">
        <v>29</v>
      </c>
    </row>
    <row r="895" spans="1:6" x14ac:dyDescent="0.3">
      <c r="A895" s="9" t="s">
        <v>324</v>
      </c>
      <c r="B895" s="10">
        <v>22</v>
      </c>
      <c r="C895" s="10">
        <v>9</v>
      </c>
      <c r="D895" s="10">
        <v>2</v>
      </c>
      <c r="E895" s="11" t="s">
        <v>2</v>
      </c>
      <c r="F895" s="12" t="s">
        <v>27</v>
      </c>
    </row>
    <row r="896" spans="1:6" x14ac:dyDescent="0.3">
      <c r="A896" s="5" t="s">
        <v>324</v>
      </c>
      <c r="B896" s="6">
        <v>28</v>
      </c>
      <c r="C896" s="6">
        <v>6</v>
      </c>
      <c r="D896" s="6">
        <v>4</v>
      </c>
      <c r="E896" s="7" t="s">
        <v>2</v>
      </c>
      <c r="F896" s="8" t="s">
        <v>53</v>
      </c>
    </row>
    <row r="897" spans="1:6" x14ac:dyDescent="0.3">
      <c r="A897" s="9" t="s">
        <v>324</v>
      </c>
      <c r="B897" s="10">
        <v>43</v>
      </c>
      <c r="C897" s="10">
        <v>17</v>
      </c>
      <c r="D897" s="10">
        <v>1</v>
      </c>
      <c r="E897" s="11" t="s">
        <v>2</v>
      </c>
      <c r="F897" s="12" t="s">
        <v>16</v>
      </c>
    </row>
    <row r="898" spans="1:6" x14ac:dyDescent="0.3">
      <c r="A898" s="5" t="s">
        <v>324</v>
      </c>
      <c r="B898" s="6">
        <v>846</v>
      </c>
      <c r="C898" s="6">
        <v>9</v>
      </c>
      <c r="D898" s="6">
        <v>2</v>
      </c>
      <c r="E898" s="7" t="s">
        <v>1</v>
      </c>
      <c r="F898" s="8" t="s">
        <v>19</v>
      </c>
    </row>
    <row r="899" spans="1:6" x14ac:dyDescent="0.3">
      <c r="A899" s="9" t="s">
        <v>325</v>
      </c>
      <c r="B899" s="10">
        <v>15</v>
      </c>
      <c r="C899" s="10">
        <v>2</v>
      </c>
      <c r="D899" s="10">
        <v>1</v>
      </c>
      <c r="E899" s="11" t="s">
        <v>2</v>
      </c>
      <c r="F899" s="12" t="s">
        <v>27</v>
      </c>
    </row>
    <row r="900" spans="1:6" x14ac:dyDescent="0.3">
      <c r="A900" s="5" t="s">
        <v>325</v>
      </c>
      <c r="B900" s="6">
        <v>140</v>
      </c>
      <c r="C900" s="6">
        <v>68</v>
      </c>
      <c r="D900" s="6">
        <v>5</v>
      </c>
      <c r="E900" s="7" t="s">
        <v>2</v>
      </c>
      <c r="F900" s="8" t="s">
        <v>22</v>
      </c>
    </row>
    <row r="901" spans="1:6" x14ac:dyDescent="0.3">
      <c r="A901" s="9" t="s">
        <v>325</v>
      </c>
      <c r="B901" s="10">
        <v>210</v>
      </c>
      <c r="C901" s="10">
        <v>62</v>
      </c>
      <c r="D901" s="10">
        <v>2</v>
      </c>
      <c r="E901" s="11" t="s">
        <v>3</v>
      </c>
      <c r="F901" s="12" t="s">
        <v>15</v>
      </c>
    </row>
    <row r="902" spans="1:6" x14ac:dyDescent="0.3">
      <c r="A902" s="5" t="s">
        <v>326</v>
      </c>
      <c r="B902" s="6">
        <v>158</v>
      </c>
      <c r="C902" s="6">
        <v>38</v>
      </c>
      <c r="D902" s="6">
        <v>3</v>
      </c>
      <c r="E902" s="7" t="s">
        <v>2</v>
      </c>
      <c r="F902" s="8" t="s">
        <v>12</v>
      </c>
    </row>
    <row r="903" spans="1:6" x14ac:dyDescent="0.3">
      <c r="A903" s="9" t="s">
        <v>326</v>
      </c>
      <c r="B903" s="10">
        <v>90</v>
      </c>
      <c r="C903" s="10">
        <v>27</v>
      </c>
      <c r="D903" s="10">
        <v>2</v>
      </c>
      <c r="E903" s="11" t="s">
        <v>2</v>
      </c>
      <c r="F903" s="12" t="s">
        <v>22</v>
      </c>
    </row>
    <row r="904" spans="1:6" x14ac:dyDescent="0.3">
      <c r="A904" s="5" t="s">
        <v>326</v>
      </c>
      <c r="B904" s="6">
        <v>159</v>
      </c>
      <c r="C904" s="6">
        <v>2</v>
      </c>
      <c r="D904" s="6">
        <v>3</v>
      </c>
      <c r="E904" s="7" t="s">
        <v>1</v>
      </c>
      <c r="F904" s="8" t="s">
        <v>34</v>
      </c>
    </row>
    <row r="905" spans="1:6" x14ac:dyDescent="0.3">
      <c r="A905" s="9" t="s">
        <v>326</v>
      </c>
      <c r="B905" s="10">
        <v>61</v>
      </c>
      <c r="C905" s="10">
        <v>28</v>
      </c>
      <c r="D905" s="10">
        <v>2</v>
      </c>
      <c r="E905" s="11" t="s">
        <v>2</v>
      </c>
      <c r="F905" s="12" t="s">
        <v>12</v>
      </c>
    </row>
    <row r="906" spans="1:6" x14ac:dyDescent="0.3">
      <c r="A906" s="5" t="s">
        <v>327</v>
      </c>
      <c r="B906" s="6">
        <v>79</v>
      </c>
      <c r="C906" s="6">
        <v>6</v>
      </c>
      <c r="D906" s="6">
        <v>7</v>
      </c>
      <c r="E906" s="7" t="s">
        <v>2</v>
      </c>
      <c r="F906" s="8" t="s">
        <v>16</v>
      </c>
    </row>
    <row r="907" spans="1:6" x14ac:dyDescent="0.3">
      <c r="A907" s="9" t="s">
        <v>327</v>
      </c>
      <c r="B907" s="10">
        <v>268</v>
      </c>
      <c r="C907" s="10">
        <v>6</v>
      </c>
      <c r="D907" s="10">
        <v>2</v>
      </c>
      <c r="E907" s="11" t="s">
        <v>1</v>
      </c>
      <c r="F907" s="12" t="s">
        <v>10</v>
      </c>
    </row>
    <row r="908" spans="1:6" x14ac:dyDescent="0.3">
      <c r="A908" s="5" t="s">
        <v>327</v>
      </c>
      <c r="B908" s="6">
        <v>802</v>
      </c>
      <c r="C908" s="6">
        <v>120</v>
      </c>
      <c r="D908" s="6">
        <v>7</v>
      </c>
      <c r="E908" s="7" t="s">
        <v>3</v>
      </c>
      <c r="F908" s="8" t="s">
        <v>33</v>
      </c>
    </row>
    <row r="909" spans="1:6" x14ac:dyDescent="0.3">
      <c r="A909" s="9" t="s">
        <v>327</v>
      </c>
      <c r="B909" s="10">
        <v>1700</v>
      </c>
      <c r="C909" s="10">
        <v>85</v>
      </c>
      <c r="D909" s="10">
        <v>3</v>
      </c>
      <c r="E909" s="11" t="s">
        <v>2</v>
      </c>
      <c r="F909" s="12" t="s">
        <v>18</v>
      </c>
    </row>
    <row r="910" spans="1:6" x14ac:dyDescent="0.3">
      <c r="A910" s="5" t="s">
        <v>327</v>
      </c>
      <c r="B910" s="6">
        <v>154</v>
      </c>
      <c r="C910" s="6">
        <v>26</v>
      </c>
      <c r="D910" s="6">
        <v>4</v>
      </c>
      <c r="E910" s="7" t="s">
        <v>3</v>
      </c>
      <c r="F910" s="8" t="s">
        <v>33</v>
      </c>
    </row>
    <row r="911" spans="1:6" x14ac:dyDescent="0.3">
      <c r="A911" s="9" t="s">
        <v>328</v>
      </c>
      <c r="B911" s="10">
        <v>455</v>
      </c>
      <c r="C911" s="10">
        <v>77</v>
      </c>
      <c r="D911" s="10">
        <v>8</v>
      </c>
      <c r="E911" s="11" t="s">
        <v>3</v>
      </c>
      <c r="F911" s="12" t="s">
        <v>33</v>
      </c>
    </row>
    <row r="912" spans="1:6" x14ac:dyDescent="0.3">
      <c r="A912" s="5" t="s">
        <v>328</v>
      </c>
      <c r="B912" s="6">
        <v>19</v>
      </c>
      <c r="C912" s="6">
        <v>8</v>
      </c>
      <c r="D912" s="6">
        <v>2</v>
      </c>
      <c r="E912" s="7" t="s">
        <v>2</v>
      </c>
      <c r="F912" s="8" t="s">
        <v>12</v>
      </c>
    </row>
    <row r="913" spans="1:6" x14ac:dyDescent="0.3">
      <c r="A913" s="9" t="s">
        <v>328</v>
      </c>
      <c r="B913" s="10">
        <v>25</v>
      </c>
      <c r="C913" s="10">
        <v>11</v>
      </c>
      <c r="D913" s="10">
        <v>3</v>
      </c>
      <c r="E913" s="11" t="s">
        <v>2</v>
      </c>
      <c r="F913" s="12" t="s">
        <v>27</v>
      </c>
    </row>
    <row r="914" spans="1:6" x14ac:dyDescent="0.3">
      <c r="A914" s="5" t="s">
        <v>328</v>
      </c>
      <c r="B914" s="6">
        <v>37</v>
      </c>
      <c r="C914" s="6">
        <v>17</v>
      </c>
      <c r="D914" s="6">
        <v>3</v>
      </c>
      <c r="E914" s="7" t="s">
        <v>2</v>
      </c>
      <c r="F914" s="8" t="s">
        <v>12</v>
      </c>
    </row>
    <row r="915" spans="1:6" x14ac:dyDescent="0.3">
      <c r="A915" s="9" t="s">
        <v>328</v>
      </c>
      <c r="B915" s="10">
        <v>60</v>
      </c>
      <c r="C915" s="10">
        <v>-10</v>
      </c>
      <c r="D915" s="10">
        <v>2</v>
      </c>
      <c r="E915" s="11" t="s">
        <v>1</v>
      </c>
      <c r="F915" s="12" t="s">
        <v>34</v>
      </c>
    </row>
    <row r="916" spans="1:6" x14ac:dyDescent="0.3">
      <c r="A916" s="5" t="s">
        <v>328</v>
      </c>
      <c r="B916" s="6">
        <v>204</v>
      </c>
      <c r="C916" s="6">
        <v>94</v>
      </c>
      <c r="D916" s="6">
        <v>4</v>
      </c>
      <c r="E916" s="7" t="s">
        <v>2</v>
      </c>
      <c r="F916" s="8" t="s">
        <v>12</v>
      </c>
    </row>
    <row r="917" spans="1:6" x14ac:dyDescent="0.3">
      <c r="A917" s="9" t="s">
        <v>328</v>
      </c>
      <c r="B917" s="10">
        <v>74</v>
      </c>
      <c r="C917" s="10">
        <v>33</v>
      </c>
      <c r="D917" s="10">
        <v>2</v>
      </c>
      <c r="E917" s="11" t="s">
        <v>2</v>
      </c>
      <c r="F917" s="12" t="s">
        <v>25</v>
      </c>
    </row>
    <row r="918" spans="1:6" x14ac:dyDescent="0.3">
      <c r="A918" s="5" t="s">
        <v>328</v>
      </c>
      <c r="B918" s="6">
        <v>336</v>
      </c>
      <c r="C918" s="6">
        <v>57</v>
      </c>
      <c r="D918" s="6">
        <v>2</v>
      </c>
      <c r="E918" s="7" t="s">
        <v>3</v>
      </c>
      <c r="F918" s="8" t="s">
        <v>15</v>
      </c>
    </row>
    <row r="919" spans="1:6" x14ac:dyDescent="0.3">
      <c r="A919" s="9" t="s">
        <v>329</v>
      </c>
      <c r="B919" s="10">
        <v>871</v>
      </c>
      <c r="C919" s="10">
        <v>131</v>
      </c>
      <c r="D919" s="10">
        <v>2</v>
      </c>
      <c r="E919" s="11" t="s">
        <v>1</v>
      </c>
      <c r="F919" s="12" t="s">
        <v>10</v>
      </c>
    </row>
    <row r="920" spans="1:6" x14ac:dyDescent="0.3">
      <c r="A920" s="5" t="s">
        <v>329</v>
      </c>
      <c r="B920" s="6">
        <v>83</v>
      </c>
      <c r="C920" s="6">
        <v>12</v>
      </c>
      <c r="D920" s="6">
        <v>2</v>
      </c>
      <c r="E920" s="7" t="s">
        <v>1</v>
      </c>
      <c r="F920" s="8" t="s">
        <v>19</v>
      </c>
    </row>
    <row r="921" spans="1:6" x14ac:dyDescent="0.3">
      <c r="A921" s="9" t="s">
        <v>330</v>
      </c>
      <c r="B921" s="10">
        <v>152</v>
      </c>
      <c r="C921" s="10">
        <v>50</v>
      </c>
      <c r="D921" s="10">
        <v>6</v>
      </c>
      <c r="E921" s="11" t="s">
        <v>2</v>
      </c>
      <c r="F921" s="12" t="s">
        <v>11</v>
      </c>
    </row>
    <row r="922" spans="1:6" x14ac:dyDescent="0.3">
      <c r="A922" s="5" t="s">
        <v>331</v>
      </c>
      <c r="B922" s="6">
        <v>78</v>
      </c>
      <c r="C922" s="6">
        <v>27</v>
      </c>
      <c r="D922" s="6">
        <v>3</v>
      </c>
      <c r="E922" s="7" t="s">
        <v>2</v>
      </c>
      <c r="F922" s="8" t="s">
        <v>11</v>
      </c>
    </row>
    <row r="923" spans="1:6" x14ac:dyDescent="0.3">
      <c r="A923" s="9" t="s">
        <v>332</v>
      </c>
      <c r="B923" s="10">
        <v>30</v>
      </c>
      <c r="C923" s="10">
        <v>11</v>
      </c>
      <c r="D923" s="10">
        <v>5</v>
      </c>
      <c r="E923" s="11" t="s">
        <v>2</v>
      </c>
      <c r="F923" s="12" t="s">
        <v>12</v>
      </c>
    </row>
    <row r="924" spans="1:6" x14ac:dyDescent="0.3">
      <c r="A924" s="5" t="s">
        <v>333</v>
      </c>
      <c r="B924" s="6">
        <v>179</v>
      </c>
      <c r="C924" s="6">
        <v>25</v>
      </c>
      <c r="D924" s="6">
        <v>5</v>
      </c>
      <c r="E924" s="7" t="s">
        <v>2</v>
      </c>
      <c r="F924" s="8" t="s">
        <v>20</v>
      </c>
    </row>
    <row r="925" spans="1:6" x14ac:dyDescent="0.3">
      <c r="A925" s="9" t="s">
        <v>334</v>
      </c>
      <c r="B925" s="10">
        <v>168</v>
      </c>
      <c r="C925" s="10">
        <v>56</v>
      </c>
      <c r="D925" s="10">
        <v>3</v>
      </c>
      <c r="E925" s="11" t="s">
        <v>2</v>
      </c>
      <c r="F925" s="12" t="s">
        <v>16</v>
      </c>
    </row>
    <row r="926" spans="1:6" x14ac:dyDescent="0.3">
      <c r="A926" s="5" t="s">
        <v>334</v>
      </c>
      <c r="B926" s="6">
        <v>108</v>
      </c>
      <c r="C926" s="6">
        <v>22</v>
      </c>
      <c r="D926" s="6">
        <v>3</v>
      </c>
      <c r="E926" s="7" t="s">
        <v>3</v>
      </c>
      <c r="F926" s="8" t="s">
        <v>33</v>
      </c>
    </row>
    <row r="927" spans="1:6" x14ac:dyDescent="0.3">
      <c r="A927" s="9" t="s">
        <v>334</v>
      </c>
      <c r="B927" s="10">
        <v>1622</v>
      </c>
      <c r="C927" s="10">
        <v>248</v>
      </c>
      <c r="D927" s="10">
        <v>3</v>
      </c>
      <c r="E927" s="11" t="s">
        <v>3</v>
      </c>
      <c r="F927" s="12" t="s">
        <v>15</v>
      </c>
    </row>
    <row r="928" spans="1:6" x14ac:dyDescent="0.3">
      <c r="A928" s="5" t="s">
        <v>334</v>
      </c>
      <c r="B928" s="6">
        <v>323</v>
      </c>
      <c r="C928" s="6">
        <v>122</v>
      </c>
      <c r="D928" s="6">
        <v>5</v>
      </c>
      <c r="E928" s="7" t="s">
        <v>3</v>
      </c>
      <c r="F928" s="8" t="s">
        <v>15</v>
      </c>
    </row>
    <row r="929" spans="1:6" x14ac:dyDescent="0.3">
      <c r="A929" s="9" t="s">
        <v>334</v>
      </c>
      <c r="B929" s="10">
        <v>12</v>
      </c>
      <c r="C929" s="10">
        <v>2</v>
      </c>
      <c r="D929" s="10">
        <v>2</v>
      </c>
      <c r="E929" s="11" t="s">
        <v>2</v>
      </c>
      <c r="F929" s="12" t="s">
        <v>53</v>
      </c>
    </row>
    <row r="930" spans="1:6" x14ac:dyDescent="0.3">
      <c r="A930" s="5" t="s">
        <v>335</v>
      </c>
      <c r="B930" s="6">
        <v>125</v>
      </c>
      <c r="C930" s="6">
        <v>15</v>
      </c>
      <c r="D930" s="6">
        <v>5</v>
      </c>
      <c r="E930" s="7" t="s">
        <v>2</v>
      </c>
      <c r="F930" s="8" t="s">
        <v>25</v>
      </c>
    </row>
    <row r="931" spans="1:6" x14ac:dyDescent="0.3">
      <c r="A931" s="9" t="s">
        <v>335</v>
      </c>
      <c r="B931" s="10">
        <v>685</v>
      </c>
      <c r="C931" s="10">
        <v>7</v>
      </c>
      <c r="D931" s="10">
        <v>7</v>
      </c>
      <c r="E931" s="11" t="s">
        <v>2</v>
      </c>
      <c r="F931" s="12" t="s">
        <v>18</v>
      </c>
    </row>
    <row r="932" spans="1:6" x14ac:dyDescent="0.3">
      <c r="A932" s="5" t="s">
        <v>335</v>
      </c>
      <c r="B932" s="6">
        <v>850</v>
      </c>
      <c r="C932" s="6">
        <v>289</v>
      </c>
      <c r="D932" s="6">
        <v>5</v>
      </c>
      <c r="E932" s="7" t="s">
        <v>3</v>
      </c>
      <c r="F932" s="8" t="s">
        <v>13</v>
      </c>
    </row>
    <row r="933" spans="1:6" x14ac:dyDescent="0.3">
      <c r="A933" s="9" t="s">
        <v>335</v>
      </c>
      <c r="B933" s="10">
        <v>1622</v>
      </c>
      <c r="C933" s="10">
        <v>-624</v>
      </c>
      <c r="D933" s="10">
        <v>5</v>
      </c>
      <c r="E933" s="11" t="s">
        <v>1</v>
      </c>
      <c r="F933" s="12" t="s">
        <v>29</v>
      </c>
    </row>
    <row r="934" spans="1:6" x14ac:dyDescent="0.3">
      <c r="A934" s="5" t="s">
        <v>335</v>
      </c>
      <c r="B934" s="6">
        <v>259</v>
      </c>
      <c r="C934" s="6">
        <v>47</v>
      </c>
      <c r="D934" s="6">
        <v>5</v>
      </c>
      <c r="E934" s="7" t="s">
        <v>2</v>
      </c>
      <c r="F934" s="8" t="s">
        <v>12</v>
      </c>
    </row>
    <row r="935" spans="1:6" x14ac:dyDescent="0.3">
      <c r="A935" s="9" t="s">
        <v>335</v>
      </c>
      <c r="B935" s="10">
        <v>33</v>
      </c>
      <c r="C935" s="10">
        <v>1</v>
      </c>
      <c r="D935" s="10">
        <v>2</v>
      </c>
      <c r="E935" s="11" t="s">
        <v>2</v>
      </c>
      <c r="F935" s="12" t="s">
        <v>25</v>
      </c>
    </row>
    <row r="936" spans="1:6" x14ac:dyDescent="0.3">
      <c r="A936" s="5" t="s">
        <v>336</v>
      </c>
      <c r="B936" s="6">
        <v>40</v>
      </c>
      <c r="C936" s="6">
        <v>15</v>
      </c>
      <c r="D936" s="6">
        <v>1</v>
      </c>
      <c r="E936" s="7" t="s">
        <v>2</v>
      </c>
      <c r="F936" s="8" t="s">
        <v>20</v>
      </c>
    </row>
    <row r="937" spans="1:6" x14ac:dyDescent="0.3">
      <c r="A937" s="9" t="s">
        <v>337</v>
      </c>
      <c r="B937" s="10">
        <v>102</v>
      </c>
      <c r="C937" s="10">
        <v>11</v>
      </c>
      <c r="D937" s="10">
        <v>6</v>
      </c>
      <c r="E937" s="11" t="s">
        <v>2</v>
      </c>
      <c r="F937" s="12" t="s">
        <v>22</v>
      </c>
    </row>
    <row r="938" spans="1:6" x14ac:dyDescent="0.3">
      <c r="A938" s="5" t="s">
        <v>338</v>
      </c>
      <c r="B938" s="6">
        <v>103</v>
      </c>
      <c r="C938" s="6">
        <v>21</v>
      </c>
      <c r="D938" s="6">
        <v>7</v>
      </c>
      <c r="E938" s="7" t="s">
        <v>2</v>
      </c>
      <c r="F938" s="8" t="s">
        <v>11</v>
      </c>
    </row>
    <row r="939" spans="1:6" x14ac:dyDescent="0.3">
      <c r="A939" s="9" t="s">
        <v>339</v>
      </c>
      <c r="B939" s="10">
        <v>460</v>
      </c>
      <c r="C939" s="10">
        <v>143</v>
      </c>
      <c r="D939" s="10">
        <v>3</v>
      </c>
      <c r="E939" s="11" t="s">
        <v>1</v>
      </c>
      <c r="F939" s="12" t="s">
        <v>19</v>
      </c>
    </row>
    <row r="940" spans="1:6" x14ac:dyDescent="0.3">
      <c r="A940" s="5" t="s">
        <v>339</v>
      </c>
      <c r="B940" s="6">
        <v>125</v>
      </c>
      <c r="C940" s="6">
        <v>22</v>
      </c>
      <c r="D940" s="6">
        <v>3</v>
      </c>
      <c r="E940" s="7" t="s">
        <v>2</v>
      </c>
      <c r="F940" s="8" t="s">
        <v>11</v>
      </c>
    </row>
    <row r="941" spans="1:6" x14ac:dyDescent="0.3">
      <c r="A941" s="9" t="s">
        <v>340</v>
      </c>
      <c r="B941" s="10">
        <v>277</v>
      </c>
      <c r="C941" s="10">
        <v>3</v>
      </c>
      <c r="D941" s="10">
        <v>1</v>
      </c>
      <c r="E941" s="11" t="s">
        <v>3</v>
      </c>
      <c r="F941" s="12" t="s">
        <v>13</v>
      </c>
    </row>
    <row r="942" spans="1:6" x14ac:dyDescent="0.3">
      <c r="A942" s="5" t="s">
        <v>341</v>
      </c>
      <c r="B942" s="6">
        <v>80</v>
      </c>
      <c r="C942" s="6">
        <v>26</v>
      </c>
      <c r="D942" s="6">
        <v>9</v>
      </c>
      <c r="E942" s="7" t="s">
        <v>2</v>
      </c>
      <c r="F942" s="8" t="s">
        <v>53</v>
      </c>
    </row>
    <row r="943" spans="1:6" x14ac:dyDescent="0.3">
      <c r="A943" s="9" t="s">
        <v>342</v>
      </c>
      <c r="B943" s="10">
        <v>100</v>
      </c>
      <c r="C943" s="10">
        <v>12</v>
      </c>
      <c r="D943" s="10">
        <v>2</v>
      </c>
      <c r="E943" s="11" t="s">
        <v>2</v>
      </c>
      <c r="F943" s="12" t="s">
        <v>22</v>
      </c>
    </row>
    <row r="944" spans="1:6" x14ac:dyDescent="0.3">
      <c r="A944" s="5" t="s">
        <v>343</v>
      </c>
      <c r="B944" s="6">
        <v>244</v>
      </c>
      <c r="C944" s="6">
        <v>122</v>
      </c>
      <c r="D944" s="6">
        <v>5</v>
      </c>
      <c r="E944" s="7" t="s">
        <v>1</v>
      </c>
      <c r="F944" s="8" t="s">
        <v>34</v>
      </c>
    </row>
    <row r="945" spans="1:6" x14ac:dyDescent="0.3">
      <c r="A945" s="9" t="s">
        <v>344</v>
      </c>
      <c r="B945" s="10">
        <v>28</v>
      </c>
      <c r="C945" s="10">
        <v>4</v>
      </c>
      <c r="D945" s="10">
        <v>1</v>
      </c>
      <c r="E945" s="11" t="s">
        <v>2</v>
      </c>
      <c r="F945" s="12" t="s">
        <v>22</v>
      </c>
    </row>
    <row r="946" spans="1:6" x14ac:dyDescent="0.3">
      <c r="A946" s="5" t="s">
        <v>344</v>
      </c>
      <c r="B946" s="6">
        <v>110</v>
      </c>
      <c r="C946" s="6">
        <v>12</v>
      </c>
      <c r="D946" s="6">
        <v>7</v>
      </c>
      <c r="E946" s="7" t="s">
        <v>2</v>
      </c>
      <c r="F946" s="8" t="s">
        <v>11</v>
      </c>
    </row>
    <row r="947" spans="1:6" x14ac:dyDescent="0.3">
      <c r="A947" s="9" t="s">
        <v>344</v>
      </c>
      <c r="B947" s="10">
        <v>636</v>
      </c>
      <c r="C947" s="10">
        <v>204</v>
      </c>
      <c r="D947" s="10">
        <v>2</v>
      </c>
      <c r="E947" s="11" t="s">
        <v>3</v>
      </c>
      <c r="F947" s="12" t="s">
        <v>30</v>
      </c>
    </row>
    <row r="948" spans="1:6" x14ac:dyDescent="0.3">
      <c r="A948" s="5" t="s">
        <v>344</v>
      </c>
      <c r="B948" s="6">
        <v>1599</v>
      </c>
      <c r="C948" s="6">
        <v>37</v>
      </c>
      <c r="D948" s="6">
        <v>6</v>
      </c>
      <c r="E948" s="7" t="s">
        <v>3</v>
      </c>
      <c r="F948" s="8" t="s">
        <v>13</v>
      </c>
    </row>
    <row r="949" spans="1:6" x14ac:dyDescent="0.3">
      <c r="A949" s="9" t="s">
        <v>344</v>
      </c>
      <c r="B949" s="10">
        <v>977</v>
      </c>
      <c r="C949" s="10">
        <v>244</v>
      </c>
      <c r="D949" s="10">
        <v>7</v>
      </c>
      <c r="E949" s="11" t="s">
        <v>3</v>
      </c>
      <c r="F949" s="12" t="s">
        <v>15</v>
      </c>
    </row>
    <row r="950" spans="1:6" x14ac:dyDescent="0.3">
      <c r="A950" s="5" t="s">
        <v>345</v>
      </c>
      <c r="B950" s="6">
        <v>100</v>
      </c>
      <c r="C950" s="6">
        <v>7</v>
      </c>
      <c r="D950" s="6">
        <v>2</v>
      </c>
      <c r="E950" s="7" t="s">
        <v>2</v>
      </c>
      <c r="F950" s="8" t="s">
        <v>22</v>
      </c>
    </row>
    <row r="951" spans="1:6" x14ac:dyDescent="0.3">
      <c r="A951" s="9" t="s">
        <v>346</v>
      </c>
      <c r="B951" s="10">
        <v>170</v>
      </c>
      <c r="C951" s="10">
        <v>19</v>
      </c>
      <c r="D951" s="10">
        <v>5</v>
      </c>
      <c r="E951" s="11" t="s">
        <v>2</v>
      </c>
      <c r="F951" s="12" t="s">
        <v>22</v>
      </c>
    </row>
    <row r="952" spans="1:6" x14ac:dyDescent="0.3">
      <c r="A952" s="5" t="s">
        <v>346</v>
      </c>
      <c r="B952" s="6">
        <v>84</v>
      </c>
      <c r="C952" s="6">
        <v>-42</v>
      </c>
      <c r="D952" s="6">
        <v>2</v>
      </c>
      <c r="E952" s="7" t="s">
        <v>3</v>
      </c>
      <c r="F952" s="8" t="s">
        <v>33</v>
      </c>
    </row>
    <row r="953" spans="1:6" x14ac:dyDescent="0.3">
      <c r="A953" s="9" t="s">
        <v>346</v>
      </c>
      <c r="B953" s="10">
        <v>71</v>
      </c>
      <c r="C953" s="10">
        <v>-44</v>
      </c>
      <c r="D953" s="10">
        <v>5</v>
      </c>
      <c r="E953" s="11" t="s">
        <v>3</v>
      </c>
      <c r="F953" s="12" t="s">
        <v>33</v>
      </c>
    </row>
    <row r="954" spans="1:6" x14ac:dyDescent="0.3">
      <c r="A954" s="5" t="s">
        <v>347</v>
      </c>
      <c r="B954" s="6">
        <v>52</v>
      </c>
      <c r="C954" s="6">
        <v>18</v>
      </c>
      <c r="D954" s="6">
        <v>2</v>
      </c>
      <c r="E954" s="7" t="s">
        <v>2</v>
      </c>
      <c r="F954" s="8" t="s">
        <v>11</v>
      </c>
    </row>
    <row r="955" spans="1:6" x14ac:dyDescent="0.3">
      <c r="A955" s="9" t="s">
        <v>348</v>
      </c>
      <c r="B955" s="10">
        <v>226</v>
      </c>
      <c r="C955" s="10">
        <v>58</v>
      </c>
      <c r="D955" s="10">
        <v>3</v>
      </c>
      <c r="E955" s="11" t="s">
        <v>3</v>
      </c>
      <c r="F955" s="12" t="s">
        <v>33</v>
      </c>
    </row>
    <row r="956" spans="1:6" x14ac:dyDescent="0.3">
      <c r="A956" s="5" t="s">
        <v>348</v>
      </c>
      <c r="B956" s="6">
        <v>484</v>
      </c>
      <c r="C956" s="6">
        <v>28</v>
      </c>
      <c r="D956" s="6">
        <v>3</v>
      </c>
      <c r="E956" s="7" t="s">
        <v>3</v>
      </c>
      <c r="F956" s="8" t="s">
        <v>30</v>
      </c>
    </row>
    <row r="957" spans="1:6" x14ac:dyDescent="0.3">
      <c r="A957" s="9" t="s">
        <v>348</v>
      </c>
      <c r="B957" s="10">
        <v>253</v>
      </c>
      <c r="C957" s="10">
        <v>-11</v>
      </c>
      <c r="D957" s="10">
        <v>1</v>
      </c>
      <c r="E957" s="11" t="s">
        <v>2</v>
      </c>
      <c r="F957" s="12" t="s">
        <v>18</v>
      </c>
    </row>
    <row r="958" spans="1:6" x14ac:dyDescent="0.3">
      <c r="A958" s="5" t="s">
        <v>348</v>
      </c>
      <c r="B958" s="6">
        <v>3873</v>
      </c>
      <c r="C958" s="6">
        <v>891</v>
      </c>
      <c r="D958" s="6">
        <v>6</v>
      </c>
      <c r="E958" s="7" t="s">
        <v>3</v>
      </c>
      <c r="F958" s="8" t="s">
        <v>15</v>
      </c>
    </row>
    <row r="959" spans="1:6" x14ac:dyDescent="0.3">
      <c r="A959" s="9" t="s">
        <v>349</v>
      </c>
      <c r="B959" s="10">
        <v>148</v>
      </c>
      <c r="C959" s="10">
        <v>54</v>
      </c>
      <c r="D959" s="10">
        <v>2</v>
      </c>
      <c r="E959" s="11" t="s">
        <v>1</v>
      </c>
      <c r="F959" s="12" t="s">
        <v>19</v>
      </c>
    </row>
    <row r="960" spans="1:6" x14ac:dyDescent="0.3">
      <c r="A960" s="5" t="s">
        <v>350</v>
      </c>
      <c r="B960" s="6">
        <v>27</v>
      </c>
      <c r="C960" s="6">
        <v>12</v>
      </c>
      <c r="D960" s="6">
        <v>1</v>
      </c>
      <c r="E960" s="7" t="s">
        <v>2</v>
      </c>
      <c r="F960" s="8" t="s">
        <v>11</v>
      </c>
    </row>
    <row r="961" spans="1:6" x14ac:dyDescent="0.3">
      <c r="A961" s="9" t="s">
        <v>350</v>
      </c>
      <c r="B961" s="10">
        <v>314</v>
      </c>
      <c r="C961" s="10">
        <v>-41</v>
      </c>
      <c r="D961" s="10">
        <v>3</v>
      </c>
      <c r="E961" s="11" t="s">
        <v>3</v>
      </c>
      <c r="F961" s="12" t="s">
        <v>13</v>
      </c>
    </row>
    <row r="962" spans="1:6" x14ac:dyDescent="0.3">
      <c r="A962" s="5" t="s">
        <v>350</v>
      </c>
      <c r="B962" s="6">
        <v>1228</v>
      </c>
      <c r="C962" s="6">
        <v>14</v>
      </c>
      <c r="D962" s="6">
        <v>3</v>
      </c>
      <c r="E962" s="7" t="s">
        <v>1</v>
      </c>
      <c r="F962" s="8" t="s">
        <v>19</v>
      </c>
    </row>
    <row r="963" spans="1:6" x14ac:dyDescent="0.3">
      <c r="A963" s="9" t="s">
        <v>351</v>
      </c>
      <c r="B963" s="10">
        <v>57</v>
      </c>
      <c r="C963" s="10">
        <v>6</v>
      </c>
      <c r="D963" s="10">
        <v>5</v>
      </c>
      <c r="E963" s="11" t="s">
        <v>2</v>
      </c>
      <c r="F963" s="12" t="s">
        <v>27</v>
      </c>
    </row>
    <row r="964" spans="1:6" x14ac:dyDescent="0.3">
      <c r="A964" s="5" t="s">
        <v>352</v>
      </c>
      <c r="B964" s="6">
        <v>200</v>
      </c>
      <c r="C964" s="6">
        <v>7</v>
      </c>
      <c r="D964" s="6">
        <v>4</v>
      </c>
      <c r="E964" s="7" t="s">
        <v>3</v>
      </c>
      <c r="F964" s="8" t="s">
        <v>13</v>
      </c>
    </row>
    <row r="965" spans="1:6" x14ac:dyDescent="0.3">
      <c r="A965" s="9" t="s">
        <v>353</v>
      </c>
      <c r="B965" s="10">
        <v>25</v>
      </c>
      <c r="C965" s="10">
        <v>10</v>
      </c>
      <c r="D965" s="10">
        <v>1</v>
      </c>
      <c r="E965" s="11" t="s">
        <v>1</v>
      </c>
      <c r="F965" s="12" t="s">
        <v>34</v>
      </c>
    </row>
    <row r="966" spans="1:6" x14ac:dyDescent="0.3">
      <c r="A966" s="5" t="s">
        <v>353</v>
      </c>
      <c r="B966" s="6">
        <v>122</v>
      </c>
      <c r="C966" s="6">
        <v>15</v>
      </c>
      <c r="D966" s="6">
        <v>3</v>
      </c>
      <c r="E966" s="7" t="s">
        <v>3</v>
      </c>
      <c r="F966" s="8" t="s">
        <v>33</v>
      </c>
    </row>
    <row r="967" spans="1:6" x14ac:dyDescent="0.3">
      <c r="A967" s="9" t="s">
        <v>354</v>
      </c>
      <c r="B967" s="10">
        <v>1308</v>
      </c>
      <c r="C967" s="10">
        <v>536</v>
      </c>
      <c r="D967" s="10">
        <v>3</v>
      </c>
      <c r="E967" s="11" t="s">
        <v>1</v>
      </c>
      <c r="F967" s="12" t="s">
        <v>10</v>
      </c>
    </row>
    <row r="968" spans="1:6" x14ac:dyDescent="0.3">
      <c r="A968" s="5" t="s">
        <v>354</v>
      </c>
      <c r="B968" s="6">
        <v>216</v>
      </c>
      <c r="C968" s="6">
        <v>-135</v>
      </c>
      <c r="D968" s="6">
        <v>3</v>
      </c>
      <c r="E968" s="7" t="s">
        <v>1</v>
      </c>
      <c r="F968" s="8" t="s">
        <v>19</v>
      </c>
    </row>
    <row r="969" spans="1:6" x14ac:dyDescent="0.3">
      <c r="A969" s="9" t="s">
        <v>354</v>
      </c>
      <c r="B969" s="10">
        <v>154</v>
      </c>
      <c r="C969" s="10">
        <v>-85</v>
      </c>
      <c r="D969" s="10">
        <v>3</v>
      </c>
      <c r="E969" s="11" t="s">
        <v>1</v>
      </c>
      <c r="F969" s="12" t="s">
        <v>19</v>
      </c>
    </row>
    <row r="970" spans="1:6" x14ac:dyDescent="0.3">
      <c r="A970" s="5" t="s">
        <v>355</v>
      </c>
      <c r="B970" s="6">
        <v>40</v>
      </c>
      <c r="C970" s="6">
        <v>13</v>
      </c>
      <c r="D970" s="6">
        <v>3</v>
      </c>
      <c r="E970" s="7" t="s">
        <v>2</v>
      </c>
      <c r="F970" s="8" t="s">
        <v>22</v>
      </c>
    </row>
    <row r="971" spans="1:6" x14ac:dyDescent="0.3">
      <c r="A971" s="9" t="s">
        <v>355</v>
      </c>
      <c r="B971" s="10">
        <v>351</v>
      </c>
      <c r="C971" s="10">
        <v>-94</v>
      </c>
      <c r="D971" s="10">
        <v>5</v>
      </c>
      <c r="E971" s="11" t="s">
        <v>3</v>
      </c>
      <c r="F971" s="12" t="s">
        <v>13</v>
      </c>
    </row>
    <row r="972" spans="1:6" x14ac:dyDescent="0.3">
      <c r="A972" s="5" t="s">
        <v>355</v>
      </c>
      <c r="B972" s="6">
        <v>595</v>
      </c>
      <c r="C972" s="6">
        <v>119</v>
      </c>
      <c r="D972" s="6">
        <v>4</v>
      </c>
      <c r="E972" s="7" t="s">
        <v>1</v>
      </c>
      <c r="F972" s="8" t="s">
        <v>10</v>
      </c>
    </row>
    <row r="973" spans="1:6" x14ac:dyDescent="0.3">
      <c r="A973" s="9" t="s">
        <v>355</v>
      </c>
      <c r="B973" s="10">
        <v>151</v>
      </c>
      <c r="C973" s="10">
        <v>29</v>
      </c>
      <c r="D973" s="10">
        <v>5</v>
      </c>
      <c r="E973" s="11" t="s">
        <v>2</v>
      </c>
      <c r="F973" s="12" t="s">
        <v>12</v>
      </c>
    </row>
    <row r="974" spans="1:6" x14ac:dyDescent="0.3">
      <c r="A974" s="5" t="s">
        <v>355</v>
      </c>
      <c r="B974" s="6">
        <v>58</v>
      </c>
      <c r="C974" s="6">
        <v>17</v>
      </c>
      <c r="D974" s="6">
        <v>2</v>
      </c>
      <c r="E974" s="7" t="s">
        <v>2</v>
      </c>
      <c r="F974" s="8" t="s">
        <v>12</v>
      </c>
    </row>
    <row r="975" spans="1:6" x14ac:dyDescent="0.3">
      <c r="A975" s="9" t="s">
        <v>355</v>
      </c>
      <c r="B975" s="10">
        <v>202</v>
      </c>
      <c r="C975" s="10">
        <v>89</v>
      </c>
      <c r="D975" s="10">
        <v>9</v>
      </c>
      <c r="E975" s="11" t="s">
        <v>2</v>
      </c>
      <c r="F975" s="12" t="s">
        <v>22</v>
      </c>
    </row>
    <row r="976" spans="1:6" x14ac:dyDescent="0.3">
      <c r="A976" s="5" t="s">
        <v>356</v>
      </c>
      <c r="B976" s="6">
        <v>73</v>
      </c>
      <c r="C976" s="6">
        <v>-36</v>
      </c>
      <c r="D976" s="6">
        <v>3</v>
      </c>
      <c r="E976" s="7" t="s">
        <v>1</v>
      </c>
      <c r="F976" s="8" t="s">
        <v>19</v>
      </c>
    </row>
    <row r="977" spans="1:6" x14ac:dyDescent="0.3">
      <c r="A977" s="9" t="s">
        <v>357</v>
      </c>
      <c r="B977" s="10">
        <v>71</v>
      </c>
      <c r="C977" s="10">
        <v>-14</v>
      </c>
      <c r="D977" s="10">
        <v>4</v>
      </c>
      <c r="E977" s="11" t="s">
        <v>1</v>
      </c>
      <c r="F977" s="12" t="s">
        <v>34</v>
      </c>
    </row>
    <row r="978" spans="1:6" x14ac:dyDescent="0.3">
      <c r="A978" s="5" t="s">
        <v>358</v>
      </c>
      <c r="B978" s="6">
        <v>81</v>
      </c>
      <c r="C978" s="6">
        <v>-44</v>
      </c>
      <c r="D978" s="6">
        <v>3</v>
      </c>
      <c r="E978" s="7" t="s">
        <v>2</v>
      </c>
      <c r="F978" s="8" t="s">
        <v>11</v>
      </c>
    </row>
    <row r="979" spans="1:6" x14ac:dyDescent="0.3">
      <c r="A979" s="9" t="s">
        <v>358</v>
      </c>
      <c r="B979" s="10">
        <v>412</v>
      </c>
      <c r="C979" s="10">
        <v>-412</v>
      </c>
      <c r="D979" s="10">
        <v>6</v>
      </c>
      <c r="E979" s="11" t="s">
        <v>2</v>
      </c>
      <c r="F979" s="12" t="s">
        <v>16</v>
      </c>
    </row>
    <row r="980" spans="1:6" x14ac:dyDescent="0.3">
      <c r="A980" s="5" t="s">
        <v>358</v>
      </c>
      <c r="B980" s="6">
        <v>207</v>
      </c>
      <c r="C980" s="6">
        <v>-100</v>
      </c>
      <c r="D980" s="6">
        <v>2</v>
      </c>
      <c r="E980" s="7" t="s">
        <v>2</v>
      </c>
      <c r="F980" s="8" t="s">
        <v>16</v>
      </c>
    </row>
    <row r="981" spans="1:6" x14ac:dyDescent="0.3">
      <c r="A981" s="9" t="s">
        <v>359</v>
      </c>
      <c r="B981" s="10">
        <v>105</v>
      </c>
      <c r="C981" s="10">
        <v>33</v>
      </c>
      <c r="D981" s="10">
        <v>6</v>
      </c>
      <c r="E981" s="11" t="s">
        <v>2</v>
      </c>
      <c r="F981" s="12" t="s">
        <v>16</v>
      </c>
    </row>
    <row r="982" spans="1:6" x14ac:dyDescent="0.3">
      <c r="A982" s="5" t="s">
        <v>360</v>
      </c>
      <c r="B982" s="6">
        <v>162</v>
      </c>
      <c r="C982" s="6">
        <v>20</v>
      </c>
      <c r="D982" s="6">
        <v>3</v>
      </c>
      <c r="E982" s="7" t="s">
        <v>1</v>
      </c>
      <c r="F982" s="8" t="s">
        <v>19</v>
      </c>
    </row>
    <row r="983" spans="1:6" x14ac:dyDescent="0.3">
      <c r="A983" s="9" t="s">
        <v>360</v>
      </c>
      <c r="B983" s="10">
        <v>150</v>
      </c>
      <c r="C983" s="10">
        <v>32</v>
      </c>
      <c r="D983" s="10">
        <v>3</v>
      </c>
      <c r="E983" s="11" t="s">
        <v>2</v>
      </c>
      <c r="F983" s="12" t="s">
        <v>12</v>
      </c>
    </row>
    <row r="984" spans="1:6" x14ac:dyDescent="0.3">
      <c r="A984" s="5" t="s">
        <v>360</v>
      </c>
      <c r="B984" s="6">
        <v>1657</v>
      </c>
      <c r="C984" s="6">
        <v>460</v>
      </c>
      <c r="D984" s="6">
        <v>4</v>
      </c>
      <c r="E984" s="7" t="s">
        <v>1</v>
      </c>
      <c r="F984" s="8" t="s">
        <v>19</v>
      </c>
    </row>
    <row r="985" spans="1:6" x14ac:dyDescent="0.3">
      <c r="A985" s="9" t="s">
        <v>361</v>
      </c>
      <c r="B985" s="10">
        <v>61</v>
      </c>
      <c r="C985" s="10">
        <v>25</v>
      </c>
      <c r="D985" s="10">
        <v>4</v>
      </c>
      <c r="E985" s="11" t="s">
        <v>2</v>
      </c>
      <c r="F985" s="12" t="s">
        <v>16</v>
      </c>
    </row>
    <row r="986" spans="1:6" x14ac:dyDescent="0.3">
      <c r="A986" s="5" t="s">
        <v>362</v>
      </c>
      <c r="B986" s="6">
        <v>1101</v>
      </c>
      <c r="C986" s="6">
        <v>352</v>
      </c>
      <c r="D986" s="6">
        <v>3</v>
      </c>
      <c r="E986" s="7" t="s">
        <v>1</v>
      </c>
      <c r="F986" s="8" t="s">
        <v>10</v>
      </c>
    </row>
    <row r="987" spans="1:6" x14ac:dyDescent="0.3">
      <c r="A987" s="9" t="s">
        <v>363</v>
      </c>
      <c r="B987" s="10">
        <v>61</v>
      </c>
      <c r="C987" s="10">
        <v>1</v>
      </c>
      <c r="D987" s="10">
        <v>2</v>
      </c>
      <c r="E987" s="11" t="s">
        <v>1</v>
      </c>
      <c r="F987" s="12" t="s">
        <v>34</v>
      </c>
    </row>
    <row r="988" spans="1:6" x14ac:dyDescent="0.3">
      <c r="A988" s="5" t="s">
        <v>363</v>
      </c>
      <c r="B988" s="6">
        <v>59</v>
      </c>
      <c r="C988" s="6">
        <v>25</v>
      </c>
      <c r="D988" s="6">
        <v>3</v>
      </c>
      <c r="E988" s="7" t="s">
        <v>2</v>
      </c>
      <c r="F988" s="8" t="s">
        <v>11</v>
      </c>
    </row>
    <row r="989" spans="1:6" x14ac:dyDescent="0.3">
      <c r="A989" s="9" t="s">
        <v>364</v>
      </c>
      <c r="B989" s="10">
        <v>61</v>
      </c>
      <c r="C989" s="10">
        <v>18</v>
      </c>
      <c r="D989" s="10">
        <v>2</v>
      </c>
      <c r="E989" s="11" t="s">
        <v>3</v>
      </c>
      <c r="F989" s="12" t="s">
        <v>33</v>
      </c>
    </row>
    <row r="990" spans="1:6" x14ac:dyDescent="0.3">
      <c r="A990" s="5" t="s">
        <v>364</v>
      </c>
      <c r="B990" s="6">
        <v>136</v>
      </c>
      <c r="C990" s="6">
        <v>41</v>
      </c>
      <c r="D990" s="6">
        <v>3</v>
      </c>
      <c r="E990" s="7" t="s">
        <v>3</v>
      </c>
      <c r="F990" s="8" t="s">
        <v>33</v>
      </c>
    </row>
    <row r="991" spans="1:6" x14ac:dyDescent="0.3">
      <c r="A991" s="9" t="s">
        <v>364</v>
      </c>
      <c r="B991" s="10">
        <v>469</v>
      </c>
      <c r="C991" s="10">
        <v>33</v>
      </c>
      <c r="D991" s="10">
        <v>4</v>
      </c>
      <c r="E991" s="11" t="s">
        <v>3</v>
      </c>
      <c r="F991" s="12" t="s">
        <v>13</v>
      </c>
    </row>
    <row r="992" spans="1:6" x14ac:dyDescent="0.3">
      <c r="A992" s="5" t="s">
        <v>365</v>
      </c>
      <c r="B992" s="6">
        <v>55</v>
      </c>
      <c r="C992" s="6">
        <v>4</v>
      </c>
      <c r="D992" s="6">
        <v>2</v>
      </c>
      <c r="E992" s="7" t="s">
        <v>2</v>
      </c>
      <c r="F992" s="8" t="s">
        <v>11</v>
      </c>
    </row>
    <row r="993" spans="1:6" x14ac:dyDescent="0.3">
      <c r="A993" s="9" t="s">
        <v>365</v>
      </c>
      <c r="B993" s="10">
        <v>13</v>
      </c>
      <c r="C993" s="10">
        <v>3</v>
      </c>
      <c r="D993" s="10">
        <v>2</v>
      </c>
      <c r="E993" s="11" t="s">
        <v>2</v>
      </c>
      <c r="F993" s="12" t="s">
        <v>12</v>
      </c>
    </row>
    <row r="994" spans="1:6" x14ac:dyDescent="0.3">
      <c r="A994" s="5" t="s">
        <v>365</v>
      </c>
      <c r="B994" s="6">
        <v>46</v>
      </c>
      <c r="C994" s="6">
        <v>0</v>
      </c>
      <c r="D994" s="6">
        <v>4</v>
      </c>
      <c r="E994" s="7" t="s">
        <v>2</v>
      </c>
      <c r="F994" s="8" t="s">
        <v>27</v>
      </c>
    </row>
    <row r="995" spans="1:6" x14ac:dyDescent="0.3">
      <c r="A995" s="9" t="s">
        <v>366</v>
      </c>
      <c r="B995" s="10">
        <v>177</v>
      </c>
      <c r="C995" s="10">
        <v>41</v>
      </c>
      <c r="D995" s="10">
        <v>4</v>
      </c>
      <c r="E995" s="11" t="s">
        <v>2</v>
      </c>
      <c r="F995" s="12" t="s">
        <v>25</v>
      </c>
    </row>
    <row r="996" spans="1:6" x14ac:dyDescent="0.3">
      <c r="A996" s="5" t="s">
        <v>367</v>
      </c>
      <c r="B996" s="6">
        <v>646</v>
      </c>
      <c r="C996" s="6">
        <v>-23</v>
      </c>
      <c r="D996" s="6">
        <v>2</v>
      </c>
      <c r="E996" s="7" t="s">
        <v>3</v>
      </c>
      <c r="F996" s="8" t="s">
        <v>30</v>
      </c>
    </row>
    <row r="997" spans="1:6" x14ac:dyDescent="0.3">
      <c r="A997" s="9" t="s">
        <v>368</v>
      </c>
      <c r="B997" s="10">
        <v>48</v>
      </c>
      <c r="C997" s="10">
        <v>20</v>
      </c>
      <c r="D997" s="10">
        <v>4</v>
      </c>
      <c r="E997" s="11" t="s">
        <v>2</v>
      </c>
      <c r="F997" s="12" t="s">
        <v>11</v>
      </c>
    </row>
    <row r="998" spans="1:6" x14ac:dyDescent="0.3">
      <c r="A998" s="5" t="s">
        <v>368</v>
      </c>
      <c r="B998" s="6">
        <v>26</v>
      </c>
      <c r="C998" s="6">
        <v>7</v>
      </c>
      <c r="D998" s="6">
        <v>4</v>
      </c>
      <c r="E998" s="7" t="s">
        <v>2</v>
      </c>
      <c r="F998" s="8" t="s">
        <v>12</v>
      </c>
    </row>
    <row r="999" spans="1:6" x14ac:dyDescent="0.3">
      <c r="A999" s="9" t="s">
        <v>368</v>
      </c>
      <c r="B999" s="10">
        <v>149</v>
      </c>
      <c r="C999" s="10">
        <v>15</v>
      </c>
      <c r="D999" s="10">
        <v>3</v>
      </c>
      <c r="E999" s="11" t="s">
        <v>2</v>
      </c>
      <c r="F999" s="12" t="s">
        <v>16</v>
      </c>
    </row>
    <row r="1000" spans="1:6" x14ac:dyDescent="0.3">
      <c r="A1000" s="5" t="s">
        <v>368</v>
      </c>
      <c r="B1000" s="6">
        <v>1547</v>
      </c>
      <c r="C1000" s="6">
        <v>340</v>
      </c>
      <c r="D1000" s="6">
        <v>6</v>
      </c>
      <c r="E1000" s="7" t="s">
        <v>3</v>
      </c>
      <c r="F1000" s="8" t="s">
        <v>33</v>
      </c>
    </row>
    <row r="1001" spans="1:6" x14ac:dyDescent="0.3">
      <c r="A1001" s="9" t="s">
        <v>368</v>
      </c>
      <c r="B1001" s="10">
        <v>137</v>
      </c>
      <c r="C1001" s="10">
        <v>38</v>
      </c>
      <c r="D1001" s="10">
        <v>5</v>
      </c>
      <c r="E1001" s="11" t="s">
        <v>2</v>
      </c>
      <c r="F1001" s="12" t="s">
        <v>12</v>
      </c>
    </row>
    <row r="1002" spans="1:6" x14ac:dyDescent="0.3">
      <c r="A1002" s="5" t="s">
        <v>369</v>
      </c>
      <c r="B1002" s="6">
        <v>169</v>
      </c>
      <c r="C1002" s="6">
        <v>38</v>
      </c>
      <c r="D1002" s="6">
        <v>3</v>
      </c>
      <c r="E1002" s="7" t="s">
        <v>2</v>
      </c>
      <c r="F1002" s="8" t="s">
        <v>16</v>
      </c>
    </row>
    <row r="1003" spans="1:6" x14ac:dyDescent="0.3">
      <c r="A1003" s="9" t="s">
        <v>370</v>
      </c>
      <c r="B1003" s="10">
        <v>245</v>
      </c>
      <c r="C1003" s="10">
        <v>10</v>
      </c>
      <c r="D1003" s="10">
        <v>2</v>
      </c>
      <c r="E1003" s="11" t="s">
        <v>1</v>
      </c>
      <c r="F1003" s="12" t="s">
        <v>10</v>
      </c>
    </row>
    <row r="1004" spans="1:6" x14ac:dyDescent="0.3">
      <c r="A1004" s="5" t="s">
        <v>370</v>
      </c>
      <c r="B1004" s="6">
        <v>60</v>
      </c>
      <c r="C1004" s="6">
        <v>3</v>
      </c>
      <c r="D1004" s="6">
        <v>3</v>
      </c>
      <c r="E1004" s="7" t="s">
        <v>2</v>
      </c>
      <c r="F1004" s="8" t="s">
        <v>16</v>
      </c>
    </row>
    <row r="1005" spans="1:6" x14ac:dyDescent="0.3">
      <c r="A1005" s="9" t="s">
        <v>370</v>
      </c>
      <c r="B1005" s="10">
        <v>63</v>
      </c>
      <c r="C1005" s="10">
        <v>14</v>
      </c>
      <c r="D1005" s="10">
        <v>2</v>
      </c>
      <c r="E1005" s="11" t="s">
        <v>2</v>
      </c>
      <c r="F1005" s="12" t="s">
        <v>25</v>
      </c>
    </row>
    <row r="1006" spans="1:6" x14ac:dyDescent="0.3">
      <c r="A1006" s="5" t="s">
        <v>370</v>
      </c>
      <c r="B1006" s="6">
        <v>765</v>
      </c>
      <c r="C1006" s="6">
        <v>-36</v>
      </c>
      <c r="D1006" s="6">
        <v>3</v>
      </c>
      <c r="E1006" s="7" t="s">
        <v>3</v>
      </c>
      <c r="F1006" s="8" t="s">
        <v>13</v>
      </c>
    </row>
    <row r="1007" spans="1:6" x14ac:dyDescent="0.3">
      <c r="A1007" s="9" t="s">
        <v>371</v>
      </c>
      <c r="B1007" s="10">
        <v>146</v>
      </c>
      <c r="C1007" s="10">
        <v>7</v>
      </c>
      <c r="D1007" s="10">
        <v>2</v>
      </c>
      <c r="E1007" s="11" t="s">
        <v>3</v>
      </c>
      <c r="F1007" s="12" t="s">
        <v>15</v>
      </c>
    </row>
    <row r="1008" spans="1:6" x14ac:dyDescent="0.3">
      <c r="A1008" s="5" t="s">
        <v>372</v>
      </c>
      <c r="B1008" s="6">
        <v>290</v>
      </c>
      <c r="C1008" s="6">
        <v>35</v>
      </c>
      <c r="D1008" s="6">
        <v>6</v>
      </c>
      <c r="E1008" s="7" t="s">
        <v>2</v>
      </c>
      <c r="F1008" s="8" t="s">
        <v>12</v>
      </c>
    </row>
    <row r="1009" spans="1:6" x14ac:dyDescent="0.3">
      <c r="A1009" s="9" t="s">
        <v>372</v>
      </c>
      <c r="B1009" s="10">
        <v>207</v>
      </c>
      <c r="C1009" s="10">
        <v>33</v>
      </c>
      <c r="D1009" s="10">
        <v>2</v>
      </c>
      <c r="E1009" s="11" t="s">
        <v>3</v>
      </c>
      <c r="F1009" s="12" t="s">
        <v>33</v>
      </c>
    </row>
    <row r="1010" spans="1:6" x14ac:dyDescent="0.3">
      <c r="A1010" s="5" t="s">
        <v>373</v>
      </c>
      <c r="B1010" s="6">
        <v>152</v>
      </c>
      <c r="C1010" s="6">
        <v>23</v>
      </c>
      <c r="D1010" s="6">
        <v>3</v>
      </c>
      <c r="E1010" s="7" t="s">
        <v>1</v>
      </c>
      <c r="F1010" s="8" t="s">
        <v>34</v>
      </c>
    </row>
    <row r="1011" spans="1:6" x14ac:dyDescent="0.3">
      <c r="A1011" s="9" t="s">
        <v>374</v>
      </c>
      <c r="B1011" s="10">
        <v>24</v>
      </c>
      <c r="C1011" s="10">
        <v>11</v>
      </c>
      <c r="D1011" s="10">
        <v>3</v>
      </c>
      <c r="E1011" s="11" t="s">
        <v>2</v>
      </c>
      <c r="F1011" s="12" t="s">
        <v>12</v>
      </c>
    </row>
    <row r="1012" spans="1:6" x14ac:dyDescent="0.3">
      <c r="A1012" s="5" t="s">
        <v>374</v>
      </c>
      <c r="B1012" s="6">
        <v>140</v>
      </c>
      <c r="C1012" s="6">
        <v>57</v>
      </c>
      <c r="D1012" s="6">
        <v>2</v>
      </c>
      <c r="E1012" s="7" t="s">
        <v>2</v>
      </c>
      <c r="F1012" s="8" t="s">
        <v>18</v>
      </c>
    </row>
    <row r="1013" spans="1:6" x14ac:dyDescent="0.3">
      <c r="A1013" s="9" t="s">
        <v>374</v>
      </c>
      <c r="B1013" s="10">
        <v>151</v>
      </c>
      <c r="C1013" s="10">
        <v>9</v>
      </c>
      <c r="D1013" s="10">
        <v>3</v>
      </c>
      <c r="E1013" s="11" t="s">
        <v>2</v>
      </c>
      <c r="F1013" s="12" t="s">
        <v>12</v>
      </c>
    </row>
    <row r="1014" spans="1:6" x14ac:dyDescent="0.3">
      <c r="A1014" s="5" t="s">
        <v>375</v>
      </c>
      <c r="B1014" s="6">
        <v>13</v>
      </c>
      <c r="C1014" s="6">
        <v>4</v>
      </c>
      <c r="D1014" s="6">
        <v>1</v>
      </c>
      <c r="E1014" s="7" t="s">
        <v>2</v>
      </c>
      <c r="F1014" s="8" t="s">
        <v>27</v>
      </c>
    </row>
    <row r="1015" spans="1:6" x14ac:dyDescent="0.3">
      <c r="A1015" s="9" t="s">
        <v>375</v>
      </c>
      <c r="B1015" s="10">
        <v>54</v>
      </c>
      <c r="C1015" s="10">
        <v>27</v>
      </c>
      <c r="D1015" s="10">
        <v>2</v>
      </c>
      <c r="E1015" s="11" t="s">
        <v>2</v>
      </c>
      <c r="F1015" s="12" t="s">
        <v>11</v>
      </c>
    </row>
    <row r="1016" spans="1:6" x14ac:dyDescent="0.3">
      <c r="A1016" s="5" t="s">
        <v>375</v>
      </c>
      <c r="B1016" s="6">
        <v>644</v>
      </c>
      <c r="C1016" s="6">
        <v>167</v>
      </c>
      <c r="D1016" s="6">
        <v>2</v>
      </c>
      <c r="E1016" s="7" t="s">
        <v>3</v>
      </c>
      <c r="F1016" s="8" t="s">
        <v>30</v>
      </c>
    </row>
    <row r="1017" spans="1:6" x14ac:dyDescent="0.3">
      <c r="A1017" s="9" t="s">
        <v>375</v>
      </c>
      <c r="B1017" s="10">
        <v>261</v>
      </c>
      <c r="C1017" s="10">
        <v>13</v>
      </c>
      <c r="D1017" s="10">
        <v>6</v>
      </c>
      <c r="E1017" s="11" t="s">
        <v>2</v>
      </c>
      <c r="F1017" s="12" t="s">
        <v>25</v>
      </c>
    </row>
    <row r="1018" spans="1:6" x14ac:dyDescent="0.3">
      <c r="A1018" s="5" t="s">
        <v>375</v>
      </c>
      <c r="B1018" s="6">
        <v>1622</v>
      </c>
      <c r="C1018" s="6">
        <v>95</v>
      </c>
      <c r="D1018" s="6">
        <v>5</v>
      </c>
      <c r="E1018" s="7" t="s">
        <v>3</v>
      </c>
      <c r="F1018" s="8" t="s">
        <v>30</v>
      </c>
    </row>
    <row r="1019" spans="1:6" x14ac:dyDescent="0.3">
      <c r="A1019" s="9" t="s">
        <v>375</v>
      </c>
      <c r="B1019" s="10">
        <v>190</v>
      </c>
      <c r="C1019" s="10">
        <v>19</v>
      </c>
      <c r="D1019" s="10">
        <v>9</v>
      </c>
      <c r="E1019" s="11" t="s">
        <v>1</v>
      </c>
      <c r="F1019" s="12" t="s">
        <v>34</v>
      </c>
    </row>
    <row r="1020" spans="1:6" x14ac:dyDescent="0.3">
      <c r="A1020" s="5" t="s">
        <v>375</v>
      </c>
      <c r="B1020" s="6">
        <v>158</v>
      </c>
      <c r="C1020" s="6">
        <v>-29</v>
      </c>
      <c r="D1020" s="6">
        <v>10</v>
      </c>
      <c r="E1020" s="7" t="s">
        <v>2</v>
      </c>
      <c r="F1020" s="8" t="s">
        <v>12</v>
      </c>
    </row>
    <row r="1021" spans="1:6" x14ac:dyDescent="0.3">
      <c r="A1021" s="9" t="s">
        <v>375</v>
      </c>
      <c r="B1021" s="10">
        <v>136</v>
      </c>
      <c r="C1021" s="10">
        <v>-33</v>
      </c>
      <c r="D1021" s="10">
        <v>5</v>
      </c>
      <c r="E1021" s="11" t="s">
        <v>2</v>
      </c>
      <c r="F1021" s="12" t="s">
        <v>16</v>
      </c>
    </row>
    <row r="1022" spans="1:6" x14ac:dyDescent="0.3">
      <c r="A1022" s="5" t="s">
        <v>375</v>
      </c>
      <c r="B1022" s="6">
        <v>133</v>
      </c>
      <c r="C1022" s="6">
        <v>5</v>
      </c>
      <c r="D1022" s="6">
        <v>5</v>
      </c>
      <c r="E1022" s="7" t="s">
        <v>2</v>
      </c>
      <c r="F1022" s="8" t="s">
        <v>11</v>
      </c>
    </row>
    <row r="1023" spans="1:6" x14ac:dyDescent="0.3">
      <c r="A1023" s="9" t="s">
        <v>376</v>
      </c>
      <c r="B1023" s="10">
        <v>102</v>
      </c>
      <c r="C1023" s="10">
        <v>13</v>
      </c>
      <c r="D1023" s="10">
        <v>2</v>
      </c>
      <c r="E1023" s="11" t="s">
        <v>2</v>
      </c>
      <c r="F1023" s="12" t="s">
        <v>11</v>
      </c>
    </row>
    <row r="1024" spans="1:6" x14ac:dyDescent="0.3">
      <c r="A1024" s="5" t="s">
        <v>376</v>
      </c>
      <c r="B1024" s="6">
        <v>50</v>
      </c>
      <c r="C1024" s="6">
        <v>14</v>
      </c>
      <c r="D1024" s="6">
        <v>1</v>
      </c>
      <c r="E1024" s="7" t="s">
        <v>3</v>
      </c>
      <c r="F1024" s="8" t="s">
        <v>13</v>
      </c>
    </row>
    <row r="1025" spans="1:6" x14ac:dyDescent="0.3">
      <c r="A1025" s="9" t="s">
        <v>376</v>
      </c>
      <c r="B1025" s="10">
        <v>111</v>
      </c>
      <c r="C1025" s="10">
        <v>11</v>
      </c>
      <c r="D1025" s="10">
        <v>9</v>
      </c>
      <c r="E1025" s="11" t="s">
        <v>2</v>
      </c>
      <c r="F1025" s="12" t="s">
        <v>12</v>
      </c>
    </row>
    <row r="1026" spans="1:6" x14ac:dyDescent="0.3">
      <c r="A1026" s="5" t="s">
        <v>376</v>
      </c>
      <c r="B1026" s="6">
        <v>120</v>
      </c>
      <c r="C1026" s="6">
        <v>23</v>
      </c>
      <c r="D1026" s="6">
        <v>5</v>
      </c>
      <c r="E1026" s="7" t="s">
        <v>2</v>
      </c>
      <c r="F1026" s="8" t="s">
        <v>11</v>
      </c>
    </row>
    <row r="1027" spans="1:6" x14ac:dyDescent="0.3">
      <c r="A1027" s="9" t="s">
        <v>376</v>
      </c>
      <c r="B1027" s="10">
        <v>40</v>
      </c>
      <c r="C1027" s="10">
        <v>18</v>
      </c>
      <c r="D1027" s="10">
        <v>1</v>
      </c>
      <c r="E1027" s="11" t="s">
        <v>3</v>
      </c>
      <c r="F1027" s="12" t="s">
        <v>33</v>
      </c>
    </row>
    <row r="1028" spans="1:6" x14ac:dyDescent="0.3">
      <c r="A1028" s="5" t="s">
        <v>376</v>
      </c>
      <c r="B1028" s="6">
        <v>250</v>
      </c>
      <c r="C1028" s="6">
        <v>100</v>
      </c>
      <c r="D1028" s="6">
        <v>3</v>
      </c>
      <c r="E1028" s="7" t="s">
        <v>2</v>
      </c>
      <c r="F1028" s="8" t="s">
        <v>18</v>
      </c>
    </row>
    <row r="1029" spans="1:6" x14ac:dyDescent="0.3">
      <c r="A1029" s="9" t="s">
        <v>376</v>
      </c>
      <c r="B1029" s="10">
        <v>89</v>
      </c>
      <c r="C1029" s="10">
        <v>29</v>
      </c>
      <c r="D1029" s="10">
        <v>2</v>
      </c>
      <c r="E1029" s="11" t="s">
        <v>2</v>
      </c>
      <c r="F1029" s="12" t="s">
        <v>11</v>
      </c>
    </row>
    <row r="1030" spans="1:6" x14ac:dyDescent="0.3">
      <c r="A1030" s="5" t="s">
        <v>376</v>
      </c>
      <c r="B1030" s="6">
        <v>30</v>
      </c>
      <c r="C1030" s="6">
        <v>5</v>
      </c>
      <c r="D1030" s="6">
        <v>2</v>
      </c>
      <c r="E1030" s="7" t="s">
        <v>2</v>
      </c>
      <c r="F1030" s="8" t="s">
        <v>20</v>
      </c>
    </row>
    <row r="1031" spans="1:6" x14ac:dyDescent="0.3">
      <c r="A1031" s="9" t="s">
        <v>376</v>
      </c>
      <c r="B1031" s="10">
        <v>248</v>
      </c>
      <c r="C1031" s="10">
        <v>105</v>
      </c>
      <c r="D1031" s="10">
        <v>2</v>
      </c>
      <c r="E1031" s="11" t="s">
        <v>3</v>
      </c>
      <c r="F1031" s="12" t="s">
        <v>15</v>
      </c>
    </row>
    <row r="1032" spans="1:6" x14ac:dyDescent="0.3">
      <c r="A1032" s="5" t="s">
        <v>376</v>
      </c>
      <c r="B1032" s="6">
        <v>742</v>
      </c>
      <c r="C1032" s="6">
        <v>198</v>
      </c>
      <c r="D1032" s="6">
        <v>2</v>
      </c>
      <c r="E1032" s="7" t="s">
        <v>1</v>
      </c>
      <c r="F1032" s="8" t="s">
        <v>10</v>
      </c>
    </row>
    <row r="1033" spans="1:6" x14ac:dyDescent="0.3">
      <c r="A1033" s="9" t="s">
        <v>377</v>
      </c>
      <c r="B1033" s="10">
        <v>14</v>
      </c>
      <c r="C1033" s="10">
        <v>0</v>
      </c>
      <c r="D1033" s="10">
        <v>4</v>
      </c>
      <c r="E1033" s="11" t="s">
        <v>2</v>
      </c>
      <c r="F1033" s="12" t="s">
        <v>12</v>
      </c>
    </row>
    <row r="1034" spans="1:6" x14ac:dyDescent="0.3">
      <c r="A1034" s="5" t="s">
        <v>377</v>
      </c>
      <c r="B1034" s="6">
        <v>87</v>
      </c>
      <c r="C1034" s="6">
        <v>32</v>
      </c>
      <c r="D1034" s="6">
        <v>9</v>
      </c>
      <c r="E1034" s="7" t="s">
        <v>2</v>
      </c>
      <c r="F1034" s="8" t="s">
        <v>53</v>
      </c>
    </row>
    <row r="1035" spans="1:6" x14ac:dyDescent="0.3">
      <c r="A1035" s="9" t="s">
        <v>377</v>
      </c>
      <c r="B1035" s="10">
        <v>935</v>
      </c>
      <c r="C1035" s="10">
        <v>114</v>
      </c>
      <c r="D1035" s="10">
        <v>4</v>
      </c>
      <c r="E1035" s="11" t="s">
        <v>3</v>
      </c>
      <c r="F1035" s="12" t="s">
        <v>13</v>
      </c>
    </row>
    <row r="1036" spans="1:6" x14ac:dyDescent="0.3">
      <c r="A1036" s="5" t="s">
        <v>377</v>
      </c>
      <c r="B1036" s="6">
        <v>173</v>
      </c>
      <c r="C1036" s="6">
        <v>69</v>
      </c>
      <c r="D1036" s="6">
        <v>3</v>
      </c>
      <c r="E1036" s="7" t="s">
        <v>1</v>
      </c>
      <c r="F1036" s="8" t="s">
        <v>19</v>
      </c>
    </row>
    <row r="1037" spans="1:6" x14ac:dyDescent="0.3">
      <c r="A1037" s="9" t="s">
        <v>377</v>
      </c>
      <c r="B1037" s="10">
        <v>352</v>
      </c>
      <c r="C1037" s="10">
        <v>18</v>
      </c>
      <c r="D1037" s="10">
        <v>5</v>
      </c>
      <c r="E1037" s="11" t="s">
        <v>2</v>
      </c>
      <c r="F1037" s="12" t="s">
        <v>18</v>
      </c>
    </row>
    <row r="1038" spans="1:6" x14ac:dyDescent="0.3">
      <c r="A1038" s="5" t="s">
        <v>377</v>
      </c>
      <c r="B1038" s="6">
        <v>147</v>
      </c>
      <c r="C1038" s="6">
        <v>48</v>
      </c>
      <c r="D1038" s="6">
        <v>3</v>
      </c>
      <c r="E1038" s="7" t="s">
        <v>2</v>
      </c>
      <c r="F1038" s="8" t="s">
        <v>16</v>
      </c>
    </row>
    <row r="1039" spans="1:6" x14ac:dyDescent="0.3">
      <c r="A1039" s="9" t="s">
        <v>377</v>
      </c>
      <c r="B1039" s="10">
        <v>44</v>
      </c>
      <c r="C1039" s="10">
        <v>14</v>
      </c>
      <c r="D1039" s="10">
        <v>3</v>
      </c>
      <c r="E1039" s="11" t="s">
        <v>2</v>
      </c>
      <c r="F1039" s="12" t="s">
        <v>12</v>
      </c>
    </row>
    <row r="1040" spans="1:6" x14ac:dyDescent="0.3">
      <c r="A1040" s="5" t="s">
        <v>378</v>
      </c>
      <c r="B1040" s="6">
        <v>22</v>
      </c>
      <c r="C1040" s="6">
        <v>-8</v>
      </c>
      <c r="D1040" s="6">
        <v>4</v>
      </c>
      <c r="E1040" s="7" t="s">
        <v>2</v>
      </c>
      <c r="F1040" s="8" t="s">
        <v>12</v>
      </c>
    </row>
    <row r="1041" spans="1:6" x14ac:dyDescent="0.3">
      <c r="A1041" s="9" t="s">
        <v>378</v>
      </c>
      <c r="B1041" s="10">
        <v>188</v>
      </c>
      <c r="C1041" s="10">
        <v>-193</v>
      </c>
      <c r="D1041" s="10">
        <v>2</v>
      </c>
      <c r="E1041" s="11" t="s">
        <v>3</v>
      </c>
      <c r="F1041" s="12" t="s">
        <v>13</v>
      </c>
    </row>
    <row r="1042" spans="1:6" x14ac:dyDescent="0.3">
      <c r="A1042" s="5" t="s">
        <v>378</v>
      </c>
      <c r="B1042" s="6">
        <v>81</v>
      </c>
      <c r="C1042" s="6">
        <v>41</v>
      </c>
      <c r="D1042" s="6">
        <v>3</v>
      </c>
      <c r="E1042" s="7" t="s">
        <v>2</v>
      </c>
      <c r="F1042" s="8" t="s">
        <v>11</v>
      </c>
    </row>
    <row r="1043" spans="1:6" x14ac:dyDescent="0.3">
      <c r="A1043" s="9" t="s">
        <v>378</v>
      </c>
      <c r="B1043" s="10">
        <v>44</v>
      </c>
      <c r="C1043" s="10">
        <v>2</v>
      </c>
      <c r="D1043" s="10">
        <v>3</v>
      </c>
      <c r="E1043" s="11" t="s">
        <v>2</v>
      </c>
      <c r="F1043" s="12" t="s">
        <v>12</v>
      </c>
    </row>
    <row r="1044" spans="1:6" x14ac:dyDescent="0.3">
      <c r="A1044" s="5" t="s">
        <v>378</v>
      </c>
      <c r="B1044" s="6">
        <v>116</v>
      </c>
      <c r="C1044" s="6">
        <v>22</v>
      </c>
      <c r="D1044" s="6">
        <v>1</v>
      </c>
      <c r="E1044" s="7" t="s">
        <v>3</v>
      </c>
      <c r="F1044" s="8" t="s">
        <v>33</v>
      </c>
    </row>
    <row r="1045" spans="1:6" x14ac:dyDescent="0.3">
      <c r="A1045" s="9" t="s">
        <v>378</v>
      </c>
      <c r="B1045" s="10">
        <v>67</v>
      </c>
      <c r="C1045" s="10">
        <v>20</v>
      </c>
      <c r="D1045" s="10">
        <v>4</v>
      </c>
      <c r="E1045" s="11" t="s">
        <v>2</v>
      </c>
      <c r="F1045" s="12" t="s">
        <v>22</v>
      </c>
    </row>
    <row r="1046" spans="1:6" x14ac:dyDescent="0.3">
      <c r="A1046" s="5" t="s">
        <v>378</v>
      </c>
      <c r="B1046" s="6">
        <v>744</v>
      </c>
      <c r="C1046" s="6">
        <v>119</v>
      </c>
      <c r="D1046" s="6">
        <v>6</v>
      </c>
      <c r="E1046" s="7" t="s">
        <v>3</v>
      </c>
      <c r="F1046" s="8" t="s">
        <v>30</v>
      </c>
    </row>
    <row r="1047" spans="1:6" x14ac:dyDescent="0.3">
      <c r="A1047" s="9" t="s">
        <v>378</v>
      </c>
      <c r="B1047" s="10">
        <v>1218</v>
      </c>
      <c r="C1047" s="10">
        <v>352</v>
      </c>
      <c r="D1047" s="10">
        <v>9</v>
      </c>
      <c r="E1047" s="11" t="s">
        <v>1</v>
      </c>
      <c r="F1047" s="12" t="s">
        <v>10</v>
      </c>
    </row>
    <row r="1048" spans="1:6" x14ac:dyDescent="0.3">
      <c r="A1048" s="5" t="s">
        <v>378</v>
      </c>
      <c r="B1048" s="6">
        <v>87</v>
      </c>
      <c r="C1048" s="6">
        <v>36</v>
      </c>
      <c r="D1048" s="6">
        <v>5</v>
      </c>
      <c r="E1048" s="7" t="s">
        <v>2</v>
      </c>
      <c r="F1048" s="8" t="s">
        <v>11</v>
      </c>
    </row>
    <row r="1049" spans="1:6" x14ac:dyDescent="0.3">
      <c r="A1049" s="9" t="s">
        <v>379</v>
      </c>
      <c r="B1049" s="10">
        <v>891</v>
      </c>
      <c r="C1049" s="10">
        <v>0</v>
      </c>
      <c r="D1049" s="10">
        <v>5</v>
      </c>
      <c r="E1049" s="11" t="s">
        <v>2</v>
      </c>
      <c r="F1049" s="12" t="s">
        <v>16</v>
      </c>
    </row>
    <row r="1050" spans="1:6" x14ac:dyDescent="0.3">
      <c r="A1050" s="5" t="s">
        <v>379</v>
      </c>
      <c r="B1050" s="6">
        <v>146</v>
      </c>
      <c r="C1050" s="6">
        <v>66</v>
      </c>
      <c r="D1050" s="6">
        <v>1</v>
      </c>
      <c r="E1050" s="7" t="s">
        <v>3</v>
      </c>
      <c r="F1050" s="8" t="s">
        <v>15</v>
      </c>
    </row>
    <row r="1051" spans="1:6" x14ac:dyDescent="0.3">
      <c r="A1051" s="9" t="s">
        <v>379</v>
      </c>
      <c r="B1051" s="10">
        <v>44</v>
      </c>
      <c r="C1051" s="10">
        <v>10</v>
      </c>
      <c r="D1051" s="10">
        <v>3</v>
      </c>
      <c r="E1051" s="11" t="s">
        <v>2</v>
      </c>
      <c r="F1051" s="12" t="s">
        <v>11</v>
      </c>
    </row>
    <row r="1052" spans="1:6" x14ac:dyDescent="0.3">
      <c r="A1052" s="5" t="s">
        <v>379</v>
      </c>
      <c r="B1052" s="6">
        <v>27</v>
      </c>
      <c r="C1052" s="6">
        <v>0</v>
      </c>
      <c r="D1052" s="6">
        <v>2</v>
      </c>
      <c r="E1052" s="7" t="s">
        <v>2</v>
      </c>
      <c r="F1052" s="8" t="s">
        <v>27</v>
      </c>
    </row>
    <row r="1053" spans="1:6" x14ac:dyDescent="0.3">
      <c r="A1053" s="9" t="s">
        <v>379</v>
      </c>
      <c r="B1053" s="10">
        <v>48</v>
      </c>
      <c r="C1053" s="10">
        <v>11</v>
      </c>
      <c r="D1053" s="10">
        <v>2</v>
      </c>
      <c r="E1053" s="11" t="s">
        <v>2</v>
      </c>
      <c r="F1053" s="12" t="s">
        <v>25</v>
      </c>
    </row>
    <row r="1054" spans="1:6" x14ac:dyDescent="0.3">
      <c r="A1054" s="5" t="s">
        <v>379</v>
      </c>
      <c r="B1054" s="6">
        <v>189</v>
      </c>
      <c r="C1054" s="6">
        <v>60</v>
      </c>
      <c r="D1054" s="6">
        <v>4</v>
      </c>
      <c r="E1054" s="7" t="s">
        <v>1</v>
      </c>
      <c r="F1054" s="8" t="s">
        <v>34</v>
      </c>
    </row>
    <row r="1055" spans="1:6" x14ac:dyDescent="0.3">
      <c r="A1055" s="9" t="s">
        <v>379</v>
      </c>
      <c r="B1055" s="10">
        <v>524</v>
      </c>
      <c r="C1055" s="10">
        <v>-25</v>
      </c>
      <c r="D1055" s="10">
        <v>2</v>
      </c>
      <c r="E1055" s="11" t="s">
        <v>3</v>
      </c>
      <c r="F1055" s="12" t="s">
        <v>13</v>
      </c>
    </row>
    <row r="1056" spans="1:6" x14ac:dyDescent="0.3">
      <c r="A1056" s="5" t="s">
        <v>379</v>
      </c>
      <c r="B1056" s="6">
        <v>148</v>
      </c>
      <c r="C1056" s="6">
        <v>9</v>
      </c>
      <c r="D1056" s="6">
        <v>1</v>
      </c>
      <c r="E1056" s="7" t="s">
        <v>3</v>
      </c>
      <c r="F1056" s="8" t="s">
        <v>13</v>
      </c>
    </row>
    <row r="1057" spans="1:6" x14ac:dyDescent="0.3">
      <c r="A1057" s="9" t="s">
        <v>380</v>
      </c>
      <c r="B1057" s="10">
        <v>1716</v>
      </c>
      <c r="C1057" s="10">
        <v>309</v>
      </c>
      <c r="D1057" s="10">
        <v>7</v>
      </c>
      <c r="E1057" s="11" t="s">
        <v>3</v>
      </c>
      <c r="F1057" s="12" t="s">
        <v>33</v>
      </c>
    </row>
    <row r="1058" spans="1:6" x14ac:dyDescent="0.3">
      <c r="A1058" s="5" t="s">
        <v>380</v>
      </c>
      <c r="B1058" s="6">
        <v>45</v>
      </c>
      <c r="C1058" s="6">
        <v>8</v>
      </c>
      <c r="D1058" s="6">
        <v>4</v>
      </c>
      <c r="E1058" s="7" t="s">
        <v>2</v>
      </c>
      <c r="F1058" s="8" t="s">
        <v>53</v>
      </c>
    </row>
    <row r="1059" spans="1:6" x14ac:dyDescent="0.3">
      <c r="A1059" s="9" t="s">
        <v>380</v>
      </c>
      <c r="B1059" s="10">
        <v>39</v>
      </c>
      <c r="C1059" s="10">
        <v>2</v>
      </c>
      <c r="D1059" s="10">
        <v>2</v>
      </c>
      <c r="E1059" s="11" t="s">
        <v>2</v>
      </c>
      <c r="F1059" s="12" t="s">
        <v>16</v>
      </c>
    </row>
    <row r="1060" spans="1:6" x14ac:dyDescent="0.3">
      <c r="A1060" s="5" t="s">
        <v>380</v>
      </c>
      <c r="B1060" s="6">
        <v>110</v>
      </c>
      <c r="C1060" s="6">
        <v>20</v>
      </c>
      <c r="D1060" s="6">
        <v>5</v>
      </c>
      <c r="E1060" s="7" t="s">
        <v>2</v>
      </c>
      <c r="F1060" s="8" t="s">
        <v>11</v>
      </c>
    </row>
    <row r="1061" spans="1:6" x14ac:dyDescent="0.3">
      <c r="A1061" s="9" t="s">
        <v>380</v>
      </c>
      <c r="B1061" s="10">
        <v>54</v>
      </c>
      <c r="C1061" s="10">
        <v>14</v>
      </c>
      <c r="D1061" s="10">
        <v>3</v>
      </c>
      <c r="E1061" s="11" t="s">
        <v>2</v>
      </c>
      <c r="F1061" s="12" t="s">
        <v>22</v>
      </c>
    </row>
    <row r="1062" spans="1:6" x14ac:dyDescent="0.3">
      <c r="A1062" s="5" t="s">
        <v>380</v>
      </c>
      <c r="B1062" s="6">
        <v>954</v>
      </c>
      <c r="C1062" s="6">
        <v>95</v>
      </c>
      <c r="D1062" s="6">
        <v>3</v>
      </c>
      <c r="E1062" s="7" t="s">
        <v>3</v>
      </c>
      <c r="F1062" s="8" t="s">
        <v>30</v>
      </c>
    </row>
    <row r="1063" spans="1:6" x14ac:dyDescent="0.3">
      <c r="A1063" s="9" t="s">
        <v>380</v>
      </c>
      <c r="B1063" s="10">
        <v>2927</v>
      </c>
      <c r="C1063" s="10">
        <v>146</v>
      </c>
      <c r="D1063" s="10">
        <v>8</v>
      </c>
      <c r="E1063" s="11" t="s">
        <v>1</v>
      </c>
      <c r="F1063" s="12" t="s">
        <v>10</v>
      </c>
    </row>
    <row r="1064" spans="1:6" x14ac:dyDescent="0.3">
      <c r="A1064" s="5" t="s">
        <v>380</v>
      </c>
      <c r="B1064" s="6">
        <v>294</v>
      </c>
      <c r="C1064" s="6">
        <v>62</v>
      </c>
      <c r="D1064" s="6">
        <v>9</v>
      </c>
      <c r="E1064" s="7" t="s">
        <v>2</v>
      </c>
      <c r="F1064" s="8" t="s">
        <v>22</v>
      </c>
    </row>
    <row r="1065" spans="1:6" x14ac:dyDescent="0.3">
      <c r="A1065" s="9" t="s">
        <v>380</v>
      </c>
      <c r="B1065" s="10">
        <v>200</v>
      </c>
      <c r="C1065" s="10">
        <v>13</v>
      </c>
      <c r="D1065" s="10">
        <v>5</v>
      </c>
      <c r="E1065" s="11" t="s">
        <v>3</v>
      </c>
      <c r="F1065" s="12" t="s">
        <v>15</v>
      </c>
    </row>
    <row r="1066" spans="1:6" x14ac:dyDescent="0.3">
      <c r="A1066" s="5" t="s">
        <v>381</v>
      </c>
      <c r="B1066" s="6">
        <v>89</v>
      </c>
      <c r="C1066" s="6">
        <v>-37</v>
      </c>
      <c r="D1066" s="6">
        <v>4</v>
      </c>
      <c r="E1066" s="7" t="s">
        <v>2</v>
      </c>
      <c r="F1066" s="8" t="s">
        <v>25</v>
      </c>
    </row>
    <row r="1067" spans="1:6" x14ac:dyDescent="0.3">
      <c r="A1067" s="9" t="s">
        <v>381</v>
      </c>
      <c r="B1067" s="10">
        <v>59</v>
      </c>
      <c r="C1067" s="10">
        <v>10</v>
      </c>
      <c r="D1067" s="10">
        <v>2</v>
      </c>
      <c r="E1067" s="11" t="s">
        <v>2</v>
      </c>
      <c r="F1067" s="12" t="s">
        <v>12</v>
      </c>
    </row>
    <row r="1068" spans="1:6" x14ac:dyDescent="0.3">
      <c r="A1068" s="5" t="s">
        <v>381</v>
      </c>
      <c r="B1068" s="6">
        <v>33</v>
      </c>
      <c r="C1068" s="6">
        <v>10</v>
      </c>
      <c r="D1068" s="6">
        <v>3</v>
      </c>
      <c r="E1068" s="7" t="s">
        <v>2</v>
      </c>
      <c r="F1068" s="8" t="s">
        <v>12</v>
      </c>
    </row>
    <row r="1069" spans="1:6" x14ac:dyDescent="0.3">
      <c r="A1069" s="9" t="s">
        <v>381</v>
      </c>
      <c r="B1069" s="10">
        <v>474</v>
      </c>
      <c r="C1069" s="10">
        <v>56</v>
      </c>
      <c r="D1069" s="10">
        <v>4</v>
      </c>
      <c r="E1069" s="11" t="s">
        <v>3</v>
      </c>
      <c r="F1069" s="12" t="s">
        <v>15</v>
      </c>
    </row>
    <row r="1070" spans="1:6" x14ac:dyDescent="0.3">
      <c r="A1070" s="5" t="s">
        <v>381</v>
      </c>
      <c r="B1070" s="6">
        <v>140</v>
      </c>
      <c r="C1070" s="6">
        <v>28</v>
      </c>
      <c r="D1070" s="6">
        <v>2</v>
      </c>
      <c r="E1070" s="7" t="s">
        <v>3</v>
      </c>
      <c r="F1070" s="8" t="s">
        <v>15</v>
      </c>
    </row>
    <row r="1071" spans="1:6" x14ac:dyDescent="0.3">
      <c r="A1071" s="9" t="s">
        <v>382</v>
      </c>
      <c r="B1071" s="10">
        <v>147</v>
      </c>
      <c r="C1071" s="10">
        <v>73</v>
      </c>
      <c r="D1071" s="10">
        <v>3</v>
      </c>
      <c r="E1071" s="11" t="s">
        <v>2</v>
      </c>
      <c r="F1071" s="12" t="s">
        <v>11</v>
      </c>
    </row>
    <row r="1072" spans="1:6" x14ac:dyDescent="0.3">
      <c r="A1072" s="5" t="s">
        <v>382</v>
      </c>
      <c r="B1072" s="6">
        <v>16</v>
      </c>
      <c r="C1072" s="6">
        <v>2</v>
      </c>
      <c r="D1072" s="6">
        <v>1</v>
      </c>
      <c r="E1072" s="7" t="s">
        <v>2</v>
      </c>
      <c r="F1072" s="8" t="s">
        <v>16</v>
      </c>
    </row>
    <row r="1073" spans="1:6" x14ac:dyDescent="0.3">
      <c r="A1073" s="9" t="s">
        <v>382</v>
      </c>
      <c r="B1073" s="10">
        <v>1157</v>
      </c>
      <c r="C1073" s="10">
        <v>-13</v>
      </c>
      <c r="D1073" s="10">
        <v>9</v>
      </c>
      <c r="E1073" s="11" t="s">
        <v>1</v>
      </c>
      <c r="F1073" s="12" t="s">
        <v>10</v>
      </c>
    </row>
    <row r="1074" spans="1:6" x14ac:dyDescent="0.3">
      <c r="A1074" s="5" t="s">
        <v>383</v>
      </c>
      <c r="B1074" s="6">
        <v>105</v>
      </c>
      <c r="C1074" s="6">
        <v>25</v>
      </c>
      <c r="D1074" s="6">
        <v>2</v>
      </c>
      <c r="E1074" s="7" t="s">
        <v>2</v>
      </c>
      <c r="F1074" s="8" t="s">
        <v>12</v>
      </c>
    </row>
    <row r="1075" spans="1:6" x14ac:dyDescent="0.3">
      <c r="A1075" s="9" t="s">
        <v>383</v>
      </c>
      <c r="B1075" s="10">
        <v>360</v>
      </c>
      <c r="C1075" s="10">
        <v>32</v>
      </c>
      <c r="D1075" s="10">
        <v>3</v>
      </c>
      <c r="E1075" s="11" t="s">
        <v>2</v>
      </c>
      <c r="F1075" s="12" t="s">
        <v>16</v>
      </c>
    </row>
    <row r="1076" spans="1:6" x14ac:dyDescent="0.3">
      <c r="A1076" s="5" t="s">
        <v>384</v>
      </c>
      <c r="B1076" s="6">
        <v>252</v>
      </c>
      <c r="C1076" s="6">
        <v>56</v>
      </c>
      <c r="D1076" s="6">
        <v>2</v>
      </c>
      <c r="E1076" s="7" t="s">
        <v>3</v>
      </c>
      <c r="F1076" s="8" t="s">
        <v>15</v>
      </c>
    </row>
    <row r="1077" spans="1:6" x14ac:dyDescent="0.3">
      <c r="A1077" s="9" t="s">
        <v>384</v>
      </c>
      <c r="B1077" s="10">
        <v>681</v>
      </c>
      <c r="C1077" s="10">
        <v>259</v>
      </c>
      <c r="D1077" s="10">
        <v>4</v>
      </c>
      <c r="E1077" s="11" t="s">
        <v>1</v>
      </c>
      <c r="F1077" s="12" t="s">
        <v>19</v>
      </c>
    </row>
    <row r="1078" spans="1:6" x14ac:dyDescent="0.3">
      <c r="A1078" s="5" t="s">
        <v>384</v>
      </c>
      <c r="B1078" s="6">
        <v>32</v>
      </c>
      <c r="C1078" s="6">
        <v>2</v>
      </c>
      <c r="D1078" s="6">
        <v>2</v>
      </c>
      <c r="E1078" s="7" t="s">
        <v>2</v>
      </c>
      <c r="F1078" s="8" t="s">
        <v>20</v>
      </c>
    </row>
    <row r="1079" spans="1:6" x14ac:dyDescent="0.3">
      <c r="A1079" s="9" t="s">
        <v>384</v>
      </c>
      <c r="B1079" s="10">
        <v>132</v>
      </c>
      <c r="C1079" s="10">
        <v>49</v>
      </c>
      <c r="D1079" s="10">
        <v>3</v>
      </c>
      <c r="E1079" s="11" t="s">
        <v>2</v>
      </c>
      <c r="F1079" s="12" t="s">
        <v>25</v>
      </c>
    </row>
    <row r="1080" spans="1:6" x14ac:dyDescent="0.3">
      <c r="A1080" s="5" t="s">
        <v>384</v>
      </c>
      <c r="B1080" s="6">
        <v>637</v>
      </c>
      <c r="C1080" s="6">
        <v>212</v>
      </c>
      <c r="D1080" s="6">
        <v>8</v>
      </c>
      <c r="E1080" s="7" t="s">
        <v>3</v>
      </c>
      <c r="F1080" s="8" t="s">
        <v>15</v>
      </c>
    </row>
    <row r="1081" spans="1:6" x14ac:dyDescent="0.3">
      <c r="A1081" s="9" t="s">
        <v>384</v>
      </c>
      <c r="B1081" s="10">
        <v>429</v>
      </c>
      <c r="C1081" s="10">
        <v>17</v>
      </c>
      <c r="D1081" s="10">
        <v>3</v>
      </c>
      <c r="E1081" s="11" t="s">
        <v>1</v>
      </c>
      <c r="F1081" s="12" t="s">
        <v>19</v>
      </c>
    </row>
    <row r="1082" spans="1:6" x14ac:dyDescent="0.3">
      <c r="A1082" s="5" t="s">
        <v>384</v>
      </c>
      <c r="B1082" s="6">
        <v>82</v>
      </c>
      <c r="C1082" s="6">
        <v>24</v>
      </c>
      <c r="D1082" s="6">
        <v>6</v>
      </c>
      <c r="E1082" s="7" t="s">
        <v>2</v>
      </c>
      <c r="F1082" s="8" t="s">
        <v>12</v>
      </c>
    </row>
    <row r="1083" spans="1:6" x14ac:dyDescent="0.3">
      <c r="A1083" s="9" t="s">
        <v>384</v>
      </c>
      <c r="B1083" s="10">
        <v>23</v>
      </c>
      <c r="C1083" s="10">
        <v>8</v>
      </c>
      <c r="D1083" s="10">
        <v>2</v>
      </c>
      <c r="E1083" s="11" t="s">
        <v>2</v>
      </c>
      <c r="F1083" s="12" t="s">
        <v>12</v>
      </c>
    </row>
    <row r="1084" spans="1:6" x14ac:dyDescent="0.3">
      <c r="A1084" s="5" t="s">
        <v>385</v>
      </c>
      <c r="B1084" s="6">
        <v>171</v>
      </c>
      <c r="C1084" s="6">
        <v>-140</v>
      </c>
      <c r="D1084" s="6">
        <v>2</v>
      </c>
      <c r="E1084" s="7" t="s">
        <v>1</v>
      </c>
      <c r="F1084" s="8" t="s">
        <v>10</v>
      </c>
    </row>
    <row r="1085" spans="1:6" x14ac:dyDescent="0.3">
      <c r="A1085" s="9" t="s">
        <v>386</v>
      </c>
      <c r="B1085" s="10">
        <v>34</v>
      </c>
      <c r="C1085" s="10">
        <v>-12</v>
      </c>
      <c r="D1085" s="10">
        <v>5</v>
      </c>
      <c r="E1085" s="11" t="s">
        <v>2</v>
      </c>
      <c r="F1085" s="12" t="s">
        <v>27</v>
      </c>
    </row>
    <row r="1086" spans="1:6" x14ac:dyDescent="0.3">
      <c r="A1086" s="5" t="s">
        <v>386</v>
      </c>
      <c r="B1086" s="6">
        <v>366</v>
      </c>
      <c r="C1086" s="6">
        <v>84</v>
      </c>
      <c r="D1086" s="6">
        <v>3</v>
      </c>
      <c r="E1086" s="7" t="s">
        <v>1</v>
      </c>
      <c r="F1086" s="8" t="s">
        <v>10</v>
      </c>
    </row>
    <row r="1087" spans="1:6" x14ac:dyDescent="0.3">
      <c r="A1087" s="9" t="s">
        <v>386</v>
      </c>
      <c r="B1087" s="10">
        <v>26</v>
      </c>
      <c r="C1087" s="10">
        <v>3</v>
      </c>
      <c r="D1087" s="10">
        <v>3</v>
      </c>
      <c r="E1087" s="11" t="s">
        <v>2</v>
      </c>
      <c r="F1087" s="12" t="s">
        <v>53</v>
      </c>
    </row>
    <row r="1088" spans="1:6" x14ac:dyDescent="0.3">
      <c r="A1088" s="5" t="s">
        <v>386</v>
      </c>
      <c r="B1088" s="6">
        <v>446</v>
      </c>
      <c r="C1088" s="6">
        <v>53</v>
      </c>
      <c r="D1088" s="6">
        <v>3</v>
      </c>
      <c r="E1088" s="7" t="s">
        <v>3</v>
      </c>
      <c r="F1088" s="8" t="s">
        <v>30</v>
      </c>
    </row>
    <row r="1089" spans="1:6" x14ac:dyDescent="0.3">
      <c r="A1089" s="9" t="s">
        <v>386</v>
      </c>
      <c r="B1089" s="10">
        <v>48</v>
      </c>
      <c r="C1089" s="10">
        <v>16</v>
      </c>
      <c r="D1089" s="10">
        <v>3</v>
      </c>
      <c r="E1089" s="11" t="s">
        <v>2</v>
      </c>
      <c r="F1089" s="12" t="s">
        <v>25</v>
      </c>
    </row>
    <row r="1090" spans="1:6" x14ac:dyDescent="0.3">
      <c r="A1090" s="5" t="s">
        <v>386</v>
      </c>
      <c r="B1090" s="6">
        <v>34</v>
      </c>
      <c r="C1090" s="6">
        <v>10</v>
      </c>
      <c r="D1090" s="6">
        <v>3</v>
      </c>
      <c r="E1090" s="7" t="s">
        <v>2</v>
      </c>
      <c r="F1090" s="8" t="s">
        <v>53</v>
      </c>
    </row>
    <row r="1091" spans="1:6" x14ac:dyDescent="0.3">
      <c r="A1091" s="9" t="s">
        <v>387</v>
      </c>
      <c r="B1091" s="10">
        <v>260</v>
      </c>
      <c r="C1091" s="10">
        <v>68</v>
      </c>
      <c r="D1091" s="10">
        <v>2</v>
      </c>
      <c r="E1091" s="11" t="s">
        <v>3</v>
      </c>
      <c r="F1091" s="12" t="s">
        <v>30</v>
      </c>
    </row>
    <row r="1092" spans="1:6" x14ac:dyDescent="0.3">
      <c r="A1092" s="5" t="s">
        <v>387</v>
      </c>
      <c r="B1092" s="6">
        <v>312</v>
      </c>
      <c r="C1092" s="6">
        <v>62</v>
      </c>
      <c r="D1092" s="6">
        <v>1</v>
      </c>
      <c r="E1092" s="7" t="s">
        <v>3</v>
      </c>
      <c r="F1092" s="8" t="s">
        <v>13</v>
      </c>
    </row>
    <row r="1093" spans="1:6" x14ac:dyDescent="0.3">
      <c r="A1093" s="9" t="s">
        <v>387</v>
      </c>
      <c r="B1093" s="10">
        <v>544</v>
      </c>
      <c r="C1093" s="10">
        <v>-152</v>
      </c>
      <c r="D1093" s="10">
        <v>3</v>
      </c>
      <c r="E1093" s="11" t="s">
        <v>1</v>
      </c>
      <c r="F1093" s="12" t="s">
        <v>10</v>
      </c>
    </row>
    <row r="1094" spans="1:6" x14ac:dyDescent="0.3">
      <c r="A1094" s="5" t="s">
        <v>388</v>
      </c>
      <c r="B1094" s="6">
        <v>53</v>
      </c>
      <c r="C1094" s="6">
        <v>8</v>
      </c>
      <c r="D1094" s="6">
        <v>3</v>
      </c>
      <c r="E1094" s="7" t="s">
        <v>1</v>
      </c>
      <c r="F1094" s="8" t="s">
        <v>34</v>
      </c>
    </row>
    <row r="1095" spans="1:6" x14ac:dyDescent="0.3">
      <c r="A1095" s="9" t="s">
        <v>389</v>
      </c>
      <c r="B1095" s="10">
        <v>199</v>
      </c>
      <c r="C1095" s="10">
        <v>0</v>
      </c>
      <c r="D1095" s="10">
        <v>4</v>
      </c>
      <c r="E1095" s="11" t="s">
        <v>2</v>
      </c>
      <c r="F1095" s="12" t="s">
        <v>11</v>
      </c>
    </row>
    <row r="1096" spans="1:6" x14ac:dyDescent="0.3">
      <c r="A1096" s="5" t="s">
        <v>389</v>
      </c>
      <c r="B1096" s="6">
        <v>89</v>
      </c>
      <c r="C1096" s="6">
        <v>6</v>
      </c>
      <c r="D1096" s="6">
        <v>5</v>
      </c>
      <c r="E1096" s="7" t="s">
        <v>2</v>
      </c>
      <c r="F1096" s="8" t="s">
        <v>16</v>
      </c>
    </row>
    <row r="1097" spans="1:6" x14ac:dyDescent="0.3">
      <c r="A1097" s="9" t="s">
        <v>389</v>
      </c>
      <c r="B1097" s="10">
        <v>1270</v>
      </c>
      <c r="C1097" s="10">
        <v>546</v>
      </c>
      <c r="D1097" s="10">
        <v>11</v>
      </c>
      <c r="E1097" s="11" t="s">
        <v>3</v>
      </c>
      <c r="F1097" s="12" t="s">
        <v>13</v>
      </c>
    </row>
    <row r="1098" spans="1:6" x14ac:dyDescent="0.3">
      <c r="A1098" s="5" t="s">
        <v>389</v>
      </c>
      <c r="B1098" s="6">
        <v>346</v>
      </c>
      <c r="C1098" s="6">
        <v>108</v>
      </c>
      <c r="D1098" s="6">
        <v>3</v>
      </c>
      <c r="E1098" s="7" t="s">
        <v>1</v>
      </c>
      <c r="F1098" s="8" t="s">
        <v>19</v>
      </c>
    </row>
    <row r="1099" spans="1:6" x14ac:dyDescent="0.3">
      <c r="A1099" s="9" t="s">
        <v>390</v>
      </c>
      <c r="B1099" s="10">
        <v>17</v>
      </c>
      <c r="C1099" s="10">
        <v>7</v>
      </c>
      <c r="D1099" s="10">
        <v>3</v>
      </c>
      <c r="E1099" s="11" t="s">
        <v>2</v>
      </c>
      <c r="F1099" s="12" t="s">
        <v>12</v>
      </c>
    </row>
    <row r="1100" spans="1:6" x14ac:dyDescent="0.3">
      <c r="A1100" s="5" t="s">
        <v>391</v>
      </c>
      <c r="B1100" s="6">
        <v>510</v>
      </c>
      <c r="C1100" s="6">
        <v>234</v>
      </c>
      <c r="D1100" s="6">
        <v>6</v>
      </c>
      <c r="E1100" s="7" t="s">
        <v>3</v>
      </c>
      <c r="F1100" s="8" t="s">
        <v>13</v>
      </c>
    </row>
    <row r="1101" spans="1:6" x14ac:dyDescent="0.3">
      <c r="A1101" s="9" t="s">
        <v>392</v>
      </c>
      <c r="B1101" s="10">
        <v>17</v>
      </c>
      <c r="C1101" s="10">
        <v>2</v>
      </c>
      <c r="D1101" s="10">
        <v>2</v>
      </c>
      <c r="E1101" s="11" t="s">
        <v>2</v>
      </c>
      <c r="F1101" s="12" t="s">
        <v>53</v>
      </c>
    </row>
    <row r="1102" spans="1:6" x14ac:dyDescent="0.3">
      <c r="A1102" s="5" t="s">
        <v>392</v>
      </c>
      <c r="B1102" s="6">
        <v>119</v>
      </c>
      <c r="C1102" s="6">
        <v>-24</v>
      </c>
      <c r="D1102" s="6">
        <v>4</v>
      </c>
      <c r="E1102" s="7" t="s">
        <v>1</v>
      </c>
      <c r="F1102" s="8" t="s">
        <v>34</v>
      </c>
    </row>
    <row r="1103" spans="1:6" x14ac:dyDescent="0.3">
      <c r="A1103" s="9" t="s">
        <v>392</v>
      </c>
      <c r="B1103" s="10">
        <v>229</v>
      </c>
      <c r="C1103" s="10">
        <v>59</v>
      </c>
      <c r="D1103" s="10">
        <v>9</v>
      </c>
      <c r="E1103" s="11" t="s">
        <v>2</v>
      </c>
      <c r="F1103" s="12" t="s">
        <v>16</v>
      </c>
    </row>
    <row r="1104" spans="1:6" x14ac:dyDescent="0.3">
      <c r="A1104" s="5" t="s">
        <v>393</v>
      </c>
      <c r="B1104" s="6">
        <v>811</v>
      </c>
      <c r="C1104" s="6">
        <v>154</v>
      </c>
      <c r="D1104" s="6">
        <v>7</v>
      </c>
      <c r="E1104" s="7" t="s">
        <v>3</v>
      </c>
      <c r="F1104" s="8" t="s">
        <v>33</v>
      </c>
    </row>
    <row r="1105" spans="1:6" x14ac:dyDescent="0.3">
      <c r="A1105" s="9" t="s">
        <v>394</v>
      </c>
      <c r="B1105" s="10">
        <v>720</v>
      </c>
      <c r="C1105" s="10">
        <v>43</v>
      </c>
      <c r="D1105" s="10">
        <v>2</v>
      </c>
      <c r="E1105" s="11" t="s">
        <v>3</v>
      </c>
      <c r="F1105" s="12" t="s">
        <v>30</v>
      </c>
    </row>
    <row r="1106" spans="1:6" x14ac:dyDescent="0.3">
      <c r="A1106" s="5" t="s">
        <v>394</v>
      </c>
      <c r="B1106" s="6">
        <v>2452</v>
      </c>
      <c r="C1106" s="6">
        <v>191</v>
      </c>
      <c r="D1106" s="6">
        <v>7</v>
      </c>
      <c r="E1106" s="7" t="s">
        <v>1</v>
      </c>
      <c r="F1106" s="8" t="s">
        <v>10</v>
      </c>
    </row>
    <row r="1107" spans="1:6" x14ac:dyDescent="0.3">
      <c r="A1107" s="9" t="s">
        <v>394</v>
      </c>
      <c r="B1107" s="10">
        <v>171</v>
      </c>
      <c r="C1107" s="10">
        <v>17</v>
      </c>
      <c r="D1107" s="10">
        <v>6</v>
      </c>
      <c r="E1107" s="11" t="s">
        <v>2</v>
      </c>
      <c r="F1107" s="12" t="s">
        <v>22</v>
      </c>
    </row>
    <row r="1108" spans="1:6" x14ac:dyDescent="0.3">
      <c r="A1108" s="5" t="s">
        <v>395</v>
      </c>
      <c r="B1108" s="6">
        <v>203</v>
      </c>
      <c r="C1108" s="6">
        <v>84</v>
      </c>
      <c r="D1108" s="6">
        <v>2</v>
      </c>
      <c r="E1108" s="7" t="s">
        <v>3</v>
      </c>
      <c r="F1108" s="8" t="s">
        <v>30</v>
      </c>
    </row>
    <row r="1109" spans="1:6" x14ac:dyDescent="0.3">
      <c r="A1109" s="9" t="s">
        <v>395</v>
      </c>
      <c r="B1109" s="10">
        <v>742</v>
      </c>
      <c r="C1109" s="10">
        <v>198</v>
      </c>
      <c r="D1109" s="10">
        <v>2</v>
      </c>
      <c r="E1109" s="11" t="s">
        <v>1</v>
      </c>
      <c r="F1109" s="12" t="s">
        <v>10</v>
      </c>
    </row>
    <row r="1110" spans="1:6" x14ac:dyDescent="0.3">
      <c r="A1110" s="5" t="s">
        <v>395</v>
      </c>
      <c r="B1110" s="6">
        <v>111</v>
      </c>
      <c r="C1110" s="6">
        <v>9</v>
      </c>
      <c r="D1110" s="6">
        <v>4</v>
      </c>
      <c r="E1110" s="7" t="s">
        <v>2</v>
      </c>
      <c r="F1110" s="8" t="s">
        <v>11</v>
      </c>
    </row>
    <row r="1111" spans="1:6" x14ac:dyDescent="0.3">
      <c r="A1111" s="9" t="s">
        <v>395</v>
      </c>
      <c r="B1111" s="10">
        <v>365</v>
      </c>
      <c r="C1111" s="10">
        <v>107</v>
      </c>
      <c r="D1111" s="10">
        <v>3</v>
      </c>
      <c r="E1111" s="11" t="s">
        <v>3</v>
      </c>
      <c r="F1111" s="12" t="s">
        <v>15</v>
      </c>
    </row>
    <row r="1112" spans="1:6" x14ac:dyDescent="0.3">
      <c r="A1112" s="5" t="s">
        <v>396</v>
      </c>
      <c r="B1112" s="6">
        <v>244</v>
      </c>
      <c r="C1112" s="6">
        <v>83</v>
      </c>
      <c r="D1112" s="6">
        <v>2</v>
      </c>
      <c r="E1112" s="7" t="s">
        <v>1</v>
      </c>
      <c r="F1112" s="8" t="s">
        <v>10</v>
      </c>
    </row>
    <row r="1113" spans="1:6" x14ac:dyDescent="0.3">
      <c r="A1113" s="9" t="s">
        <v>397</v>
      </c>
      <c r="B1113" s="10">
        <v>115</v>
      </c>
      <c r="C1113" s="10">
        <v>47</v>
      </c>
      <c r="D1113" s="10">
        <v>2</v>
      </c>
      <c r="E1113" s="11" t="s">
        <v>3</v>
      </c>
      <c r="F1113" s="12" t="s">
        <v>33</v>
      </c>
    </row>
    <row r="1114" spans="1:6" x14ac:dyDescent="0.3">
      <c r="A1114" s="5" t="s">
        <v>398</v>
      </c>
      <c r="B1114" s="6">
        <v>571</v>
      </c>
      <c r="C1114" s="6">
        <v>108</v>
      </c>
      <c r="D1114" s="6">
        <v>12</v>
      </c>
      <c r="E1114" s="7" t="s">
        <v>2</v>
      </c>
      <c r="F1114" s="8" t="s">
        <v>11</v>
      </c>
    </row>
    <row r="1115" spans="1:6" x14ac:dyDescent="0.3">
      <c r="A1115" s="9" t="s">
        <v>398</v>
      </c>
      <c r="B1115" s="10">
        <v>398</v>
      </c>
      <c r="C1115" s="10">
        <v>111</v>
      </c>
      <c r="D1115" s="10">
        <v>8</v>
      </c>
      <c r="E1115" s="11" t="s">
        <v>2</v>
      </c>
      <c r="F1115" s="12" t="s">
        <v>12</v>
      </c>
    </row>
    <row r="1116" spans="1:6" x14ac:dyDescent="0.3">
      <c r="A1116" s="5" t="s">
        <v>398</v>
      </c>
      <c r="B1116" s="6">
        <v>79</v>
      </c>
      <c r="C1116" s="6">
        <v>39</v>
      </c>
      <c r="D1116" s="6">
        <v>2</v>
      </c>
      <c r="E1116" s="7" t="s">
        <v>2</v>
      </c>
      <c r="F1116" s="8" t="s">
        <v>25</v>
      </c>
    </row>
    <row r="1117" spans="1:6" x14ac:dyDescent="0.3">
      <c r="A1117" s="9" t="s">
        <v>398</v>
      </c>
      <c r="B1117" s="10">
        <v>39</v>
      </c>
      <c r="C1117" s="10">
        <v>14</v>
      </c>
      <c r="D1117" s="10">
        <v>5</v>
      </c>
      <c r="E1117" s="11" t="s">
        <v>2</v>
      </c>
      <c r="F1117" s="12" t="s">
        <v>27</v>
      </c>
    </row>
    <row r="1118" spans="1:6" x14ac:dyDescent="0.3">
      <c r="A1118" s="5" t="s">
        <v>398</v>
      </c>
      <c r="B1118" s="6">
        <v>4141</v>
      </c>
      <c r="C1118" s="6">
        <v>1698</v>
      </c>
      <c r="D1118" s="6">
        <v>13</v>
      </c>
      <c r="E1118" s="7" t="s">
        <v>3</v>
      </c>
      <c r="F1118" s="8" t="s">
        <v>30</v>
      </c>
    </row>
    <row r="1119" spans="1:6" x14ac:dyDescent="0.3">
      <c r="A1119" s="9" t="s">
        <v>399</v>
      </c>
      <c r="B1119" s="10">
        <v>662</v>
      </c>
      <c r="C1119" s="10">
        <v>240</v>
      </c>
      <c r="D1119" s="10">
        <v>2</v>
      </c>
      <c r="E1119" s="11" t="s">
        <v>1</v>
      </c>
      <c r="F1119" s="12" t="s">
        <v>10</v>
      </c>
    </row>
    <row r="1120" spans="1:6" x14ac:dyDescent="0.3">
      <c r="A1120" s="5" t="s">
        <v>400</v>
      </c>
      <c r="B1120" s="6">
        <v>29</v>
      </c>
      <c r="C1120" s="6">
        <v>2</v>
      </c>
      <c r="D1120" s="6">
        <v>3</v>
      </c>
      <c r="E1120" s="7" t="s">
        <v>2</v>
      </c>
      <c r="F1120" s="8" t="s">
        <v>53</v>
      </c>
    </row>
    <row r="1121" spans="1:6" x14ac:dyDescent="0.3">
      <c r="A1121" s="9" t="s">
        <v>401</v>
      </c>
      <c r="B1121" s="10">
        <v>193</v>
      </c>
      <c r="C1121" s="10">
        <v>8</v>
      </c>
      <c r="D1121" s="10">
        <v>4</v>
      </c>
      <c r="E1121" s="11" t="s">
        <v>2</v>
      </c>
      <c r="F1121" s="12" t="s">
        <v>22</v>
      </c>
    </row>
    <row r="1122" spans="1:6" x14ac:dyDescent="0.3">
      <c r="A1122" s="5" t="s">
        <v>402</v>
      </c>
      <c r="B1122" s="6">
        <v>27</v>
      </c>
      <c r="C1122" s="6">
        <v>1</v>
      </c>
      <c r="D1122" s="6">
        <v>1</v>
      </c>
      <c r="E1122" s="7" t="s">
        <v>2</v>
      </c>
      <c r="F1122" s="8" t="s">
        <v>11</v>
      </c>
    </row>
    <row r="1123" spans="1:6" x14ac:dyDescent="0.3">
      <c r="A1123" s="9" t="s">
        <v>402</v>
      </c>
      <c r="B1123" s="10">
        <v>74</v>
      </c>
      <c r="C1123" s="10">
        <v>29</v>
      </c>
      <c r="D1123" s="10">
        <v>3</v>
      </c>
      <c r="E1123" s="11" t="s">
        <v>2</v>
      </c>
      <c r="F1123" s="12" t="s">
        <v>11</v>
      </c>
    </row>
    <row r="1124" spans="1:6" x14ac:dyDescent="0.3">
      <c r="A1124" s="5" t="s">
        <v>402</v>
      </c>
      <c r="B1124" s="6">
        <v>180</v>
      </c>
      <c r="C1124" s="6">
        <v>54</v>
      </c>
      <c r="D1124" s="6">
        <v>4</v>
      </c>
      <c r="E1124" s="7" t="s">
        <v>2</v>
      </c>
      <c r="F1124" s="8" t="s">
        <v>22</v>
      </c>
    </row>
    <row r="1125" spans="1:6" x14ac:dyDescent="0.3">
      <c r="A1125" s="9" t="s">
        <v>403</v>
      </c>
      <c r="B1125" s="10">
        <v>1063</v>
      </c>
      <c r="C1125" s="10">
        <v>-175</v>
      </c>
      <c r="D1125" s="10">
        <v>4</v>
      </c>
      <c r="E1125" s="11" t="s">
        <v>3</v>
      </c>
      <c r="F1125" s="12" t="s">
        <v>13</v>
      </c>
    </row>
    <row r="1126" spans="1:6" x14ac:dyDescent="0.3">
      <c r="A1126" s="5" t="s">
        <v>403</v>
      </c>
      <c r="B1126" s="6">
        <v>341</v>
      </c>
      <c r="C1126" s="6">
        <v>160</v>
      </c>
      <c r="D1126" s="6">
        <v>7</v>
      </c>
      <c r="E1126" s="7" t="s">
        <v>2</v>
      </c>
      <c r="F1126" s="8" t="s">
        <v>11</v>
      </c>
    </row>
    <row r="1127" spans="1:6" x14ac:dyDescent="0.3">
      <c r="A1127" s="9" t="s">
        <v>404</v>
      </c>
      <c r="B1127" s="10">
        <v>560</v>
      </c>
      <c r="C1127" s="10">
        <v>44</v>
      </c>
      <c r="D1127" s="10">
        <v>3</v>
      </c>
      <c r="E1127" s="11" t="s">
        <v>2</v>
      </c>
      <c r="F1127" s="12" t="s">
        <v>16</v>
      </c>
    </row>
    <row r="1128" spans="1:6" x14ac:dyDescent="0.3">
      <c r="A1128" s="5" t="s">
        <v>404</v>
      </c>
      <c r="B1128" s="6">
        <v>57</v>
      </c>
      <c r="C1128" s="6">
        <v>27</v>
      </c>
      <c r="D1128" s="6">
        <v>2</v>
      </c>
      <c r="E1128" s="7" t="s">
        <v>2</v>
      </c>
      <c r="F1128" s="8" t="s">
        <v>25</v>
      </c>
    </row>
    <row r="1129" spans="1:6" x14ac:dyDescent="0.3">
      <c r="A1129" s="9" t="s">
        <v>404</v>
      </c>
      <c r="B1129" s="10">
        <v>284</v>
      </c>
      <c r="C1129" s="10">
        <v>45</v>
      </c>
      <c r="D1129" s="10">
        <v>2</v>
      </c>
      <c r="E1129" s="11" t="s">
        <v>1</v>
      </c>
      <c r="F1129" s="12" t="s">
        <v>10</v>
      </c>
    </row>
    <row r="1130" spans="1:6" x14ac:dyDescent="0.3">
      <c r="A1130" s="5" t="s">
        <v>404</v>
      </c>
      <c r="B1130" s="6">
        <v>12</v>
      </c>
      <c r="C1130" s="6">
        <v>1</v>
      </c>
      <c r="D1130" s="6">
        <v>2</v>
      </c>
      <c r="E1130" s="7" t="s">
        <v>2</v>
      </c>
      <c r="F1130" s="8" t="s">
        <v>12</v>
      </c>
    </row>
    <row r="1131" spans="1:6" x14ac:dyDescent="0.3">
      <c r="A1131" s="9" t="s">
        <v>404</v>
      </c>
      <c r="B1131" s="10">
        <v>82</v>
      </c>
      <c r="C1131" s="10">
        <v>27</v>
      </c>
      <c r="D1131" s="10">
        <v>3</v>
      </c>
      <c r="E1131" s="11" t="s">
        <v>2</v>
      </c>
      <c r="F1131" s="12" t="s">
        <v>20</v>
      </c>
    </row>
    <row r="1132" spans="1:6" x14ac:dyDescent="0.3">
      <c r="A1132" s="5" t="s">
        <v>405</v>
      </c>
      <c r="B1132" s="6">
        <v>22</v>
      </c>
      <c r="C1132" s="6">
        <v>11</v>
      </c>
      <c r="D1132" s="6">
        <v>3</v>
      </c>
      <c r="E1132" s="7" t="s">
        <v>2</v>
      </c>
      <c r="F1132" s="8" t="s">
        <v>20</v>
      </c>
    </row>
    <row r="1133" spans="1:6" x14ac:dyDescent="0.3">
      <c r="A1133" s="9" t="s">
        <v>406</v>
      </c>
      <c r="B1133" s="10">
        <v>42</v>
      </c>
      <c r="C1133" s="10">
        <v>13</v>
      </c>
      <c r="D1133" s="10">
        <v>3</v>
      </c>
      <c r="E1133" s="11" t="s">
        <v>2</v>
      </c>
      <c r="F1133" s="12" t="s">
        <v>27</v>
      </c>
    </row>
    <row r="1134" spans="1:6" x14ac:dyDescent="0.3">
      <c r="A1134" s="5" t="s">
        <v>406</v>
      </c>
      <c r="B1134" s="6">
        <v>54</v>
      </c>
      <c r="C1134" s="6">
        <v>12</v>
      </c>
      <c r="D1134" s="6">
        <v>3</v>
      </c>
      <c r="E1134" s="7" t="s">
        <v>2</v>
      </c>
      <c r="F1134" s="8" t="s">
        <v>16</v>
      </c>
    </row>
    <row r="1135" spans="1:6" x14ac:dyDescent="0.3">
      <c r="A1135" s="9" t="s">
        <v>406</v>
      </c>
      <c r="B1135" s="10">
        <v>62</v>
      </c>
      <c r="C1135" s="10">
        <v>8</v>
      </c>
      <c r="D1135" s="10">
        <v>2</v>
      </c>
      <c r="E1135" s="11" t="s">
        <v>2</v>
      </c>
      <c r="F1135" s="12" t="s">
        <v>22</v>
      </c>
    </row>
    <row r="1136" spans="1:6" x14ac:dyDescent="0.3">
      <c r="A1136" s="5" t="s">
        <v>406</v>
      </c>
      <c r="B1136" s="6">
        <v>245</v>
      </c>
      <c r="C1136" s="6">
        <v>91</v>
      </c>
      <c r="D1136" s="6">
        <v>2</v>
      </c>
      <c r="E1136" s="7" t="s">
        <v>1</v>
      </c>
      <c r="F1136" s="8" t="s">
        <v>10</v>
      </c>
    </row>
    <row r="1137" spans="1:6" x14ac:dyDescent="0.3">
      <c r="A1137" s="9" t="s">
        <v>406</v>
      </c>
      <c r="B1137" s="10">
        <v>867</v>
      </c>
      <c r="C1137" s="10">
        <v>251</v>
      </c>
      <c r="D1137" s="10">
        <v>5</v>
      </c>
      <c r="E1137" s="11" t="s">
        <v>3</v>
      </c>
      <c r="F1137" s="12" t="s">
        <v>15</v>
      </c>
    </row>
    <row r="1138" spans="1:6" x14ac:dyDescent="0.3">
      <c r="A1138" s="5" t="s">
        <v>406</v>
      </c>
      <c r="B1138" s="6">
        <v>48</v>
      </c>
      <c r="C1138" s="6">
        <v>2</v>
      </c>
      <c r="D1138" s="6">
        <v>3</v>
      </c>
      <c r="E1138" s="7" t="s">
        <v>2</v>
      </c>
      <c r="F1138" s="8" t="s">
        <v>11</v>
      </c>
    </row>
    <row r="1139" spans="1:6" x14ac:dyDescent="0.3">
      <c r="A1139" s="9" t="s">
        <v>407</v>
      </c>
      <c r="B1139" s="10">
        <v>13</v>
      </c>
      <c r="C1139" s="10">
        <v>3</v>
      </c>
      <c r="D1139" s="10">
        <v>1</v>
      </c>
      <c r="E1139" s="11" t="s">
        <v>2</v>
      </c>
      <c r="F1139" s="12" t="s">
        <v>27</v>
      </c>
    </row>
    <row r="1140" spans="1:6" x14ac:dyDescent="0.3">
      <c r="A1140" s="5" t="s">
        <v>408</v>
      </c>
      <c r="B1140" s="6">
        <v>230</v>
      </c>
      <c r="C1140" s="6">
        <v>5</v>
      </c>
      <c r="D1140" s="6">
        <v>2</v>
      </c>
      <c r="E1140" s="7" t="s">
        <v>2</v>
      </c>
      <c r="F1140" s="8" t="s">
        <v>16</v>
      </c>
    </row>
    <row r="1141" spans="1:6" x14ac:dyDescent="0.3">
      <c r="A1141" s="9" t="s">
        <v>408</v>
      </c>
      <c r="B1141" s="10">
        <v>32</v>
      </c>
      <c r="C1141" s="10">
        <v>-12</v>
      </c>
      <c r="D1141" s="10">
        <v>1</v>
      </c>
      <c r="E1141" s="11" t="s">
        <v>1</v>
      </c>
      <c r="F1141" s="12" t="s">
        <v>19</v>
      </c>
    </row>
    <row r="1142" spans="1:6" x14ac:dyDescent="0.3">
      <c r="A1142" s="5" t="s">
        <v>408</v>
      </c>
      <c r="B1142" s="6">
        <v>161</v>
      </c>
      <c r="C1142" s="6">
        <v>-229</v>
      </c>
      <c r="D1142" s="6">
        <v>8</v>
      </c>
      <c r="E1142" s="7" t="s">
        <v>1</v>
      </c>
      <c r="F1142" s="8" t="s">
        <v>34</v>
      </c>
    </row>
    <row r="1143" spans="1:6" x14ac:dyDescent="0.3">
      <c r="A1143" s="9" t="s">
        <v>408</v>
      </c>
      <c r="B1143" s="10">
        <v>50</v>
      </c>
      <c r="C1143" s="10">
        <v>-4</v>
      </c>
      <c r="D1143" s="10">
        <v>6</v>
      </c>
      <c r="E1143" s="11" t="s">
        <v>2</v>
      </c>
      <c r="F1143" s="12" t="s">
        <v>22</v>
      </c>
    </row>
    <row r="1144" spans="1:6" x14ac:dyDescent="0.3">
      <c r="A1144" s="5" t="s">
        <v>408</v>
      </c>
      <c r="B1144" s="6">
        <v>561</v>
      </c>
      <c r="C1144" s="6">
        <v>118</v>
      </c>
      <c r="D1144" s="6">
        <v>5</v>
      </c>
      <c r="E1144" s="7" t="s">
        <v>1</v>
      </c>
      <c r="F1144" s="8" t="s">
        <v>10</v>
      </c>
    </row>
    <row r="1145" spans="1:6" x14ac:dyDescent="0.3">
      <c r="A1145" s="9" t="s">
        <v>409</v>
      </c>
      <c r="B1145" s="10">
        <v>304</v>
      </c>
      <c r="C1145" s="10">
        <v>97</v>
      </c>
      <c r="D1145" s="10">
        <v>6</v>
      </c>
      <c r="E1145" s="11" t="s">
        <v>2</v>
      </c>
      <c r="F1145" s="12" t="s">
        <v>11</v>
      </c>
    </row>
    <row r="1146" spans="1:6" x14ac:dyDescent="0.3">
      <c r="A1146" s="5" t="s">
        <v>410</v>
      </c>
      <c r="B1146" s="6">
        <v>197</v>
      </c>
      <c r="C1146" s="6">
        <v>20</v>
      </c>
      <c r="D1146" s="6">
        <v>4</v>
      </c>
      <c r="E1146" s="7" t="s">
        <v>2</v>
      </c>
      <c r="F1146" s="8" t="s">
        <v>20</v>
      </c>
    </row>
    <row r="1147" spans="1:6" x14ac:dyDescent="0.3">
      <c r="A1147" s="9" t="s">
        <v>410</v>
      </c>
      <c r="B1147" s="10">
        <v>108</v>
      </c>
      <c r="C1147" s="10">
        <v>26</v>
      </c>
      <c r="D1147" s="10">
        <v>4</v>
      </c>
      <c r="E1147" s="11" t="s">
        <v>2</v>
      </c>
      <c r="F1147" s="12" t="s">
        <v>25</v>
      </c>
    </row>
    <row r="1148" spans="1:6" x14ac:dyDescent="0.3">
      <c r="A1148" s="5" t="s">
        <v>410</v>
      </c>
      <c r="B1148" s="6">
        <v>32</v>
      </c>
      <c r="C1148" s="6">
        <v>8</v>
      </c>
      <c r="D1148" s="6">
        <v>5</v>
      </c>
      <c r="E1148" s="7" t="s">
        <v>2</v>
      </c>
      <c r="F1148" s="8" t="s">
        <v>12</v>
      </c>
    </row>
    <row r="1149" spans="1:6" x14ac:dyDescent="0.3">
      <c r="A1149" s="9" t="s">
        <v>410</v>
      </c>
      <c r="B1149" s="10">
        <v>44</v>
      </c>
      <c r="C1149" s="10">
        <v>11</v>
      </c>
      <c r="D1149" s="10">
        <v>4</v>
      </c>
      <c r="E1149" s="11" t="s">
        <v>2</v>
      </c>
      <c r="F1149" s="12" t="s">
        <v>11</v>
      </c>
    </row>
    <row r="1150" spans="1:6" x14ac:dyDescent="0.3">
      <c r="A1150" s="5" t="s">
        <v>411</v>
      </c>
      <c r="B1150" s="6">
        <v>749</v>
      </c>
      <c r="C1150" s="6">
        <v>307</v>
      </c>
      <c r="D1150" s="6">
        <v>7</v>
      </c>
      <c r="E1150" s="7" t="s">
        <v>1</v>
      </c>
      <c r="F1150" s="8" t="s">
        <v>34</v>
      </c>
    </row>
    <row r="1151" spans="1:6" x14ac:dyDescent="0.3">
      <c r="A1151" s="9" t="s">
        <v>411</v>
      </c>
      <c r="B1151" s="10">
        <v>71</v>
      </c>
      <c r="C1151" s="10">
        <v>4</v>
      </c>
      <c r="D1151" s="10">
        <v>5</v>
      </c>
      <c r="E1151" s="11" t="s">
        <v>2</v>
      </c>
      <c r="F1151" s="12" t="s">
        <v>27</v>
      </c>
    </row>
    <row r="1152" spans="1:6" x14ac:dyDescent="0.3">
      <c r="A1152" s="5" t="s">
        <v>411</v>
      </c>
      <c r="B1152" s="6">
        <v>487</v>
      </c>
      <c r="C1152" s="6">
        <v>-23</v>
      </c>
      <c r="D1152" s="6">
        <v>3</v>
      </c>
      <c r="E1152" s="7" t="s">
        <v>3</v>
      </c>
      <c r="F1152" s="8" t="s">
        <v>30</v>
      </c>
    </row>
    <row r="1153" spans="1:6" x14ac:dyDescent="0.3">
      <c r="A1153" s="9" t="s">
        <v>411</v>
      </c>
      <c r="B1153" s="10">
        <v>918</v>
      </c>
      <c r="C1153" s="10">
        <v>22</v>
      </c>
      <c r="D1153" s="10">
        <v>9</v>
      </c>
      <c r="E1153" s="11" t="s">
        <v>3</v>
      </c>
      <c r="F1153" s="12" t="s">
        <v>13</v>
      </c>
    </row>
    <row r="1154" spans="1:6" x14ac:dyDescent="0.3">
      <c r="A1154" s="5" t="s">
        <v>412</v>
      </c>
      <c r="B1154" s="6">
        <v>299</v>
      </c>
      <c r="C1154" s="6">
        <v>0</v>
      </c>
      <c r="D1154" s="6">
        <v>6</v>
      </c>
      <c r="E1154" s="7" t="s">
        <v>2</v>
      </c>
      <c r="F1154" s="8" t="s">
        <v>11</v>
      </c>
    </row>
    <row r="1155" spans="1:6" x14ac:dyDescent="0.3">
      <c r="A1155" s="9" t="s">
        <v>412</v>
      </c>
      <c r="B1155" s="10">
        <v>88</v>
      </c>
      <c r="C1155" s="10">
        <v>11</v>
      </c>
      <c r="D1155" s="10">
        <v>7</v>
      </c>
      <c r="E1155" s="11" t="s">
        <v>2</v>
      </c>
      <c r="F1155" s="12" t="s">
        <v>12</v>
      </c>
    </row>
    <row r="1156" spans="1:6" x14ac:dyDescent="0.3">
      <c r="A1156" s="5" t="s">
        <v>413</v>
      </c>
      <c r="B1156" s="6">
        <v>79</v>
      </c>
      <c r="C1156" s="6">
        <v>24</v>
      </c>
      <c r="D1156" s="6">
        <v>9</v>
      </c>
      <c r="E1156" s="7" t="s">
        <v>2</v>
      </c>
      <c r="F1156" s="8" t="s">
        <v>53</v>
      </c>
    </row>
    <row r="1157" spans="1:6" x14ac:dyDescent="0.3">
      <c r="A1157" s="9" t="s">
        <v>414</v>
      </c>
      <c r="B1157" s="10">
        <v>44</v>
      </c>
      <c r="C1157" s="10">
        <v>14</v>
      </c>
      <c r="D1157" s="10">
        <v>3</v>
      </c>
      <c r="E1157" s="11" t="s">
        <v>2</v>
      </c>
      <c r="F1157" s="12" t="s">
        <v>12</v>
      </c>
    </row>
    <row r="1158" spans="1:6" x14ac:dyDescent="0.3">
      <c r="A1158" s="5" t="s">
        <v>414</v>
      </c>
      <c r="B1158" s="6">
        <v>10</v>
      </c>
      <c r="C1158" s="6">
        <v>5</v>
      </c>
      <c r="D1158" s="6">
        <v>1</v>
      </c>
      <c r="E1158" s="7" t="s">
        <v>2</v>
      </c>
      <c r="F1158" s="8" t="s">
        <v>11</v>
      </c>
    </row>
    <row r="1159" spans="1:6" x14ac:dyDescent="0.3">
      <c r="A1159" s="9" t="s">
        <v>414</v>
      </c>
      <c r="B1159" s="10">
        <v>42</v>
      </c>
      <c r="C1159" s="10">
        <v>15</v>
      </c>
      <c r="D1159" s="10">
        <v>1</v>
      </c>
      <c r="E1159" s="11" t="s">
        <v>3</v>
      </c>
      <c r="F1159" s="12" t="s">
        <v>33</v>
      </c>
    </row>
    <row r="1160" spans="1:6" x14ac:dyDescent="0.3">
      <c r="A1160" s="5" t="s">
        <v>414</v>
      </c>
      <c r="B1160" s="6">
        <v>330</v>
      </c>
      <c r="C1160" s="6">
        <v>81</v>
      </c>
      <c r="D1160" s="6">
        <v>1</v>
      </c>
      <c r="E1160" s="7" t="s">
        <v>1</v>
      </c>
      <c r="F1160" s="8" t="s">
        <v>10</v>
      </c>
    </row>
    <row r="1161" spans="1:6" x14ac:dyDescent="0.3">
      <c r="A1161" s="9" t="s">
        <v>414</v>
      </c>
      <c r="B1161" s="10">
        <v>338</v>
      </c>
      <c r="C1161" s="10">
        <v>41</v>
      </c>
      <c r="D1161" s="10">
        <v>7</v>
      </c>
      <c r="E1161" s="11" t="s">
        <v>2</v>
      </c>
      <c r="F1161" s="12" t="s">
        <v>12</v>
      </c>
    </row>
    <row r="1162" spans="1:6" x14ac:dyDescent="0.3">
      <c r="A1162" s="5" t="s">
        <v>415</v>
      </c>
      <c r="B1162" s="6">
        <v>71</v>
      </c>
      <c r="C1162" s="6">
        <v>32</v>
      </c>
      <c r="D1162" s="6">
        <v>3</v>
      </c>
      <c r="E1162" s="7" t="s">
        <v>2</v>
      </c>
      <c r="F1162" s="8" t="s">
        <v>16</v>
      </c>
    </row>
    <row r="1163" spans="1:6" x14ac:dyDescent="0.3">
      <c r="A1163" s="9" t="s">
        <v>416</v>
      </c>
      <c r="B1163" s="10">
        <v>188</v>
      </c>
      <c r="C1163" s="10">
        <v>13</v>
      </c>
      <c r="D1163" s="10">
        <v>7</v>
      </c>
      <c r="E1163" s="11" t="s">
        <v>2</v>
      </c>
      <c r="F1163" s="12" t="s">
        <v>25</v>
      </c>
    </row>
    <row r="1164" spans="1:6" x14ac:dyDescent="0.3">
      <c r="A1164" s="5" t="s">
        <v>416</v>
      </c>
      <c r="B1164" s="6">
        <v>90</v>
      </c>
      <c r="C1164" s="6">
        <v>30</v>
      </c>
      <c r="D1164" s="6">
        <v>2</v>
      </c>
      <c r="E1164" s="7" t="s">
        <v>1</v>
      </c>
      <c r="F1164" s="8" t="s">
        <v>19</v>
      </c>
    </row>
    <row r="1165" spans="1:6" x14ac:dyDescent="0.3">
      <c r="A1165" s="9" t="s">
        <v>416</v>
      </c>
      <c r="B1165" s="10">
        <v>13</v>
      </c>
      <c r="C1165" s="10">
        <v>5</v>
      </c>
      <c r="D1165" s="10">
        <v>2</v>
      </c>
      <c r="E1165" s="11" t="s">
        <v>2</v>
      </c>
      <c r="F1165" s="12" t="s">
        <v>12</v>
      </c>
    </row>
    <row r="1166" spans="1:6" x14ac:dyDescent="0.3">
      <c r="A1166" s="5" t="s">
        <v>417</v>
      </c>
      <c r="B1166" s="6">
        <v>141</v>
      </c>
      <c r="C1166" s="6">
        <v>41</v>
      </c>
      <c r="D1166" s="6">
        <v>3</v>
      </c>
      <c r="E1166" s="7" t="s">
        <v>2</v>
      </c>
      <c r="F1166" s="8" t="s">
        <v>25</v>
      </c>
    </row>
    <row r="1167" spans="1:6" x14ac:dyDescent="0.3">
      <c r="A1167" s="9" t="s">
        <v>418</v>
      </c>
      <c r="B1167" s="10">
        <v>44</v>
      </c>
      <c r="C1167" s="10">
        <v>8</v>
      </c>
      <c r="D1167" s="10">
        <v>2</v>
      </c>
      <c r="E1167" s="11" t="s">
        <v>2</v>
      </c>
      <c r="F1167" s="12" t="s">
        <v>11</v>
      </c>
    </row>
    <row r="1168" spans="1:6" x14ac:dyDescent="0.3">
      <c r="A1168" s="5" t="s">
        <v>418</v>
      </c>
      <c r="B1168" s="6">
        <v>610</v>
      </c>
      <c r="C1168" s="6">
        <v>208</v>
      </c>
      <c r="D1168" s="6">
        <v>3</v>
      </c>
      <c r="E1168" s="7" t="s">
        <v>3</v>
      </c>
      <c r="F1168" s="8" t="s">
        <v>30</v>
      </c>
    </row>
    <row r="1169" spans="1:6" x14ac:dyDescent="0.3">
      <c r="A1169" s="9" t="s">
        <v>418</v>
      </c>
      <c r="B1169" s="10">
        <v>4363</v>
      </c>
      <c r="C1169" s="10">
        <v>305</v>
      </c>
      <c r="D1169" s="10">
        <v>5</v>
      </c>
      <c r="E1169" s="11" t="s">
        <v>1</v>
      </c>
      <c r="F1169" s="12" t="s">
        <v>29</v>
      </c>
    </row>
    <row r="1170" spans="1:6" x14ac:dyDescent="0.3">
      <c r="A1170" s="5" t="s">
        <v>418</v>
      </c>
      <c r="B1170" s="6">
        <v>414</v>
      </c>
      <c r="C1170" s="6">
        <v>199</v>
      </c>
      <c r="D1170" s="6">
        <v>3</v>
      </c>
      <c r="E1170" s="7" t="s">
        <v>3</v>
      </c>
      <c r="F1170" s="8" t="s">
        <v>15</v>
      </c>
    </row>
    <row r="1171" spans="1:6" x14ac:dyDescent="0.3">
      <c r="A1171" s="9" t="s">
        <v>418</v>
      </c>
      <c r="B1171" s="10">
        <v>221</v>
      </c>
      <c r="C1171" s="10">
        <v>26</v>
      </c>
      <c r="D1171" s="10">
        <v>7</v>
      </c>
      <c r="E1171" s="11" t="s">
        <v>1</v>
      </c>
      <c r="F1171" s="12" t="s">
        <v>34</v>
      </c>
    </row>
    <row r="1172" spans="1:6" x14ac:dyDescent="0.3">
      <c r="A1172" s="5" t="s">
        <v>418</v>
      </c>
      <c r="B1172" s="6">
        <v>201</v>
      </c>
      <c r="C1172" s="6">
        <v>32</v>
      </c>
      <c r="D1172" s="6">
        <v>4</v>
      </c>
      <c r="E1172" s="7" t="s">
        <v>1</v>
      </c>
      <c r="F1172" s="8" t="s">
        <v>34</v>
      </c>
    </row>
    <row r="1173" spans="1:6" x14ac:dyDescent="0.3">
      <c r="A1173" s="9" t="s">
        <v>418</v>
      </c>
      <c r="B1173" s="10">
        <v>173</v>
      </c>
      <c r="C1173" s="10">
        <v>86</v>
      </c>
      <c r="D1173" s="10">
        <v>1</v>
      </c>
      <c r="E1173" s="11" t="s">
        <v>3</v>
      </c>
      <c r="F1173" s="12" t="s">
        <v>30</v>
      </c>
    </row>
    <row r="1174" spans="1:6" x14ac:dyDescent="0.3">
      <c r="A1174" s="5" t="s">
        <v>419</v>
      </c>
      <c r="B1174" s="6">
        <v>196</v>
      </c>
      <c r="C1174" s="6">
        <v>-7</v>
      </c>
      <c r="D1174" s="6">
        <v>5</v>
      </c>
      <c r="E1174" s="7" t="s">
        <v>3</v>
      </c>
      <c r="F1174" s="8" t="s">
        <v>15</v>
      </c>
    </row>
    <row r="1175" spans="1:6" x14ac:dyDescent="0.3">
      <c r="A1175" s="9" t="s">
        <v>420</v>
      </c>
      <c r="B1175" s="10">
        <v>1314</v>
      </c>
      <c r="C1175" s="10">
        <v>342</v>
      </c>
      <c r="D1175" s="10">
        <v>3</v>
      </c>
      <c r="E1175" s="11" t="s">
        <v>1</v>
      </c>
      <c r="F1175" s="12" t="s">
        <v>10</v>
      </c>
    </row>
    <row r="1176" spans="1:6" x14ac:dyDescent="0.3">
      <c r="A1176" s="5" t="s">
        <v>421</v>
      </c>
      <c r="B1176" s="6">
        <v>62</v>
      </c>
      <c r="C1176" s="6">
        <v>6</v>
      </c>
      <c r="D1176" s="6">
        <v>6</v>
      </c>
      <c r="E1176" s="7" t="s">
        <v>2</v>
      </c>
      <c r="F1176" s="8" t="s">
        <v>53</v>
      </c>
    </row>
    <row r="1177" spans="1:6" x14ac:dyDescent="0.3">
      <c r="A1177" s="9" t="s">
        <v>421</v>
      </c>
      <c r="B1177" s="10">
        <v>31</v>
      </c>
      <c r="C1177" s="10">
        <v>2</v>
      </c>
      <c r="D1177" s="10">
        <v>2</v>
      </c>
      <c r="E1177" s="11" t="s">
        <v>2</v>
      </c>
      <c r="F1177" s="12" t="s">
        <v>12</v>
      </c>
    </row>
    <row r="1178" spans="1:6" x14ac:dyDescent="0.3">
      <c r="A1178" s="5" t="s">
        <v>421</v>
      </c>
      <c r="B1178" s="6">
        <v>217</v>
      </c>
      <c r="C1178" s="6">
        <v>72</v>
      </c>
      <c r="D1178" s="6">
        <v>2</v>
      </c>
      <c r="E1178" s="7" t="s">
        <v>1</v>
      </c>
      <c r="F1178" s="8" t="s">
        <v>34</v>
      </c>
    </row>
    <row r="1179" spans="1:6" x14ac:dyDescent="0.3">
      <c r="A1179" s="9" t="s">
        <v>421</v>
      </c>
      <c r="B1179" s="10">
        <v>286</v>
      </c>
      <c r="C1179" s="10">
        <v>140</v>
      </c>
      <c r="D1179" s="10">
        <v>6</v>
      </c>
      <c r="E1179" s="11" t="s">
        <v>2</v>
      </c>
      <c r="F1179" s="12" t="s">
        <v>25</v>
      </c>
    </row>
    <row r="1180" spans="1:6" x14ac:dyDescent="0.3">
      <c r="A1180" s="5" t="s">
        <v>421</v>
      </c>
      <c r="B1180" s="6">
        <v>333</v>
      </c>
      <c r="C1180" s="6">
        <v>50</v>
      </c>
      <c r="D1180" s="6">
        <v>2</v>
      </c>
      <c r="E1180" s="7" t="s">
        <v>3</v>
      </c>
      <c r="F1180" s="8" t="s">
        <v>15</v>
      </c>
    </row>
    <row r="1181" spans="1:6" x14ac:dyDescent="0.3">
      <c r="A1181" s="9" t="s">
        <v>421</v>
      </c>
      <c r="B1181" s="10">
        <v>47</v>
      </c>
      <c r="C1181" s="10">
        <v>1</v>
      </c>
      <c r="D1181" s="10">
        <v>2</v>
      </c>
      <c r="E1181" s="11" t="s">
        <v>2</v>
      </c>
      <c r="F1181" s="12" t="s">
        <v>11</v>
      </c>
    </row>
    <row r="1182" spans="1:6" x14ac:dyDescent="0.3">
      <c r="A1182" s="5" t="s">
        <v>421</v>
      </c>
      <c r="B1182" s="6">
        <v>18</v>
      </c>
      <c r="C1182" s="6">
        <v>4</v>
      </c>
      <c r="D1182" s="6">
        <v>1</v>
      </c>
      <c r="E1182" s="7" t="s">
        <v>2</v>
      </c>
      <c r="F1182" s="8" t="s">
        <v>16</v>
      </c>
    </row>
    <row r="1183" spans="1:6" x14ac:dyDescent="0.3">
      <c r="A1183" s="9" t="s">
        <v>422</v>
      </c>
      <c r="B1183" s="10">
        <v>16</v>
      </c>
      <c r="C1183" s="10">
        <v>6</v>
      </c>
      <c r="D1183" s="10">
        <v>3</v>
      </c>
      <c r="E1183" s="11" t="s">
        <v>2</v>
      </c>
      <c r="F1183" s="12" t="s">
        <v>12</v>
      </c>
    </row>
    <row r="1184" spans="1:6" x14ac:dyDescent="0.3">
      <c r="A1184" s="5" t="s">
        <v>422</v>
      </c>
      <c r="B1184" s="6">
        <v>231</v>
      </c>
      <c r="C1184" s="6">
        <v>99</v>
      </c>
      <c r="D1184" s="6">
        <v>2</v>
      </c>
      <c r="E1184" s="7" t="s">
        <v>3</v>
      </c>
      <c r="F1184" s="8" t="s">
        <v>13</v>
      </c>
    </row>
    <row r="1185" spans="1:6" x14ac:dyDescent="0.3">
      <c r="A1185" s="9" t="s">
        <v>422</v>
      </c>
      <c r="B1185" s="10">
        <v>2292</v>
      </c>
      <c r="C1185" s="10">
        <v>127</v>
      </c>
      <c r="D1185" s="10">
        <v>7</v>
      </c>
      <c r="E1185" s="11" t="s">
        <v>1</v>
      </c>
      <c r="F1185" s="12" t="s">
        <v>10</v>
      </c>
    </row>
    <row r="1186" spans="1:6" x14ac:dyDescent="0.3">
      <c r="A1186" s="5" t="s">
        <v>422</v>
      </c>
      <c r="B1186" s="6">
        <v>48</v>
      </c>
      <c r="C1186" s="6">
        <v>15</v>
      </c>
      <c r="D1186" s="6">
        <v>1</v>
      </c>
      <c r="E1186" s="7" t="s">
        <v>2</v>
      </c>
      <c r="F1186" s="8" t="s">
        <v>12</v>
      </c>
    </row>
    <row r="1187" spans="1:6" x14ac:dyDescent="0.3">
      <c r="A1187" s="9" t="s">
        <v>423</v>
      </c>
      <c r="B1187" s="10">
        <v>50</v>
      </c>
      <c r="C1187" s="10">
        <v>-28</v>
      </c>
      <c r="D1187" s="10">
        <v>5</v>
      </c>
      <c r="E1187" s="11" t="s">
        <v>1</v>
      </c>
      <c r="F1187" s="12" t="s">
        <v>34</v>
      </c>
    </row>
    <row r="1188" spans="1:6" x14ac:dyDescent="0.3">
      <c r="A1188" s="5" t="s">
        <v>424</v>
      </c>
      <c r="B1188" s="6">
        <v>26</v>
      </c>
      <c r="C1188" s="6">
        <v>-17</v>
      </c>
      <c r="D1188" s="6">
        <v>1</v>
      </c>
      <c r="E1188" s="7" t="s">
        <v>2</v>
      </c>
      <c r="F1188" s="8" t="s">
        <v>11</v>
      </c>
    </row>
    <row r="1189" spans="1:6" x14ac:dyDescent="0.3">
      <c r="A1189" s="9" t="s">
        <v>424</v>
      </c>
      <c r="B1189" s="10">
        <v>93</v>
      </c>
      <c r="C1189" s="10">
        <v>-65</v>
      </c>
      <c r="D1189" s="10">
        <v>4</v>
      </c>
      <c r="E1189" s="11" t="s">
        <v>2</v>
      </c>
      <c r="F1189" s="12" t="s">
        <v>11</v>
      </c>
    </row>
    <row r="1190" spans="1:6" x14ac:dyDescent="0.3">
      <c r="A1190" s="5" t="s">
        <v>424</v>
      </c>
      <c r="B1190" s="6">
        <v>152</v>
      </c>
      <c r="C1190" s="6">
        <v>-3</v>
      </c>
      <c r="D1190" s="6">
        <v>5</v>
      </c>
      <c r="E1190" s="7" t="s">
        <v>2</v>
      </c>
      <c r="F1190" s="8" t="s">
        <v>16</v>
      </c>
    </row>
    <row r="1191" spans="1:6" x14ac:dyDescent="0.3">
      <c r="A1191" s="9" t="s">
        <v>424</v>
      </c>
      <c r="B1191" s="10">
        <v>51</v>
      </c>
      <c r="C1191" s="10">
        <v>-49</v>
      </c>
      <c r="D1191" s="10">
        <v>2</v>
      </c>
      <c r="E1191" s="11" t="s">
        <v>3</v>
      </c>
      <c r="F1191" s="12" t="s">
        <v>13</v>
      </c>
    </row>
    <row r="1192" spans="1:6" x14ac:dyDescent="0.3">
      <c r="A1192" s="5" t="s">
        <v>424</v>
      </c>
      <c r="B1192" s="6">
        <v>352</v>
      </c>
      <c r="C1192" s="6">
        <v>74</v>
      </c>
      <c r="D1192" s="6">
        <v>8</v>
      </c>
      <c r="E1192" s="7" t="s">
        <v>2</v>
      </c>
      <c r="F1192" s="8" t="s">
        <v>11</v>
      </c>
    </row>
    <row r="1193" spans="1:6" x14ac:dyDescent="0.3">
      <c r="A1193" s="9" t="s">
        <v>424</v>
      </c>
      <c r="B1193" s="10">
        <v>129</v>
      </c>
      <c r="C1193" s="10">
        <v>11</v>
      </c>
      <c r="D1193" s="10">
        <v>2</v>
      </c>
      <c r="E1193" s="11" t="s">
        <v>3</v>
      </c>
      <c r="F1193" s="12" t="s">
        <v>15</v>
      </c>
    </row>
    <row r="1194" spans="1:6" x14ac:dyDescent="0.3">
      <c r="A1194" s="5" t="s">
        <v>424</v>
      </c>
      <c r="B1194" s="6">
        <v>223</v>
      </c>
      <c r="C1194" s="6">
        <v>62</v>
      </c>
      <c r="D1194" s="6">
        <v>7</v>
      </c>
      <c r="E1194" s="7" t="s">
        <v>2</v>
      </c>
      <c r="F1194" s="8" t="s">
        <v>25</v>
      </c>
    </row>
    <row r="1195" spans="1:6" x14ac:dyDescent="0.3">
      <c r="A1195" s="9" t="s">
        <v>424</v>
      </c>
      <c r="B1195" s="10">
        <v>770</v>
      </c>
      <c r="C1195" s="10">
        <v>323</v>
      </c>
      <c r="D1195" s="10">
        <v>3</v>
      </c>
      <c r="E1195" s="11" t="s">
        <v>3</v>
      </c>
      <c r="F1195" s="12" t="s">
        <v>33</v>
      </c>
    </row>
    <row r="1196" spans="1:6" x14ac:dyDescent="0.3">
      <c r="A1196" s="5" t="s">
        <v>424</v>
      </c>
      <c r="B1196" s="6">
        <v>222</v>
      </c>
      <c r="C1196" s="6">
        <v>74</v>
      </c>
      <c r="D1196" s="6">
        <v>5</v>
      </c>
      <c r="E1196" s="7" t="s">
        <v>2</v>
      </c>
      <c r="F1196" s="8" t="s">
        <v>12</v>
      </c>
    </row>
    <row r="1197" spans="1:6" x14ac:dyDescent="0.3">
      <c r="A1197" s="9" t="s">
        <v>424</v>
      </c>
      <c r="B1197" s="10">
        <v>215</v>
      </c>
      <c r="C1197" s="10">
        <v>-30</v>
      </c>
      <c r="D1197" s="10">
        <v>2</v>
      </c>
      <c r="E1197" s="11" t="s">
        <v>2</v>
      </c>
      <c r="F1197" s="12" t="s">
        <v>16</v>
      </c>
    </row>
    <row r="1198" spans="1:6" x14ac:dyDescent="0.3">
      <c r="A1198" s="5" t="s">
        <v>424</v>
      </c>
      <c r="B1198" s="6">
        <v>109</v>
      </c>
      <c r="C1198" s="6">
        <v>40</v>
      </c>
      <c r="D1198" s="6">
        <v>1</v>
      </c>
      <c r="E1198" s="7" t="s">
        <v>1</v>
      </c>
      <c r="F1198" s="8" t="s">
        <v>34</v>
      </c>
    </row>
    <row r="1199" spans="1:6" x14ac:dyDescent="0.3">
      <c r="A1199" s="9" t="s">
        <v>425</v>
      </c>
      <c r="B1199" s="10">
        <v>43</v>
      </c>
      <c r="C1199" s="10">
        <v>9</v>
      </c>
      <c r="D1199" s="10">
        <v>4</v>
      </c>
      <c r="E1199" s="11" t="s">
        <v>2</v>
      </c>
      <c r="F1199" s="12" t="s">
        <v>53</v>
      </c>
    </row>
    <row r="1200" spans="1:6" x14ac:dyDescent="0.3">
      <c r="A1200" s="5" t="s">
        <v>425</v>
      </c>
      <c r="B1200" s="6">
        <v>676</v>
      </c>
      <c r="C1200" s="6">
        <v>151</v>
      </c>
      <c r="D1200" s="6">
        <v>3</v>
      </c>
      <c r="E1200" s="7" t="s">
        <v>3</v>
      </c>
      <c r="F1200" s="8" t="s">
        <v>30</v>
      </c>
    </row>
    <row r="1201" spans="1:6" x14ac:dyDescent="0.3">
      <c r="A1201" s="9" t="s">
        <v>425</v>
      </c>
      <c r="B1201" s="10">
        <v>597</v>
      </c>
      <c r="C1201" s="10">
        <v>93</v>
      </c>
      <c r="D1201" s="10">
        <v>4</v>
      </c>
      <c r="E1201" s="11" t="s">
        <v>1</v>
      </c>
      <c r="F1201" s="12" t="s">
        <v>19</v>
      </c>
    </row>
    <row r="1202" spans="1:6" x14ac:dyDescent="0.3">
      <c r="A1202" s="5" t="s">
        <v>426</v>
      </c>
      <c r="B1202" s="6">
        <v>13</v>
      </c>
      <c r="C1202" s="6">
        <v>0</v>
      </c>
      <c r="D1202" s="6">
        <v>2</v>
      </c>
      <c r="E1202" s="7" t="s">
        <v>2</v>
      </c>
      <c r="F1202" s="8" t="s">
        <v>12</v>
      </c>
    </row>
    <row r="1203" spans="1:6" x14ac:dyDescent="0.3">
      <c r="A1203" s="9" t="s">
        <v>426</v>
      </c>
      <c r="B1203" s="10">
        <v>149</v>
      </c>
      <c r="C1203" s="10">
        <v>17</v>
      </c>
      <c r="D1203" s="10">
        <v>4</v>
      </c>
      <c r="E1203" s="11" t="s">
        <v>1</v>
      </c>
      <c r="F1203" s="12" t="s">
        <v>34</v>
      </c>
    </row>
    <row r="1204" spans="1:6" x14ac:dyDescent="0.3">
      <c r="A1204" s="5" t="s">
        <v>426</v>
      </c>
      <c r="B1204" s="6">
        <v>8</v>
      </c>
      <c r="C1204" s="6">
        <v>2</v>
      </c>
      <c r="D1204" s="6">
        <v>2</v>
      </c>
      <c r="E1204" s="7" t="s">
        <v>2</v>
      </c>
      <c r="F1204" s="8" t="s">
        <v>53</v>
      </c>
    </row>
    <row r="1205" spans="1:6" x14ac:dyDescent="0.3">
      <c r="A1205" s="9" t="s">
        <v>426</v>
      </c>
      <c r="B1205" s="10">
        <v>50</v>
      </c>
      <c r="C1205" s="10">
        <v>9</v>
      </c>
      <c r="D1205" s="10">
        <v>6</v>
      </c>
      <c r="E1205" s="11" t="s">
        <v>2</v>
      </c>
      <c r="F1205" s="12" t="s">
        <v>53</v>
      </c>
    </row>
    <row r="1206" spans="1:6" x14ac:dyDescent="0.3">
      <c r="A1206" s="5" t="s">
        <v>427</v>
      </c>
      <c r="B1206" s="6">
        <v>80</v>
      </c>
      <c r="C1206" s="6">
        <v>22</v>
      </c>
      <c r="D1206" s="6">
        <v>3</v>
      </c>
      <c r="E1206" s="7" t="s">
        <v>2</v>
      </c>
      <c r="F1206" s="8" t="s">
        <v>11</v>
      </c>
    </row>
    <row r="1207" spans="1:6" x14ac:dyDescent="0.3">
      <c r="A1207" s="9" t="s">
        <v>427</v>
      </c>
      <c r="B1207" s="10">
        <v>276</v>
      </c>
      <c r="C1207" s="10">
        <v>52</v>
      </c>
      <c r="D1207" s="10">
        <v>5</v>
      </c>
      <c r="E1207" s="11" t="s">
        <v>2</v>
      </c>
      <c r="F1207" s="12" t="s">
        <v>16</v>
      </c>
    </row>
    <row r="1208" spans="1:6" x14ac:dyDescent="0.3">
      <c r="A1208" s="5" t="s">
        <v>427</v>
      </c>
      <c r="B1208" s="6">
        <v>71</v>
      </c>
      <c r="C1208" s="6">
        <v>19</v>
      </c>
      <c r="D1208" s="6">
        <v>3</v>
      </c>
      <c r="E1208" s="7" t="s">
        <v>2</v>
      </c>
      <c r="F1208" s="8" t="s">
        <v>22</v>
      </c>
    </row>
    <row r="1209" spans="1:6" x14ac:dyDescent="0.3">
      <c r="A1209" s="9" t="s">
        <v>427</v>
      </c>
      <c r="B1209" s="10">
        <v>141</v>
      </c>
      <c r="C1209" s="10">
        <v>7</v>
      </c>
      <c r="D1209" s="10">
        <v>7</v>
      </c>
      <c r="E1209" s="11" t="s">
        <v>2</v>
      </c>
      <c r="F1209" s="12" t="s">
        <v>16</v>
      </c>
    </row>
    <row r="1210" spans="1:6" x14ac:dyDescent="0.3">
      <c r="A1210" s="5" t="s">
        <v>427</v>
      </c>
      <c r="B1210" s="6">
        <v>113</v>
      </c>
      <c r="C1210" s="6">
        <v>28</v>
      </c>
      <c r="D1210" s="6">
        <v>2</v>
      </c>
      <c r="E1210" s="7" t="s">
        <v>2</v>
      </c>
      <c r="F1210" s="8" t="s">
        <v>16</v>
      </c>
    </row>
    <row r="1211" spans="1:6" x14ac:dyDescent="0.3">
      <c r="A1211" s="9" t="s">
        <v>428</v>
      </c>
      <c r="B1211" s="10">
        <v>315</v>
      </c>
      <c r="C1211" s="10">
        <v>-8</v>
      </c>
      <c r="D1211" s="10">
        <v>3</v>
      </c>
      <c r="E1211" s="11" t="s">
        <v>1</v>
      </c>
      <c r="F1211" s="12" t="s">
        <v>19</v>
      </c>
    </row>
    <row r="1212" spans="1:6" x14ac:dyDescent="0.3">
      <c r="A1212" s="5" t="s">
        <v>428</v>
      </c>
      <c r="B1212" s="6">
        <v>128</v>
      </c>
      <c r="C1212" s="6">
        <v>47</v>
      </c>
      <c r="D1212" s="6">
        <v>4</v>
      </c>
      <c r="E1212" s="7" t="s">
        <v>2</v>
      </c>
      <c r="F1212" s="8" t="s">
        <v>12</v>
      </c>
    </row>
    <row r="1213" spans="1:6" x14ac:dyDescent="0.3">
      <c r="A1213" s="9" t="s">
        <v>428</v>
      </c>
      <c r="B1213" s="10">
        <v>652</v>
      </c>
      <c r="C1213" s="10">
        <v>13</v>
      </c>
      <c r="D1213" s="10">
        <v>6</v>
      </c>
      <c r="E1213" s="11" t="s">
        <v>1</v>
      </c>
      <c r="F1213" s="12" t="s">
        <v>34</v>
      </c>
    </row>
    <row r="1214" spans="1:6" x14ac:dyDescent="0.3">
      <c r="A1214" s="5" t="s">
        <v>428</v>
      </c>
      <c r="B1214" s="6">
        <v>114</v>
      </c>
      <c r="C1214" s="6">
        <v>41</v>
      </c>
      <c r="D1214" s="6">
        <v>6</v>
      </c>
      <c r="E1214" s="7" t="s">
        <v>1</v>
      </c>
      <c r="F1214" s="8" t="s">
        <v>34</v>
      </c>
    </row>
    <row r="1215" spans="1:6" x14ac:dyDescent="0.3">
      <c r="A1215" s="9" t="s">
        <v>428</v>
      </c>
      <c r="B1215" s="10">
        <v>79</v>
      </c>
      <c r="C1215" s="10">
        <v>16</v>
      </c>
      <c r="D1215" s="10">
        <v>3</v>
      </c>
      <c r="E1215" s="11" t="s">
        <v>2</v>
      </c>
      <c r="F1215" s="12" t="s">
        <v>22</v>
      </c>
    </row>
    <row r="1216" spans="1:6" x14ac:dyDescent="0.3">
      <c r="A1216" s="5" t="s">
        <v>428</v>
      </c>
      <c r="B1216" s="6">
        <v>498</v>
      </c>
      <c r="C1216" s="6">
        <v>-116</v>
      </c>
      <c r="D1216" s="6">
        <v>4</v>
      </c>
      <c r="E1216" s="7" t="s">
        <v>2</v>
      </c>
      <c r="F1216" s="8" t="s">
        <v>16</v>
      </c>
    </row>
    <row r="1217" spans="1:6" x14ac:dyDescent="0.3">
      <c r="A1217" s="9" t="s">
        <v>428</v>
      </c>
      <c r="B1217" s="10">
        <v>1745</v>
      </c>
      <c r="C1217" s="10">
        <v>122</v>
      </c>
      <c r="D1217" s="10">
        <v>2</v>
      </c>
      <c r="E1217" s="11" t="s">
        <v>1</v>
      </c>
      <c r="F1217" s="12" t="s">
        <v>29</v>
      </c>
    </row>
    <row r="1218" spans="1:6" x14ac:dyDescent="0.3">
      <c r="A1218" s="5" t="s">
        <v>428</v>
      </c>
      <c r="B1218" s="6">
        <v>17</v>
      </c>
      <c r="C1218" s="6">
        <v>2</v>
      </c>
      <c r="D1218" s="6">
        <v>2</v>
      </c>
      <c r="E1218" s="7" t="s">
        <v>2</v>
      </c>
      <c r="F1218" s="8" t="s">
        <v>53</v>
      </c>
    </row>
    <row r="1219" spans="1:6" x14ac:dyDescent="0.3">
      <c r="A1219" s="9" t="s">
        <v>429</v>
      </c>
      <c r="B1219" s="10">
        <v>147</v>
      </c>
      <c r="C1219" s="10">
        <v>44</v>
      </c>
      <c r="D1219" s="10">
        <v>3</v>
      </c>
      <c r="E1219" s="11" t="s">
        <v>2</v>
      </c>
      <c r="F1219" s="12" t="s">
        <v>16</v>
      </c>
    </row>
    <row r="1220" spans="1:6" x14ac:dyDescent="0.3">
      <c r="A1220" s="5" t="s">
        <v>429</v>
      </c>
      <c r="B1220" s="6">
        <v>162</v>
      </c>
      <c r="C1220" s="6">
        <v>73</v>
      </c>
      <c r="D1220" s="6">
        <v>2</v>
      </c>
      <c r="E1220" s="7" t="s">
        <v>3</v>
      </c>
      <c r="F1220" s="8" t="s">
        <v>13</v>
      </c>
    </row>
    <row r="1221" spans="1:6" x14ac:dyDescent="0.3">
      <c r="A1221" s="9" t="s">
        <v>430</v>
      </c>
      <c r="B1221" s="10">
        <v>87</v>
      </c>
      <c r="C1221" s="10">
        <v>10</v>
      </c>
      <c r="D1221" s="10">
        <v>3</v>
      </c>
      <c r="E1221" s="11" t="s">
        <v>2</v>
      </c>
      <c r="F1221" s="12" t="s">
        <v>11</v>
      </c>
    </row>
    <row r="1222" spans="1:6" x14ac:dyDescent="0.3">
      <c r="A1222" s="5" t="s">
        <v>431</v>
      </c>
      <c r="B1222" s="6">
        <v>1301</v>
      </c>
      <c r="C1222" s="6">
        <v>573</v>
      </c>
      <c r="D1222" s="6">
        <v>5</v>
      </c>
      <c r="E1222" s="7" t="s">
        <v>3</v>
      </c>
      <c r="F1222" s="8" t="s">
        <v>33</v>
      </c>
    </row>
    <row r="1223" spans="1:6" x14ac:dyDescent="0.3">
      <c r="A1223" s="9" t="s">
        <v>432</v>
      </c>
      <c r="B1223" s="10">
        <v>311</v>
      </c>
      <c r="C1223" s="10">
        <v>72</v>
      </c>
      <c r="D1223" s="10">
        <v>2</v>
      </c>
      <c r="E1223" s="11" t="s">
        <v>1</v>
      </c>
      <c r="F1223" s="12" t="s">
        <v>10</v>
      </c>
    </row>
    <row r="1224" spans="1:6" x14ac:dyDescent="0.3">
      <c r="A1224" s="5" t="s">
        <v>433</v>
      </c>
      <c r="B1224" s="6">
        <v>22</v>
      </c>
      <c r="C1224" s="6">
        <v>4</v>
      </c>
      <c r="D1224" s="6">
        <v>1</v>
      </c>
      <c r="E1224" s="7" t="s">
        <v>2</v>
      </c>
      <c r="F1224" s="8" t="s">
        <v>11</v>
      </c>
    </row>
    <row r="1225" spans="1:6" x14ac:dyDescent="0.3">
      <c r="A1225" s="9" t="s">
        <v>433</v>
      </c>
      <c r="B1225" s="10">
        <v>206</v>
      </c>
      <c r="C1225" s="10">
        <v>51</v>
      </c>
      <c r="D1225" s="10">
        <v>4</v>
      </c>
      <c r="E1225" s="11" t="s">
        <v>2</v>
      </c>
      <c r="F1225" s="12" t="s">
        <v>12</v>
      </c>
    </row>
    <row r="1226" spans="1:6" x14ac:dyDescent="0.3">
      <c r="A1226" s="5" t="s">
        <v>433</v>
      </c>
      <c r="B1226" s="6">
        <v>57</v>
      </c>
      <c r="C1226" s="6">
        <v>24</v>
      </c>
      <c r="D1226" s="6">
        <v>5</v>
      </c>
      <c r="E1226" s="7" t="s">
        <v>2</v>
      </c>
      <c r="F1226" s="8" t="s">
        <v>27</v>
      </c>
    </row>
    <row r="1227" spans="1:6" x14ac:dyDescent="0.3">
      <c r="A1227" s="9" t="s">
        <v>433</v>
      </c>
      <c r="B1227" s="10">
        <v>10</v>
      </c>
      <c r="C1227" s="10">
        <v>-1</v>
      </c>
      <c r="D1227" s="10">
        <v>1</v>
      </c>
      <c r="E1227" s="11" t="s">
        <v>2</v>
      </c>
      <c r="F1227" s="12" t="s">
        <v>16</v>
      </c>
    </row>
    <row r="1228" spans="1:6" x14ac:dyDescent="0.3">
      <c r="A1228" s="5" t="s">
        <v>434</v>
      </c>
      <c r="B1228" s="6">
        <v>285</v>
      </c>
      <c r="C1228" s="6">
        <v>128</v>
      </c>
      <c r="D1228" s="6">
        <v>2</v>
      </c>
      <c r="E1228" s="7" t="s">
        <v>3</v>
      </c>
      <c r="F1228" s="8" t="s">
        <v>30</v>
      </c>
    </row>
    <row r="1229" spans="1:6" x14ac:dyDescent="0.3">
      <c r="A1229" s="9" t="s">
        <v>434</v>
      </c>
      <c r="B1229" s="10">
        <v>195</v>
      </c>
      <c r="C1229" s="10">
        <v>12</v>
      </c>
      <c r="D1229" s="10">
        <v>9</v>
      </c>
      <c r="E1229" s="11" t="s">
        <v>2</v>
      </c>
      <c r="F1229" s="12" t="s">
        <v>25</v>
      </c>
    </row>
    <row r="1230" spans="1:6" x14ac:dyDescent="0.3">
      <c r="A1230" s="5" t="s">
        <v>435</v>
      </c>
      <c r="B1230" s="6">
        <v>527</v>
      </c>
      <c r="C1230" s="6">
        <v>26</v>
      </c>
      <c r="D1230" s="6">
        <v>3</v>
      </c>
      <c r="E1230" s="7" t="s">
        <v>3</v>
      </c>
      <c r="F1230" s="8" t="s">
        <v>13</v>
      </c>
    </row>
    <row r="1231" spans="1:6" x14ac:dyDescent="0.3">
      <c r="A1231" s="9" t="s">
        <v>435</v>
      </c>
      <c r="B1231" s="10">
        <v>29</v>
      </c>
      <c r="C1231" s="10">
        <v>3</v>
      </c>
      <c r="D1231" s="10">
        <v>2</v>
      </c>
      <c r="E1231" s="11" t="s">
        <v>2</v>
      </c>
      <c r="F1231" s="12" t="s">
        <v>11</v>
      </c>
    </row>
    <row r="1232" spans="1:6" x14ac:dyDescent="0.3">
      <c r="A1232" s="5" t="s">
        <v>435</v>
      </c>
      <c r="B1232" s="6">
        <v>85</v>
      </c>
      <c r="C1232" s="6">
        <v>13</v>
      </c>
      <c r="D1232" s="6">
        <v>2</v>
      </c>
      <c r="E1232" s="7" t="s">
        <v>2</v>
      </c>
      <c r="F1232" s="8" t="s">
        <v>25</v>
      </c>
    </row>
    <row r="1233" spans="1:6" x14ac:dyDescent="0.3">
      <c r="A1233" s="9" t="s">
        <v>435</v>
      </c>
      <c r="B1233" s="10">
        <v>18</v>
      </c>
      <c r="C1233" s="10">
        <v>2</v>
      </c>
      <c r="D1233" s="10">
        <v>3</v>
      </c>
      <c r="E1233" s="11" t="s">
        <v>2</v>
      </c>
      <c r="F1233" s="12" t="s">
        <v>12</v>
      </c>
    </row>
    <row r="1234" spans="1:6" x14ac:dyDescent="0.3">
      <c r="A1234" s="5" t="s">
        <v>435</v>
      </c>
      <c r="B1234" s="6">
        <v>176</v>
      </c>
      <c r="C1234" s="6">
        <v>-13</v>
      </c>
      <c r="D1234" s="6">
        <v>5</v>
      </c>
      <c r="E1234" s="7" t="s">
        <v>1</v>
      </c>
      <c r="F1234" s="8" t="s">
        <v>34</v>
      </c>
    </row>
    <row r="1235" spans="1:6" x14ac:dyDescent="0.3">
      <c r="A1235" s="9" t="s">
        <v>435</v>
      </c>
      <c r="B1235" s="10">
        <v>55</v>
      </c>
      <c r="C1235" s="10">
        <v>3</v>
      </c>
      <c r="D1235" s="10">
        <v>3</v>
      </c>
      <c r="E1235" s="11" t="s">
        <v>2</v>
      </c>
      <c r="F1235" s="12" t="s">
        <v>22</v>
      </c>
    </row>
    <row r="1236" spans="1:6" x14ac:dyDescent="0.3">
      <c r="A1236" s="5" t="s">
        <v>436</v>
      </c>
      <c r="B1236" s="6">
        <v>93</v>
      </c>
      <c r="C1236" s="6">
        <v>44</v>
      </c>
      <c r="D1236" s="6">
        <v>2</v>
      </c>
      <c r="E1236" s="7" t="s">
        <v>2</v>
      </c>
      <c r="F1236" s="8" t="s">
        <v>11</v>
      </c>
    </row>
    <row r="1237" spans="1:6" x14ac:dyDescent="0.3">
      <c r="A1237" s="9" t="s">
        <v>437</v>
      </c>
      <c r="B1237" s="10">
        <v>21</v>
      </c>
      <c r="C1237" s="10">
        <v>8</v>
      </c>
      <c r="D1237" s="10">
        <v>2</v>
      </c>
      <c r="E1237" s="11" t="s">
        <v>2</v>
      </c>
      <c r="F1237" s="12" t="s">
        <v>16</v>
      </c>
    </row>
    <row r="1238" spans="1:6" x14ac:dyDescent="0.3">
      <c r="A1238" s="5" t="s">
        <v>438</v>
      </c>
      <c r="B1238" s="6">
        <v>29</v>
      </c>
      <c r="C1238" s="6">
        <v>10</v>
      </c>
      <c r="D1238" s="6">
        <v>3</v>
      </c>
      <c r="E1238" s="7" t="s">
        <v>2</v>
      </c>
      <c r="F1238" s="8" t="s">
        <v>53</v>
      </c>
    </row>
    <row r="1239" spans="1:6" x14ac:dyDescent="0.3">
      <c r="A1239" s="9" t="s">
        <v>439</v>
      </c>
      <c r="B1239" s="10">
        <v>406</v>
      </c>
      <c r="C1239" s="10">
        <v>97</v>
      </c>
      <c r="D1239" s="10">
        <v>7</v>
      </c>
      <c r="E1239" s="11" t="s">
        <v>1</v>
      </c>
      <c r="F1239" s="12" t="s">
        <v>19</v>
      </c>
    </row>
    <row r="1240" spans="1:6" x14ac:dyDescent="0.3">
      <c r="A1240" s="5" t="s">
        <v>439</v>
      </c>
      <c r="B1240" s="6">
        <v>278</v>
      </c>
      <c r="C1240" s="6">
        <v>39</v>
      </c>
      <c r="D1240" s="6">
        <v>5</v>
      </c>
      <c r="E1240" s="7" t="s">
        <v>1</v>
      </c>
      <c r="F1240" s="8" t="s">
        <v>19</v>
      </c>
    </row>
    <row r="1241" spans="1:6" x14ac:dyDescent="0.3">
      <c r="A1241" s="9" t="s">
        <v>440</v>
      </c>
      <c r="B1241" s="10">
        <v>128</v>
      </c>
      <c r="C1241" s="10">
        <v>55</v>
      </c>
      <c r="D1241" s="10">
        <v>1</v>
      </c>
      <c r="E1241" s="11" t="s">
        <v>2</v>
      </c>
      <c r="F1241" s="12" t="s">
        <v>16</v>
      </c>
    </row>
    <row r="1242" spans="1:6" x14ac:dyDescent="0.3">
      <c r="A1242" s="5" t="s">
        <v>441</v>
      </c>
      <c r="B1242" s="6">
        <v>74</v>
      </c>
      <c r="C1242" s="6">
        <v>9</v>
      </c>
      <c r="D1242" s="6">
        <v>3</v>
      </c>
      <c r="E1242" s="7" t="s">
        <v>2</v>
      </c>
      <c r="F1242" s="8" t="s">
        <v>25</v>
      </c>
    </row>
    <row r="1243" spans="1:6" x14ac:dyDescent="0.3">
      <c r="A1243" s="9" t="s">
        <v>441</v>
      </c>
      <c r="B1243" s="10">
        <v>202</v>
      </c>
      <c r="C1243" s="10">
        <v>4</v>
      </c>
      <c r="D1243" s="10">
        <v>4</v>
      </c>
      <c r="E1243" s="11" t="s">
        <v>2</v>
      </c>
      <c r="F1243" s="12" t="s">
        <v>12</v>
      </c>
    </row>
    <row r="1244" spans="1:6" x14ac:dyDescent="0.3">
      <c r="A1244" s="5" t="s">
        <v>441</v>
      </c>
      <c r="B1244" s="6">
        <v>429</v>
      </c>
      <c r="C1244" s="6">
        <v>61</v>
      </c>
      <c r="D1244" s="6">
        <v>3</v>
      </c>
      <c r="E1244" s="7" t="s">
        <v>3</v>
      </c>
      <c r="F1244" s="8" t="s">
        <v>13</v>
      </c>
    </row>
    <row r="1245" spans="1:6" x14ac:dyDescent="0.3">
      <c r="A1245" s="9" t="s">
        <v>441</v>
      </c>
      <c r="B1245" s="10">
        <v>134</v>
      </c>
      <c r="C1245" s="10">
        <v>-13</v>
      </c>
      <c r="D1245" s="10">
        <v>3</v>
      </c>
      <c r="E1245" s="11" t="s">
        <v>3</v>
      </c>
      <c r="F1245" s="12" t="s">
        <v>13</v>
      </c>
    </row>
    <row r="1246" spans="1:6" x14ac:dyDescent="0.3">
      <c r="A1246" s="5" t="s">
        <v>442</v>
      </c>
      <c r="B1246" s="6">
        <v>78</v>
      </c>
      <c r="C1246" s="6">
        <v>7</v>
      </c>
      <c r="D1246" s="6">
        <v>1</v>
      </c>
      <c r="E1246" s="7" t="s">
        <v>1</v>
      </c>
      <c r="F1246" s="8" t="s">
        <v>19</v>
      </c>
    </row>
    <row r="1247" spans="1:6" x14ac:dyDescent="0.3">
      <c r="A1247" s="9" t="s">
        <v>443</v>
      </c>
      <c r="B1247" s="10">
        <v>326</v>
      </c>
      <c r="C1247" s="10">
        <v>107</v>
      </c>
      <c r="D1247" s="10">
        <v>3</v>
      </c>
      <c r="E1247" s="11" t="s">
        <v>1</v>
      </c>
      <c r="F1247" s="12" t="s">
        <v>34</v>
      </c>
    </row>
    <row r="1248" spans="1:6" x14ac:dyDescent="0.3">
      <c r="A1248" s="5" t="s">
        <v>443</v>
      </c>
      <c r="B1248" s="6">
        <v>61</v>
      </c>
      <c r="C1248" s="6">
        <v>8</v>
      </c>
      <c r="D1248" s="6">
        <v>4</v>
      </c>
      <c r="E1248" s="7" t="s">
        <v>2</v>
      </c>
      <c r="F1248" s="8" t="s">
        <v>12</v>
      </c>
    </row>
    <row r="1249" spans="1:6" x14ac:dyDescent="0.3">
      <c r="A1249" s="9" t="s">
        <v>444</v>
      </c>
      <c r="B1249" s="10">
        <v>585</v>
      </c>
      <c r="C1249" s="10">
        <v>175</v>
      </c>
      <c r="D1249" s="10">
        <v>13</v>
      </c>
      <c r="E1249" s="11" t="s">
        <v>2</v>
      </c>
      <c r="F1249" s="12" t="s">
        <v>22</v>
      </c>
    </row>
    <row r="1250" spans="1:6" x14ac:dyDescent="0.3">
      <c r="A1250" s="5" t="s">
        <v>445</v>
      </c>
      <c r="B1250" s="6">
        <v>319</v>
      </c>
      <c r="C1250" s="6">
        <v>102</v>
      </c>
      <c r="D1250" s="6">
        <v>6</v>
      </c>
      <c r="E1250" s="7" t="s">
        <v>3</v>
      </c>
      <c r="F1250" s="8" t="s">
        <v>33</v>
      </c>
    </row>
    <row r="1251" spans="1:6" x14ac:dyDescent="0.3">
      <c r="A1251" s="9" t="s">
        <v>446</v>
      </c>
      <c r="B1251" s="10">
        <v>122</v>
      </c>
      <c r="C1251" s="10">
        <v>59</v>
      </c>
      <c r="D1251" s="10">
        <v>7</v>
      </c>
      <c r="E1251" s="11" t="s">
        <v>1</v>
      </c>
      <c r="F1251" s="12" t="s">
        <v>34</v>
      </c>
    </row>
    <row r="1252" spans="1:6" x14ac:dyDescent="0.3">
      <c r="A1252" s="5" t="s">
        <v>446</v>
      </c>
      <c r="B1252" s="6">
        <v>49</v>
      </c>
      <c r="C1252" s="6">
        <v>21</v>
      </c>
      <c r="D1252" s="6">
        <v>1</v>
      </c>
      <c r="E1252" s="7" t="s">
        <v>2</v>
      </c>
      <c r="F1252" s="8" t="s">
        <v>11</v>
      </c>
    </row>
    <row r="1253" spans="1:6" x14ac:dyDescent="0.3">
      <c r="A1253" s="9" t="s">
        <v>446</v>
      </c>
      <c r="B1253" s="10">
        <v>21</v>
      </c>
      <c r="C1253" s="10">
        <v>-12</v>
      </c>
      <c r="D1253" s="10">
        <v>3</v>
      </c>
      <c r="E1253" s="11" t="s">
        <v>2</v>
      </c>
      <c r="F1253" s="12" t="s">
        <v>12</v>
      </c>
    </row>
    <row r="1254" spans="1:6" x14ac:dyDescent="0.3">
      <c r="A1254" s="5" t="s">
        <v>447</v>
      </c>
      <c r="B1254" s="6">
        <v>1824</v>
      </c>
      <c r="C1254" s="6">
        <v>-1303</v>
      </c>
      <c r="D1254" s="6">
        <v>8</v>
      </c>
      <c r="E1254" s="7" t="s">
        <v>3</v>
      </c>
      <c r="F1254" s="8" t="s">
        <v>15</v>
      </c>
    </row>
    <row r="1255" spans="1:6" x14ac:dyDescent="0.3">
      <c r="A1255" s="9" t="s">
        <v>448</v>
      </c>
      <c r="B1255" s="10">
        <v>1117</v>
      </c>
      <c r="C1255" s="10">
        <v>447</v>
      </c>
      <c r="D1255" s="10">
        <v>10</v>
      </c>
      <c r="E1255" s="11" t="s">
        <v>1</v>
      </c>
      <c r="F1255" s="12" t="s">
        <v>10</v>
      </c>
    </row>
    <row r="1256" spans="1:6" x14ac:dyDescent="0.3">
      <c r="A1256" s="5" t="s">
        <v>448</v>
      </c>
      <c r="B1256" s="6">
        <v>29</v>
      </c>
      <c r="C1256" s="6">
        <v>0</v>
      </c>
      <c r="D1256" s="6">
        <v>3</v>
      </c>
      <c r="E1256" s="7" t="s">
        <v>1</v>
      </c>
      <c r="F1256" s="8" t="s">
        <v>34</v>
      </c>
    </row>
    <row r="1257" spans="1:6" x14ac:dyDescent="0.3">
      <c r="A1257" s="9" t="s">
        <v>448</v>
      </c>
      <c r="B1257" s="10">
        <v>66</v>
      </c>
      <c r="C1257" s="10">
        <v>22</v>
      </c>
      <c r="D1257" s="10">
        <v>3</v>
      </c>
      <c r="E1257" s="11" t="s">
        <v>2</v>
      </c>
      <c r="F1257" s="12" t="s">
        <v>11</v>
      </c>
    </row>
    <row r="1258" spans="1:6" x14ac:dyDescent="0.3">
      <c r="A1258" s="5" t="s">
        <v>448</v>
      </c>
      <c r="B1258" s="6">
        <v>59</v>
      </c>
      <c r="C1258" s="6">
        <v>21</v>
      </c>
      <c r="D1258" s="6">
        <v>2</v>
      </c>
      <c r="E1258" s="7" t="s">
        <v>2</v>
      </c>
      <c r="F1258" s="8" t="s">
        <v>11</v>
      </c>
    </row>
    <row r="1259" spans="1:6" x14ac:dyDescent="0.3">
      <c r="A1259" s="9" t="s">
        <v>449</v>
      </c>
      <c r="B1259" s="10">
        <v>168</v>
      </c>
      <c r="C1259" s="10">
        <v>18</v>
      </c>
      <c r="D1259" s="10">
        <v>6</v>
      </c>
      <c r="E1259" s="11" t="s">
        <v>2</v>
      </c>
      <c r="F1259" s="12" t="s">
        <v>11</v>
      </c>
    </row>
    <row r="1260" spans="1:6" x14ac:dyDescent="0.3">
      <c r="A1260" s="5" t="s">
        <v>450</v>
      </c>
      <c r="B1260" s="6">
        <v>155</v>
      </c>
      <c r="C1260" s="6">
        <v>5</v>
      </c>
      <c r="D1260" s="6">
        <v>3</v>
      </c>
      <c r="E1260" s="7" t="s">
        <v>2</v>
      </c>
      <c r="F1260" s="8" t="s">
        <v>11</v>
      </c>
    </row>
    <row r="1261" spans="1:6" x14ac:dyDescent="0.3">
      <c r="A1261" s="9" t="s">
        <v>450</v>
      </c>
      <c r="B1261" s="10">
        <v>32</v>
      </c>
      <c r="C1261" s="10">
        <v>1</v>
      </c>
      <c r="D1261" s="10">
        <v>2</v>
      </c>
      <c r="E1261" s="11" t="s">
        <v>2</v>
      </c>
      <c r="F1261" s="12" t="s">
        <v>11</v>
      </c>
    </row>
    <row r="1262" spans="1:6" x14ac:dyDescent="0.3">
      <c r="A1262" s="5" t="s">
        <v>450</v>
      </c>
      <c r="B1262" s="6">
        <v>41</v>
      </c>
      <c r="C1262" s="6">
        <v>19</v>
      </c>
      <c r="D1262" s="6">
        <v>5</v>
      </c>
      <c r="E1262" s="7" t="s">
        <v>2</v>
      </c>
      <c r="F1262" s="8" t="s">
        <v>12</v>
      </c>
    </row>
    <row r="1263" spans="1:6" x14ac:dyDescent="0.3">
      <c r="A1263" s="9" t="s">
        <v>451</v>
      </c>
      <c r="B1263" s="10">
        <v>255</v>
      </c>
      <c r="C1263" s="10">
        <v>76</v>
      </c>
      <c r="D1263" s="10">
        <v>9</v>
      </c>
      <c r="E1263" s="11" t="s">
        <v>2</v>
      </c>
      <c r="F1263" s="12" t="s">
        <v>12</v>
      </c>
    </row>
    <row r="1264" spans="1:6" x14ac:dyDescent="0.3">
      <c r="A1264" s="5" t="s">
        <v>451</v>
      </c>
      <c r="B1264" s="6">
        <v>25</v>
      </c>
      <c r="C1264" s="6">
        <v>2</v>
      </c>
      <c r="D1264" s="6">
        <v>3</v>
      </c>
      <c r="E1264" s="7" t="s">
        <v>2</v>
      </c>
      <c r="F1264" s="8" t="s">
        <v>20</v>
      </c>
    </row>
    <row r="1265" spans="1:6" x14ac:dyDescent="0.3">
      <c r="A1265" s="9" t="s">
        <v>452</v>
      </c>
      <c r="B1265" s="10">
        <v>54</v>
      </c>
      <c r="C1265" s="10">
        <v>8</v>
      </c>
      <c r="D1265" s="10">
        <v>4</v>
      </c>
      <c r="E1265" s="11" t="s">
        <v>2</v>
      </c>
      <c r="F1265" s="12" t="s">
        <v>22</v>
      </c>
    </row>
    <row r="1266" spans="1:6" x14ac:dyDescent="0.3">
      <c r="A1266" s="5" t="s">
        <v>453</v>
      </c>
      <c r="B1266" s="6">
        <v>77</v>
      </c>
      <c r="C1266" s="6">
        <v>36</v>
      </c>
      <c r="D1266" s="6">
        <v>2</v>
      </c>
      <c r="E1266" s="7" t="s">
        <v>2</v>
      </c>
      <c r="F1266" s="8" t="s">
        <v>25</v>
      </c>
    </row>
    <row r="1267" spans="1:6" x14ac:dyDescent="0.3">
      <c r="A1267" s="9" t="s">
        <v>453</v>
      </c>
      <c r="B1267" s="10">
        <v>115</v>
      </c>
      <c r="C1267" s="10">
        <v>0</v>
      </c>
      <c r="D1267" s="10">
        <v>1</v>
      </c>
      <c r="E1267" s="11" t="s">
        <v>3</v>
      </c>
      <c r="F1267" s="12" t="s">
        <v>33</v>
      </c>
    </row>
    <row r="1268" spans="1:6" x14ac:dyDescent="0.3">
      <c r="A1268" s="5" t="s">
        <v>453</v>
      </c>
      <c r="B1268" s="6">
        <v>1272</v>
      </c>
      <c r="C1268" s="6">
        <v>547</v>
      </c>
      <c r="D1268" s="6">
        <v>2</v>
      </c>
      <c r="E1268" s="7" t="s">
        <v>3</v>
      </c>
      <c r="F1268" s="8" t="s">
        <v>15</v>
      </c>
    </row>
    <row r="1269" spans="1:6" x14ac:dyDescent="0.3">
      <c r="A1269" s="9" t="s">
        <v>454</v>
      </c>
      <c r="B1269" s="10">
        <v>21</v>
      </c>
      <c r="C1269" s="10">
        <v>10</v>
      </c>
      <c r="D1269" s="10">
        <v>1</v>
      </c>
      <c r="E1269" s="11" t="s">
        <v>2</v>
      </c>
      <c r="F1269" s="12" t="s">
        <v>22</v>
      </c>
    </row>
    <row r="1270" spans="1:6" x14ac:dyDescent="0.3">
      <c r="A1270" s="5" t="s">
        <v>455</v>
      </c>
      <c r="B1270" s="6">
        <v>92</v>
      </c>
      <c r="C1270" s="6">
        <v>5</v>
      </c>
      <c r="D1270" s="6">
        <v>6</v>
      </c>
      <c r="E1270" s="7" t="s">
        <v>2</v>
      </c>
      <c r="F1270" s="8" t="s">
        <v>12</v>
      </c>
    </row>
    <row r="1271" spans="1:6" x14ac:dyDescent="0.3">
      <c r="A1271" s="9" t="s">
        <v>455</v>
      </c>
      <c r="B1271" s="10">
        <v>11</v>
      </c>
      <c r="C1271" s="10">
        <v>5</v>
      </c>
      <c r="D1271" s="10">
        <v>1</v>
      </c>
      <c r="E1271" s="11" t="s">
        <v>2</v>
      </c>
      <c r="F1271" s="12" t="s">
        <v>53</v>
      </c>
    </row>
    <row r="1272" spans="1:6" x14ac:dyDescent="0.3">
      <c r="A1272" s="5" t="s">
        <v>455</v>
      </c>
      <c r="B1272" s="6">
        <v>221</v>
      </c>
      <c r="C1272" s="6">
        <v>35</v>
      </c>
      <c r="D1272" s="6">
        <v>4</v>
      </c>
      <c r="E1272" s="7" t="s">
        <v>3</v>
      </c>
      <c r="F1272" s="8" t="s">
        <v>33</v>
      </c>
    </row>
    <row r="1273" spans="1:6" x14ac:dyDescent="0.3">
      <c r="A1273" s="9" t="s">
        <v>455</v>
      </c>
      <c r="B1273" s="10">
        <v>50</v>
      </c>
      <c r="C1273" s="10">
        <v>25</v>
      </c>
      <c r="D1273" s="10">
        <v>5</v>
      </c>
      <c r="E1273" s="11" t="s">
        <v>2</v>
      </c>
      <c r="F1273" s="12" t="s">
        <v>11</v>
      </c>
    </row>
    <row r="1274" spans="1:6" x14ac:dyDescent="0.3">
      <c r="A1274" s="5" t="s">
        <v>455</v>
      </c>
      <c r="B1274" s="6">
        <v>89</v>
      </c>
      <c r="C1274" s="6">
        <v>36</v>
      </c>
      <c r="D1274" s="6">
        <v>3</v>
      </c>
      <c r="E1274" s="7" t="s">
        <v>2</v>
      </c>
      <c r="F1274" s="8" t="s">
        <v>25</v>
      </c>
    </row>
    <row r="1275" spans="1:6" x14ac:dyDescent="0.3">
      <c r="A1275" s="9" t="s">
        <v>455</v>
      </c>
      <c r="B1275" s="10">
        <v>291</v>
      </c>
      <c r="C1275" s="10">
        <v>93</v>
      </c>
      <c r="D1275" s="10">
        <v>2</v>
      </c>
      <c r="E1275" s="11" t="s">
        <v>3</v>
      </c>
      <c r="F1275" s="12" t="s">
        <v>30</v>
      </c>
    </row>
    <row r="1276" spans="1:6" x14ac:dyDescent="0.3">
      <c r="A1276" s="5" t="s">
        <v>456</v>
      </c>
      <c r="B1276" s="6">
        <v>67</v>
      </c>
      <c r="C1276" s="6">
        <v>9</v>
      </c>
      <c r="D1276" s="6">
        <v>4</v>
      </c>
      <c r="E1276" s="7" t="s">
        <v>2</v>
      </c>
      <c r="F1276" s="8" t="s">
        <v>27</v>
      </c>
    </row>
    <row r="1277" spans="1:6" x14ac:dyDescent="0.3">
      <c r="A1277" s="9" t="s">
        <v>457</v>
      </c>
      <c r="B1277" s="10">
        <v>47</v>
      </c>
      <c r="C1277" s="10">
        <v>15</v>
      </c>
      <c r="D1277" s="10">
        <v>5</v>
      </c>
      <c r="E1277" s="11" t="s">
        <v>2</v>
      </c>
      <c r="F1277" s="12" t="s">
        <v>16</v>
      </c>
    </row>
    <row r="1278" spans="1:6" x14ac:dyDescent="0.3">
      <c r="A1278" s="5" t="s">
        <v>458</v>
      </c>
      <c r="B1278" s="6">
        <v>774</v>
      </c>
      <c r="C1278" s="6">
        <v>170</v>
      </c>
      <c r="D1278" s="6">
        <v>3</v>
      </c>
      <c r="E1278" s="7" t="s">
        <v>3</v>
      </c>
      <c r="F1278" s="8" t="s">
        <v>33</v>
      </c>
    </row>
    <row r="1279" spans="1:6" x14ac:dyDescent="0.3">
      <c r="A1279" s="9" t="s">
        <v>458</v>
      </c>
      <c r="B1279" s="10">
        <v>143</v>
      </c>
      <c r="C1279" s="10">
        <v>32</v>
      </c>
      <c r="D1279" s="10">
        <v>1</v>
      </c>
      <c r="E1279" s="11" t="s">
        <v>1</v>
      </c>
      <c r="F1279" s="12" t="s">
        <v>10</v>
      </c>
    </row>
    <row r="1280" spans="1:6" x14ac:dyDescent="0.3">
      <c r="A1280" s="5" t="s">
        <v>458</v>
      </c>
      <c r="B1280" s="6">
        <v>111</v>
      </c>
      <c r="C1280" s="6">
        <v>35</v>
      </c>
      <c r="D1280" s="6">
        <v>5</v>
      </c>
      <c r="E1280" s="7" t="s">
        <v>2</v>
      </c>
      <c r="F1280" s="8" t="s">
        <v>25</v>
      </c>
    </row>
    <row r="1281" spans="1:6" x14ac:dyDescent="0.3">
      <c r="A1281" s="9" t="s">
        <v>459</v>
      </c>
      <c r="B1281" s="10">
        <v>425</v>
      </c>
      <c r="C1281" s="10">
        <v>183</v>
      </c>
      <c r="D1281" s="10">
        <v>5</v>
      </c>
      <c r="E1281" s="11" t="s">
        <v>3</v>
      </c>
      <c r="F1281" s="12" t="s">
        <v>33</v>
      </c>
    </row>
    <row r="1282" spans="1:6" x14ac:dyDescent="0.3">
      <c r="A1282" s="5" t="s">
        <v>460</v>
      </c>
      <c r="B1282" s="6">
        <v>291</v>
      </c>
      <c r="C1282" s="6">
        <v>119</v>
      </c>
      <c r="D1282" s="6">
        <v>11</v>
      </c>
      <c r="E1282" s="7" t="s">
        <v>2</v>
      </c>
      <c r="F1282" s="8" t="s">
        <v>16</v>
      </c>
    </row>
    <row r="1283" spans="1:6" x14ac:dyDescent="0.3">
      <c r="A1283" s="9" t="s">
        <v>460</v>
      </c>
      <c r="B1283" s="10">
        <v>520</v>
      </c>
      <c r="C1283" s="10">
        <v>151</v>
      </c>
      <c r="D1283" s="10">
        <v>3</v>
      </c>
      <c r="E1283" s="11" t="s">
        <v>3</v>
      </c>
      <c r="F1283" s="12" t="s">
        <v>15</v>
      </c>
    </row>
    <row r="1284" spans="1:6" x14ac:dyDescent="0.3">
      <c r="A1284" s="5" t="s">
        <v>460</v>
      </c>
      <c r="B1284" s="6">
        <v>369</v>
      </c>
      <c r="C1284" s="6">
        <v>15</v>
      </c>
      <c r="D1284" s="6">
        <v>3</v>
      </c>
      <c r="E1284" s="7" t="s">
        <v>3</v>
      </c>
      <c r="F1284" s="8" t="s">
        <v>13</v>
      </c>
    </row>
    <row r="1285" spans="1:6" x14ac:dyDescent="0.3">
      <c r="A1285" s="9" t="s">
        <v>461</v>
      </c>
      <c r="B1285" s="10">
        <v>341</v>
      </c>
      <c r="C1285" s="10">
        <v>44</v>
      </c>
      <c r="D1285" s="10">
        <v>7</v>
      </c>
      <c r="E1285" s="11" t="s">
        <v>1</v>
      </c>
      <c r="F1285" s="12" t="s">
        <v>34</v>
      </c>
    </row>
    <row r="1286" spans="1:6" x14ac:dyDescent="0.3">
      <c r="A1286" s="5" t="s">
        <v>462</v>
      </c>
      <c r="B1286" s="6">
        <v>171</v>
      </c>
      <c r="C1286" s="6">
        <v>68</v>
      </c>
      <c r="D1286" s="6">
        <v>7</v>
      </c>
      <c r="E1286" s="7" t="s">
        <v>2</v>
      </c>
      <c r="F1286" s="8" t="s">
        <v>11</v>
      </c>
    </row>
    <row r="1287" spans="1:6" x14ac:dyDescent="0.3">
      <c r="A1287" s="9" t="s">
        <v>463</v>
      </c>
      <c r="B1287" s="10">
        <v>41</v>
      </c>
      <c r="C1287" s="10">
        <v>19</v>
      </c>
      <c r="D1287" s="10">
        <v>2</v>
      </c>
      <c r="E1287" s="11" t="s">
        <v>2</v>
      </c>
      <c r="F1287" s="12" t="s">
        <v>22</v>
      </c>
    </row>
    <row r="1288" spans="1:6" x14ac:dyDescent="0.3">
      <c r="A1288" s="5" t="s">
        <v>463</v>
      </c>
      <c r="B1288" s="6">
        <v>130</v>
      </c>
      <c r="C1288" s="6">
        <v>61</v>
      </c>
      <c r="D1288" s="6">
        <v>3</v>
      </c>
      <c r="E1288" s="7" t="s">
        <v>2</v>
      </c>
      <c r="F1288" s="8" t="s">
        <v>25</v>
      </c>
    </row>
    <row r="1289" spans="1:6" x14ac:dyDescent="0.3">
      <c r="A1289" s="9" t="s">
        <v>463</v>
      </c>
      <c r="B1289" s="10">
        <v>52</v>
      </c>
      <c r="C1289" s="10">
        <v>14</v>
      </c>
      <c r="D1289" s="10">
        <v>2</v>
      </c>
      <c r="E1289" s="11" t="s">
        <v>2</v>
      </c>
      <c r="F1289" s="12" t="s">
        <v>11</v>
      </c>
    </row>
    <row r="1290" spans="1:6" x14ac:dyDescent="0.3">
      <c r="A1290" s="5" t="s">
        <v>463</v>
      </c>
      <c r="B1290" s="6">
        <v>30</v>
      </c>
      <c r="C1290" s="6">
        <v>6</v>
      </c>
      <c r="D1290" s="6">
        <v>1</v>
      </c>
      <c r="E1290" s="7" t="s">
        <v>2</v>
      </c>
      <c r="F1290" s="8" t="s">
        <v>22</v>
      </c>
    </row>
    <row r="1291" spans="1:6" x14ac:dyDescent="0.3">
      <c r="A1291" s="9" t="s">
        <v>464</v>
      </c>
      <c r="B1291" s="10">
        <v>83</v>
      </c>
      <c r="C1291" s="10">
        <v>34</v>
      </c>
      <c r="D1291" s="10">
        <v>5</v>
      </c>
      <c r="E1291" s="11" t="s">
        <v>2</v>
      </c>
      <c r="F1291" s="12" t="s">
        <v>25</v>
      </c>
    </row>
    <row r="1292" spans="1:6" x14ac:dyDescent="0.3">
      <c r="A1292" s="5" t="s">
        <v>465</v>
      </c>
      <c r="B1292" s="6">
        <v>38</v>
      </c>
      <c r="C1292" s="6">
        <v>9</v>
      </c>
      <c r="D1292" s="6">
        <v>2</v>
      </c>
      <c r="E1292" s="7" t="s">
        <v>2</v>
      </c>
      <c r="F1292" s="8" t="s">
        <v>11</v>
      </c>
    </row>
    <row r="1293" spans="1:6" x14ac:dyDescent="0.3">
      <c r="A1293" s="9" t="s">
        <v>465</v>
      </c>
      <c r="B1293" s="10">
        <v>113</v>
      </c>
      <c r="C1293" s="10">
        <v>24</v>
      </c>
      <c r="D1293" s="10">
        <v>4</v>
      </c>
      <c r="E1293" s="11" t="s">
        <v>2</v>
      </c>
      <c r="F1293" s="12" t="s">
        <v>12</v>
      </c>
    </row>
    <row r="1294" spans="1:6" x14ac:dyDescent="0.3">
      <c r="A1294" s="5" t="s">
        <v>465</v>
      </c>
      <c r="B1294" s="6">
        <v>833</v>
      </c>
      <c r="C1294" s="6">
        <v>93</v>
      </c>
      <c r="D1294" s="6">
        <v>3</v>
      </c>
      <c r="E1294" s="7" t="s">
        <v>2</v>
      </c>
      <c r="F1294" s="8" t="s">
        <v>18</v>
      </c>
    </row>
    <row r="1295" spans="1:6" x14ac:dyDescent="0.3">
      <c r="A1295" s="9" t="s">
        <v>466</v>
      </c>
      <c r="B1295" s="10">
        <v>176</v>
      </c>
      <c r="C1295" s="10">
        <v>-28</v>
      </c>
      <c r="D1295" s="10">
        <v>5</v>
      </c>
      <c r="E1295" s="11" t="s">
        <v>1</v>
      </c>
      <c r="F1295" s="12" t="s">
        <v>34</v>
      </c>
    </row>
    <row r="1296" spans="1:6" x14ac:dyDescent="0.3">
      <c r="A1296" s="5" t="s">
        <v>467</v>
      </c>
      <c r="B1296" s="6">
        <v>36</v>
      </c>
      <c r="C1296" s="6">
        <v>15</v>
      </c>
      <c r="D1296" s="6">
        <v>3</v>
      </c>
      <c r="E1296" s="7" t="s">
        <v>2</v>
      </c>
      <c r="F1296" s="8" t="s">
        <v>11</v>
      </c>
    </row>
    <row r="1297" spans="1:6" x14ac:dyDescent="0.3">
      <c r="A1297" s="9" t="s">
        <v>468</v>
      </c>
      <c r="B1297" s="10">
        <v>185</v>
      </c>
      <c r="C1297" s="10">
        <v>48</v>
      </c>
      <c r="D1297" s="10">
        <v>4</v>
      </c>
      <c r="E1297" s="11" t="s">
        <v>2</v>
      </c>
      <c r="F1297" s="12" t="s">
        <v>11</v>
      </c>
    </row>
    <row r="1298" spans="1:6" x14ac:dyDescent="0.3">
      <c r="A1298" s="5" t="s">
        <v>468</v>
      </c>
      <c r="B1298" s="6">
        <v>62</v>
      </c>
      <c r="C1298" s="6">
        <v>28</v>
      </c>
      <c r="D1298" s="6">
        <v>5</v>
      </c>
      <c r="E1298" s="7" t="s">
        <v>2</v>
      </c>
      <c r="F1298" s="8" t="s">
        <v>12</v>
      </c>
    </row>
    <row r="1299" spans="1:6" x14ac:dyDescent="0.3">
      <c r="A1299" s="9" t="s">
        <v>468</v>
      </c>
      <c r="B1299" s="10">
        <v>79</v>
      </c>
      <c r="C1299" s="10">
        <v>5</v>
      </c>
      <c r="D1299" s="10">
        <v>6</v>
      </c>
      <c r="E1299" s="11" t="s">
        <v>2</v>
      </c>
      <c r="F1299" s="12" t="s">
        <v>12</v>
      </c>
    </row>
    <row r="1300" spans="1:6" x14ac:dyDescent="0.3">
      <c r="A1300" s="5" t="s">
        <v>468</v>
      </c>
      <c r="B1300" s="6">
        <v>30</v>
      </c>
      <c r="C1300" s="6">
        <v>12</v>
      </c>
      <c r="D1300" s="6">
        <v>3</v>
      </c>
      <c r="E1300" s="7" t="s">
        <v>2</v>
      </c>
      <c r="F1300" s="8" t="s">
        <v>53</v>
      </c>
    </row>
    <row r="1301" spans="1:6" x14ac:dyDescent="0.3">
      <c r="A1301" s="9" t="s">
        <v>468</v>
      </c>
      <c r="B1301" s="10">
        <v>122</v>
      </c>
      <c r="C1301" s="10">
        <v>50</v>
      </c>
      <c r="D1301" s="10">
        <v>7</v>
      </c>
      <c r="E1301" s="11" t="s">
        <v>2</v>
      </c>
      <c r="F1301" s="12" t="s">
        <v>11</v>
      </c>
    </row>
    <row r="1302" spans="1:6" x14ac:dyDescent="0.3">
      <c r="A1302" s="5" t="s">
        <v>469</v>
      </c>
      <c r="B1302" s="6">
        <v>28</v>
      </c>
      <c r="C1302" s="6">
        <v>10</v>
      </c>
      <c r="D1302" s="6">
        <v>3</v>
      </c>
      <c r="E1302" s="7" t="s">
        <v>2</v>
      </c>
      <c r="F1302" s="8" t="s">
        <v>53</v>
      </c>
    </row>
    <row r="1303" spans="1:6" x14ac:dyDescent="0.3">
      <c r="A1303" s="9" t="s">
        <v>470</v>
      </c>
      <c r="B1303" s="10">
        <v>302</v>
      </c>
      <c r="C1303" s="10">
        <v>75</v>
      </c>
      <c r="D1303" s="10">
        <v>6</v>
      </c>
      <c r="E1303" s="11" t="s">
        <v>1</v>
      </c>
      <c r="F1303" s="12" t="s">
        <v>34</v>
      </c>
    </row>
    <row r="1304" spans="1:6" x14ac:dyDescent="0.3">
      <c r="A1304" s="5" t="s">
        <v>470</v>
      </c>
      <c r="B1304" s="6">
        <v>376</v>
      </c>
      <c r="C1304" s="6">
        <v>0</v>
      </c>
      <c r="D1304" s="6">
        <v>7</v>
      </c>
      <c r="E1304" s="7" t="s">
        <v>2</v>
      </c>
      <c r="F1304" s="8" t="s">
        <v>11</v>
      </c>
    </row>
    <row r="1305" spans="1:6" x14ac:dyDescent="0.3">
      <c r="A1305" s="9" t="s">
        <v>470</v>
      </c>
      <c r="B1305" s="10">
        <v>179</v>
      </c>
      <c r="C1305" s="10">
        <v>77</v>
      </c>
      <c r="D1305" s="10">
        <v>1</v>
      </c>
      <c r="E1305" s="11" t="s">
        <v>2</v>
      </c>
      <c r="F1305" s="12" t="s">
        <v>16</v>
      </c>
    </row>
    <row r="1306" spans="1:6" x14ac:dyDescent="0.3">
      <c r="A1306" s="5" t="s">
        <v>470</v>
      </c>
      <c r="B1306" s="6">
        <v>27</v>
      </c>
      <c r="C1306" s="6">
        <v>5</v>
      </c>
      <c r="D1306" s="6">
        <v>1</v>
      </c>
      <c r="E1306" s="7" t="s">
        <v>2</v>
      </c>
      <c r="F1306" s="8" t="s">
        <v>11</v>
      </c>
    </row>
    <row r="1307" spans="1:6" x14ac:dyDescent="0.3">
      <c r="A1307" s="9" t="s">
        <v>471</v>
      </c>
      <c r="B1307" s="10">
        <v>32</v>
      </c>
      <c r="C1307" s="10">
        <v>3</v>
      </c>
      <c r="D1307" s="10">
        <v>8</v>
      </c>
      <c r="E1307" s="11" t="s">
        <v>2</v>
      </c>
      <c r="F1307" s="12" t="s">
        <v>12</v>
      </c>
    </row>
    <row r="1308" spans="1:6" x14ac:dyDescent="0.3">
      <c r="A1308" s="5" t="s">
        <v>472</v>
      </c>
      <c r="B1308" s="6">
        <v>55</v>
      </c>
      <c r="C1308" s="6">
        <v>12</v>
      </c>
      <c r="D1308" s="6">
        <v>5</v>
      </c>
      <c r="E1308" s="7" t="s">
        <v>2</v>
      </c>
      <c r="F1308" s="8" t="s">
        <v>53</v>
      </c>
    </row>
    <row r="1309" spans="1:6" x14ac:dyDescent="0.3">
      <c r="A1309" s="9" t="s">
        <v>473</v>
      </c>
      <c r="B1309" s="10">
        <v>163</v>
      </c>
      <c r="C1309" s="10">
        <v>81</v>
      </c>
      <c r="D1309" s="10">
        <v>2</v>
      </c>
      <c r="E1309" s="11" t="s">
        <v>3</v>
      </c>
      <c r="F1309" s="12" t="s">
        <v>33</v>
      </c>
    </row>
    <row r="1310" spans="1:6" x14ac:dyDescent="0.3">
      <c r="A1310" s="5" t="s">
        <v>473</v>
      </c>
      <c r="B1310" s="6">
        <v>401</v>
      </c>
      <c r="C1310" s="6">
        <v>13</v>
      </c>
      <c r="D1310" s="6">
        <v>6</v>
      </c>
      <c r="E1310" s="7" t="s">
        <v>1</v>
      </c>
      <c r="F1310" s="8" t="s">
        <v>19</v>
      </c>
    </row>
    <row r="1311" spans="1:6" x14ac:dyDescent="0.3">
      <c r="A1311" s="9" t="s">
        <v>473</v>
      </c>
      <c r="B1311" s="10">
        <v>1461</v>
      </c>
      <c r="C1311" s="10">
        <v>202</v>
      </c>
      <c r="D1311" s="10">
        <v>5</v>
      </c>
      <c r="E1311" s="11" t="s">
        <v>1</v>
      </c>
      <c r="F1311" s="12" t="s">
        <v>29</v>
      </c>
    </row>
    <row r="1312" spans="1:6" x14ac:dyDescent="0.3">
      <c r="A1312" s="5" t="s">
        <v>473</v>
      </c>
      <c r="B1312" s="6">
        <v>1104</v>
      </c>
      <c r="C1312" s="6">
        <v>209</v>
      </c>
      <c r="D1312" s="6">
        <v>4</v>
      </c>
      <c r="E1312" s="7" t="s">
        <v>2</v>
      </c>
      <c r="F1312" s="8" t="s">
        <v>18</v>
      </c>
    </row>
    <row r="1313" spans="1:6" x14ac:dyDescent="0.3">
      <c r="A1313" s="9" t="s">
        <v>474</v>
      </c>
      <c r="B1313" s="10">
        <v>100</v>
      </c>
      <c r="C1313" s="10">
        <v>28</v>
      </c>
      <c r="D1313" s="10">
        <v>2</v>
      </c>
      <c r="E1313" s="11" t="s">
        <v>2</v>
      </c>
      <c r="F1313" s="12" t="s">
        <v>12</v>
      </c>
    </row>
    <row r="1314" spans="1:6" x14ac:dyDescent="0.3">
      <c r="A1314" s="5" t="s">
        <v>475</v>
      </c>
      <c r="B1314" s="6">
        <v>325</v>
      </c>
      <c r="C1314" s="6">
        <v>32</v>
      </c>
      <c r="D1314" s="6">
        <v>7</v>
      </c>
      <c r="E1314" s="7" t="s">
        <v>2</v>
      </c>
      <c r="F1314" s="8" t="s">
        <v>22</v>
      </c>
    </row>
    <row r="1315" spans="1:6" x14ac:dyDescent="0.3">
      <c r="A1315" s="9" t="s">
        <v>475</v>
      </c>
      <c r="B1315" s="10">
        <v>169</v>
      </c>
      <c r="C1315" s="10">
        <v>55</v>
      </c>
      <c r="D1315" s="10">
        <v>4</v>
      </c>
      <c r="E1315" s="11" t="s">
        <v>2</v>
      </c>
      <c r="F1315" s="12" t="s">
        <v>16</v>
      </c>
    </row>
    <row r="1316" spans="1:6" x14ac:dyDescent="0.3">
      <c r="A1316" s="5" t="s">
        <v>475</v>
      </c>
      <c r="B1316" s="6">
        <v>487</v>
      </c>
      <c r="C1316" s="6">
        <v>143</v>
      </c>
      <c r="D1316" s="6">
        <v>4</v>
      </c>
      <c r="E1316" s="7" t="s">
        <v>3</v>
      </c>
      <c r="F1316" s="8" t="s">
        <v>15</v>
      </c>
    </row>
    <row r="1317" spans="1:6" x14ac:dyDescent="0.3">
      <c r="A1317" s="9" t="s">
        <v>475</v>
      </c>
      <c r="B1317" s="10">
        <v>166</v>
      </c>
      <c r="C1317" s="10">
        <v>27</v>
      </c>
      <c r="D1317" s="10">
        <v>2</v>
      </c>
      <c r="E1317" s="11" t="s">
        <v>3</v>
      </c>
      <c r="F1317" s="12" t="s">
        <v>33</v>
      </c>
    </row>
    <row r="1318" spans="1:6" x14ac:dyDescent="0.3">
      <c r="A1318" s="5" t="s">
        <v>475</v>
      </c>
      <c r="B1318" s="6">
        <v>79</v>
      </c>
      <c r="C1318" s="6">
        <v>32</v>
      </c>
      <c r="D1318" s="6">
        <v>3</v>
      </c>
      <c r="E1318" s="7" t="s">
        <v>2</v>
      </c>
      <c r="F1318" s="8" t="s">
        <v>16</v>
      </c>
    </row>
    <row r="1319" spans="1:6" x14ac:dyDescent="0.3">
      <c r="A1319" s="9" t="s">
        <v>475</v>
      </c>
      <c r="B1319" s="10">
        <v>32</v>
      </c>
      <c r="C1319" s="10">
        <v>6</v>
      </c>
      <c r="D1319" s="10">
        <v>3</v>
      </c>
      <c r="E1319" s="11" t="s">
        <v>2</v>
      </c>
      <c r="F1319" s="12" t="s">
        <v>25</v>
      </c>
    </row>
    <row r="1320" spans="1:6" x14ac:dyDescent="0.3">
      <c r="A1320" s="5" t="s">
        <v>475</v>
      </c>
      <c r="B1320" s="6">
        <v>38</v>
      </c>
      <c r="C1320" s="6">
        <v>9</v>
      </c>
      <c r="D1320" s="6">
        <v>2</v>
      </c>
      <c r="E1320" s="7" t="s">
        <v>2</v>
      </c>
      <c r="F1320" s="8" t="s">
        <v>11</v>
      </c>
    </row>
    <row r="1321" spans="1:6" x14ac:dyDescent="0.3">
      <c r="A1321" s="9" t="s">
        <v>475</v>
      </c>
      <c r="B1321" s="10">
        <v>284</v>
      </c>
      <c r="C1321" s="10">
        <v>44</v>
      </c>
      <c r="D1321" s="10">
        <v>6</v>
      </c>
      <c r="E1321" s="11" t="s">
        <v>2</v>
      </c>
      <c r="F1321" s="12" t="s">
        <v>12</v>
      </c>
    </row>
    <row r="1322" spans="1:6" x14ac:dyDescent="0.3">
      <c r="A1322" s="5" t="s">
        <v>475</v>
      </c>
      <c r="B1322" s="6">
        <v>382</v>
      </c>
      <c r="C1322" s="6">
        <v>92</v>
      </c>
      <c r="D1322" s="6">
        <v>2</v>
      </c>
      <c r="E1322" s="7" t="s">
        <v>3</v>
      </c>
      <c r="F1322" s="8" t="s">
        <v>30</v>
      </c>
    </row>
    <row r="1323" spans="1:6" x14ac:dyDescent="0.3">
      <c r="A1323" s="9" t="s">
        <v>476</v>
      </c>
      <c r="B1323" s="10">
        <v>184</v>
      </c>
      <c r="C1323" s="10">
        <v>85</v>
      </c>
      <c r="D1323" s="10">
        <v>6</v>
      </c>
      <c r="E1323" s="11" t="s">
        <v>2</v>
      </c>
      <c r="F1323" s="12" t="s">
        <v>22</v>
      </c>
    </row>
    <row r="1324" spans="1:6" x14ac:dyDescent="0.3">
      <c r="A1324" s="5" t="s">
        <v>476</v>
      </c>
      <c r="B1324" s="6">
        <v>676</v>
      </c>
      <c r="C1324" s="6">
        <v>195</v>
      </c>
      <c r="D1324" s="6">
        <v>5</v>
      </c>
      <c r="E1324" s="7" t="s">
        <v>1</v>
      </c>
      <c r="F1324" s="8" t="s">
        <v>10</v>
      </c>
    </row>
    <row r="1325" spans="1:6" x14ac:dyDescent="0.3">
      <c r="A1325" s="9" t="s">
        <v>476</v>
      </c>
      <c r="B1325" s="10">
        <v>669</v>
      </c>
      <c r="C1325" s="10">
        <v>74</v>
      </c>
      <c r="D1325" s="10">
        <v>5</v>
      </c>
      <c r="E1325" s="11" t="s">
        <v>1</v>
      </c>
      <c r="F1325" s="12" t="s">
        <v>10</v>
      </c>
    </row>
    <row r="1326" spans="1:6" x14ac:dyDescent="0.3">
      <c r="A1326" s="5" t="s">
        <v>476</v>
      </c>
      <c r="B1326" s="6">
        <v>80</v>
      </c>
      <c r="C1326" s="6">
        <v>22</v>
      </c>
      <c r="D1326" s="6">
        <v>3</v>
      </c>
      <c r="E1326" s="7" t="s">
        <v>2</v>
      </c>
      <c r="F1326" s="8" t="s">
        <v>11</v>
      </c>
    </row>
    <row r="1327" spans="1:6" x14ac:dyDescent="0.3">
      <c r="A1327" s="9" t="s">
        <v>476</v>
      </c>
      <c r="B1327" s="10">
        <v>216</v>
      </c>
      <c r="C1327" s="10">
        <v>50</v>
      </c>
      <c r="D1327" s="10">
        <v>4</v>
      </c>
      <c r="E1327" s="11" t="s">
        <v>2</v>
      </c>
      <c r="F1327" s="12" t="s">
        <v>11</v>
      </c>
    </row>
    <row r="1328" spans="1:6" x14ac:dyDescent="0.3">
      <c r="A1328" s="5" t="s">
        <v>476</v>
      </c>
      <c r="B1328" s="6">
        <v>85</v>
      </c>
      <c r="C1328" s="6">
        <v>24</v>
      </c>
      <c r="D1328" s="6">
        <v>10</v>
      </c>
      <c r="E1328" s="7" t="s">
        <v>2</v>
      </c>
      <c r="F1328" s="8" t="s">
        <v>12</v>
      </c>
    </row>
    <row r="1329" spans="1:6" x14ac:dyDescent="0.3">
      <c r="A1329" s="9" t="s">
        <v>476</v>
      </c>
      <c r="B1329" s="10">
        <v>382</v>
      </c>
      <c r="C1329" s="10">
        <v>119</v>
      </c>
      <c r="D1329" s="10">
        <v>2</v>
      </c>
      <c r="E1329" s="11" t="s">
        <v>2</v>
      </c>
      <c r="F1329" s="12" t="s">
        <v>16</v>
      </c>
    </row>
    <row r="1330" spans="1:6" x14ac:dyDescent="0.3">
      <c r="A1330" s="5" t="s">
        <v>476</v>
      </c>
      <c r="B1330" s="6">
        <v>490</v>
      </c>
      <c r="C1330" s="6">
        <v>88</v>
      </c>
      <c r="D1330" s="6">
        <v>2</v>
      </c>
      <c r="E1330" s="7" t="s">
        <v>3</v>
      </c>
      <c r="F1330" s="8" t="s">
        <v>33</v>
      </c>
    </row>
    <row r="1331" spans="1:6" x14ac:dyDescent="0.3">
      <c r="A1331" s="9" t="s">
        <v>476</v>
      </c>
      <c r="B1331" s="10">
        <v>1337</v>
      </c>
      <c r="C1331" s="10">
        <v>147</v>
      </c>
      <c r="D1331" s="10">
        <v>7</v>
      </c>
      <c r="E1331" s="11" t="s">
        <v>3</v>
      </c>
      <c r="F1331" s="12" t="s">
        <v>30</v>
      </c>
    </row>
    <row r="1332" spans="1:6" x14ac:dyDescent="0.3">
      <c r="A1332" s="5" t="s">
        <v>476</v>
      </c>
      <c r="B1332" s="6">
        <v>600</v>
      </c>
      <c r="C1332" s="6">
        <v>102</v>
      </c>
      <c r="D1332" s="6">
        <v>5</v>
      </c>
      <c r="E1332" s="7" t="s">
        <v>3</v>
      </c>
      <c r="F1332" s="8" t="s">
        <v>13</v>
      </c>
    </row>
    <row r="1333" spans="1:6" x14ac:dyDescent="0.3">
      <c r="A1333" s="9" t="s">
        <v>477</v>
      </c>
      <c r="B1333" s="10">
        <v>78</v>
      </c>
      <c r="C1333" s="10">
        <v>28</v>
      </c>
      <c r="D1333" s="10">
        <v>6</v>
      </c>
      <c r="E1333" s="11" t="s">
        <v>2</v>
      </c>
      <c r="F1333" s="12" t="s">
        <v>20</v>
      </c>
    </row>
    <row r="1334" spans="1:6" x14ac:dyDescent="0.3">
      <c r="A1334" s="5" t="s">
        <v>477</v>
      </c>
      <c r="B1334" s="6">
        <v>101</v>
      </c>
      <c r="C1334" s="6">
        <v>16</v>
      </c>
      <c r="D1334" s="6">
        <v>4</v>
      </c>
      <c r="E1334" s="7" t="s">
        <v>2</v>
      </c>
      <c r="F1334" s="8" t="s">
        <v>22</v>
      </c>
    </row>
    <row r="1335" spans="1:6" x14ac:dyDescent="0.3">
      <c r="A1335" s="9" t="s">
        <v>477</v>
      </c>
      <c r="B1335" s="10">
        <v>145</v>
      </c>
      <c r="C1335" s="10">
        <v>0</v>
      </c>
      <c r="D1335" s="10">
        <v>3</v>
      </c>
      <c r="E1335" s="11" t="s">
        <v>2</v>
      </c>
      <c r="F1335" s="12" t="s">
        <v>16</v>
      </c>
    </row>
    <row r="1336" spans="1:6" x14ac:dyDescent="0.3">
      <c r="A1336" s="5" t="s">
        <v>477</v>
      </c>
      <c r="B1336" s="6">
        <v>148</v>
      </c>
      <c r="C1336" s="6">
        <v>23</v>
      </c>
      <c r="D1336" s="6">
        <v>4</v>
      </c>
      <c r="E1336" s="7" t="s">
        <v>2</v>
      </c>
      <c r="F1336" s="8" t="s">
        <v>20</v>
      </c>
    </row>
    <row r="1337" spans="1:6" x14ac:dyDescent="0.3">
      <c r="A1337" s="9" t="s">
        <v>477</v>
      </c>
      <c r="B1337" s="10">
        <v>15</v>
      </c>
      <c r="C1337" s="10">
        <v>1</v>
      </c>
      <c r="D1337" s="10">
        <v>1</v>
      </c>
      <c r="E1337" s="11" t="s">
        <v>2</v>
      </c>
      <c r="F1337" s="12" t="s">
        <v>25</v>
      </c>
    </row>
    <row r="1338" spans="1:6" x14ac:dyDescent="0.3">
      <c r="A1338" s="5" t="s">
        <v>477</v>
      </c>
      <c r="B1338" s="6">
        <v>25</v>
      </c>
      <c r="C1338" s="6">
        <v>7</v>
      </c>
      <c r="D1338" s="6">
        <v>2</v>
      </c>
      <c r="E1338" s="7" t="s">
        <v>2</v>
      </c>
      <c r="F1338" s="8" t="s">
        <v>11</v>
      </c>
    </row>
    <row r="1339" spans="1:6" x14ac:dyDescent="0.3">
      <c r="A1339" s="9" t="s">
        <v>477</v>
      </c>
      <c r="B1339" s="10">
        <v>774</v>
      </c>
      <c r="C1339" s="10">
        <v>170</v>
      </c>
      <c r="D1339" s="10">
        <v>3</v>
      </c>
      <c r="E1339" s="11" t="s">
        <v>3</v>
      </c>
      <c r="F1339" s="12" t="s">
        <v>33</v>
      </c>
    </row>
    <row r="1340" spans="1:6" x14ac:dyDescent="0.3">
      <c r="A1340" s="5" t="s">
        <v>478</v>
      </c>
      <c r="B1340" s="6">
        <v>17</v>
      </c>
      <c r="C1340" s="6">
        <v>1</v>
      </c>
      <c r="D1340" s="6">
        <v>2</v>
      </c>
      <c r="E1340" s="7" t="s">
        <v>2</v>
      </c>
      <c r="F1340" s="8" t="s">
        <v>53</v>
      </c>
    </row>
    <row r="1341" spans="1:6" x14ac:dyDescent="0.3">
      <c r="A1341" s="9" t="s">
        <v>478</v>
      </c>
      <c r="B1341" s="10">
        <v>246</v>
      </c>
      <c r="C1341" s="10">
        <v>61</v>
      </c>
      <c r="D1341" s="10">
        <v>2</v>
      </c>
      <c r="E1341" s="11" t="s">
        <v>1</v>
      </c>
      <c r="F1341" s="12" t="s">
        <v>10</v>
      </c>
    </row>
    <row r="1342" spans="1:6" x14ac:dyDescent="0.3">
      <c r="A1342" s="5" t="s">
        <v>478</v>
      </c>
      <c r="B1342" s="6">
        <v>425</v>
      </c>
      <c r="C1342" s="6">
        <v>208</v>
      </c>
      <c r="D1342" s="6">
        <v>7</v>
      </c>
      <c r="E1342" s="7" t="s">
        <v>2</v>
      </c>
      <c r="F1342" s="8" t="s">
        <v>16</v>
      </c>
    </row>
    <row r="1343" spans="1:6" x14ac:dyDescent="0.3">
      <c r="A1343" s="9" t="s">
        <v>478</v>
      </c>
      <c r="B1343" s="10">
        <v>93</v>
      </c>
      <c r="C1343" s="10">
        <v>31</v>
      </c>
      <c r="D1343" s="10">
        <v>3</v>
      </c>
      <c r="E1343" s="11" t="s">
        <v>3</v>
      </c>
      <c r="F1343" s="12" t="s">
        <v>33</v>
      </c>
    </row>
    <row r="1344" spans="1:6" x14ac:dyDescent="0.3">
      <c r="A1344" s="5" t="s">
        <v>478</v>
      </c>
      <c r="B1344" s="6">
        <v>594</v>
      </c>
      <c r="C1344" s="6">
        <v>89</v>
      </c>
      <c r="D1344" s="6">
        <v>3</v>
      </c>
      <c r="E1344" s="7" t="s">
        <v>1</v>
      </c>
      <c r="F1344" s="8" t="s">
        <v>10</v>
      </c>
    </row>
    <row r="1345" spans="1:6" x14ac:dyDescent="0.3">
      <c r="A1345" s="9" t="s">
        <v>478</v>
      </c>
      <c r="B1345" s="10">
        <v>85</v>
      </c>
      <c r="C1345" s="10">
        <v>2</v>
      </c>
      <c r="D1345" s="10">
        <v>6</v>
      </c>
      <c r="E1345" s="11" t="s">
        <v>2</v>
      </c>
      <c r="F1345" s="12" t="s">
        <v>11</v>
      </c>
    </row>
    <row r="1346" spans="1:6" x14ac:dyDescent="0.3">
      <c r="A1346" s="5" t="s">
        <v>478</v>
      </c>
      <c r="B1346" s="6">
        <v>27</v>
      </c>
      <c r="C1346" s="6">
        <v>6</v>
      </c>
      <c r="D1346" s="6">
        <v>3</v>
      </c>
      <c r="E1346" s="7" t="s">
        <v>2</v>
      </c>
      <c r="F1346" s="8" t="s">
        <v>53</v>
      </c>
    </row>
    <row r="1347" spans="1:6" x14ac:dyDescent="0.3">
      <c r="A1347" s="9" t="s">
        <v>478</v>
      </c>
      <c r="B1347" s="10">
        <v>120</v>
      </c>
      <c r="C1347" s="10">
        <v>1</v>
      </c>
      <c r="D1347" s="10">
        <v>1</v>
      </c>
      <c r="E1347" s="11" t="s">
        <v>1</v>
      </c>
      <c r="F1347" s="12" t="s">
        <v>19</v>
      </c>
    </row>
    <row r="1348" spans="1:6" x14ac:dyDescent="0.3">
      <c r="A1348" s="5" t="s">
        <v>478</v>
      </c>
      <c r="B1348" s="6">
        <v>162</v>
      </c>
      <c r="C1348" s="6">
        <v>55</v>
      </c>
      <c r="D1348" s="6">
        <v>3</v>
      </c>
      <c r="E1348" s="7" t="s">
        <v>2</v>
      </c>
      <c r="F1348" s="8" t="s">
        <v>11</v>
      </c>
    </row>
    <row r="1349" spans="1:6" x14ac:dyDescent="0.3">
      <c r="A1349" s="9" t="s">
        <v>479</v>
      </c>
      <c r="B1349" s="10">
        <v>246</v>
      </c>
      <c r="C1349" s="10">
        <v>98</v>
      </c>
      <c r="D1349" s="10">
        <v>5</v>
      </c>
      <c r="E1349" s="11" t="s">
        <v>2</v>
      </c>
      <c r="F1349" s="12" t="s">
        <v>12</v>
      </c>
    </row>
    <row r="1350" spans="1:6" x14ac:dyDescent="0.3">
      <c r="A1350" s="5" t="s">
        <v>479</v>
      </c>
      <c r="B1350" s="6">
        <v>88</v>
      </c>
      <c r="C1350" s="6">
        <v>20</v>
      </c>
      <c r="D1350" s="6">
        <v>2</v>
      </c>
      <c r="E1350" s="7" t="s">
        <v>2</v>
      </c>
      <c r="F1350" s="8" t="s">
        <v>16</v>
      </c>
    </row>
    <row r="1351" spans="1:6" x14ac:dyDescent="0.3">
      <c r="A1351" s="9" t="s">
        <v>479</v>
      </c>
      <c r="B1351" s="10">
        <v>88</v>
      </c>
      <c r="C1351" s="10">
        <v>19</v>
      </c>
      <c r="D1351" s="10">
        <v>2</v>
      </c>
      <c r="E1351" s="11" t="s">
        <v>2</v>
      </c>
      <c r="F1351" s="12" t="s">
        <v>25</v>
      </c>
    </row>
    <row r="1352" spans="1:6" x14ac:dyDescent="0.3">
      <c r="A1352" s="5" t="s">
        <v>479</v>
      </c>
      <c r="B1352" s="6">
        <v>139</v>
      </c>
      <c r="C1352" s="6">
        <v>21</v>
      </c>
      <c r="D1352" s="6">
        <v>3</v>
      </c>
      <c r="E1352" s="7" t="s">
        <v>3</v>
      </c>
      <c r="F1352" s="8" t="s">
        <v>33</v>
      </c>
    </row>
    <row r="1353" spans="1:6" x14ac:dyDescent="0.3">
      <c r="A1353" s="9" t="s">
        <v>479</v>
      </c>
      <c r="B1353" s="10">
        <v>139</v>
      </c>
      <c r="C1353" s="10">
        <v>36</v>
      </c>
      <c r="D1353" s="10">
        <v>3</v>
      </c>
      <c r="E1353" s="11" t="s">
        <v>2</v>
      </c>
      <c r="F1353" s="12" t="s">
        <v>11</v>
      </c>
    </row>
    <row r="1354" spans="1:6" x14ac:dyDescent="0.3">
      <c r="A1354" s="5" t="s">
        <v>479</v>
      </c>
      <c r="B1354" s="6">
        <v>138</v>
      </c>
      <c r="C1354" s="6">
        <v>11</v>
      </c>
      <c r="D1354" s="6">
        <v>5</v>
      </c>
      <c r="E1354" s="7" t="s">
        <v>2</v>
      </c>
      <c r="F1354" s="8" t="s">
        <v>11</v>
      </c>
    </row>
    <row r="1355" spans="1:6" x14ac:dyDescent="0.3">
      <c r="A1355" s="9" t="s">
        <v>479</v>
      </c>
      <c r="B1355" s="10">
        <v>156</v>
      </c>
      <c r="C1355" s="10">
        <v>23</v>
      </c>
      <c r="D1355" s="10">
        <v>3</v>
      </c>
      <c r="E1355" s="11" t="s">
        <v>2</v>
      </c>
      <c r="F1355" s="12" t="s">
        <v>11</v>
      </c>
    </row>
    <row r="1356" spans="1:6" x14ac:dyDescent="0.3">
      <c r="A1356" s="5" t="s">
        <v>479</v>
      </c>
      <c r="B1356" s="6">
        <v>559</v>
      </c>
      <c r="C1356" s="6">
        <v>174</v>
      </c>
      <c r="D1356" s="6">
        <v>2</v>
      </c>
      <c r="E1356" s="7" t="s">
        <v>3</v>
      </c>
      <c r="F1356" s="8" t="s">
        <v>13</v>
      </c>
    </row>
    <row r="1357" spans="1:6" x14ac:dyDescent="0.3">
      <c r="A1357" s="9" t="s">
        <v>480</v>
      </c>
      <c r="B1357" s="10">
        <v>227</v>
      </c>
      <c r="C1357" s="10">
        <v>48</v>
      </c>
      <c r="D1357" s="10">
        <v>5</v>
      </c>
      <c r="E1357" s="11" t="s">
        <v>2</v>
      </c>
      <c r="F1357" s="12" t="s">
        <v>11</v>
      </c>
    </row>
    <row r="1358" spans="1:6" x14ac:dyDescent="0.3">
      <c r="A1358" s="5" t="s">
        <v>480</v>
      </c>
      <c r="B1358" s="6">
        <v>5729</v>
      </c>
      <c r="C1358" s="6">
        <v>64</v>
      </c>
      <c r="D1358" s="6">
        <v>14</v>
      </c>
      <c r="E1358" s="7" t="s">
        <v>1</v>
      </c>
      <c r="F1358" s="8" t="s">
        <v>19</v>
      </c>
    </row>
    <row r="1359" spans="1:6" x14ac:dyDescent="0.3">
      <c r="A1359" s="9" t="s">
        <v>480</v>
      </c>
      <c r="B1359" s="10">
        <v>94</v>
      </c>
      <c r="C1359" s="10">
        <v>27</v>
      </c>
      <c r="D1359" s="10">
        <v>2</v>
      </c>
      <c r="E1359" s="11" t="s">
        <v>2</v>
      </c>
      <c r="F1359" s="12" t="s">
        <v>22</v>
      </c>
    </row>
    <row r="1360" spans="1:6" x14ac:dyDescent="0.3">
      <c r="A1360" s="5" t="s">
        <v>480</v>
      </c>
      <c r="B1360" s="6">
        <v>213</v>
      </c>
      <c r="C1360" s="6">
        <v>4</v>
      </c>
      <c r="D1360" s="6">
        <v>14</v>
      </c>
      <c r="E1360" s="7" t="s">
        <v>2</v>
      </c>
      <c r="F1360" s="8" t="s">
        <v>25</v>
      </c>
    </row>
    <row r="1361" spans="1:6" x14ac:dyDescent="0.3">
      <c r="A1361" s="9" t="s">
        <v>480</v>
      </c>
      <c r="B1361" s="10">
        <v>250</v>
      </c>
      <c r="C1361" s="10">
        <v>-12</v>
      </c>
      <c r="D1361" s="10">
        <v>2</v>
      </c>
      <c r="E1361" s="11" t="s">
        <v>3</v>
      </c>
      <c r="F1361" s="12" t="s">
        <v>30</v>
      </c>
    </row>
    <row r="1362" spans="1:6" x14ac:dyDescent="0.3">
      <c r="A1362" s="5" t="s">
        <v>480</v>
      </c>
      <c r="B1362" s="6">
        <v>43</v>
      </c>
      <c r="C1362" s="6">
        <v>11</v>
      </c>
      <c r="D1362" s="6">
        <v>1</v>
      </c>
      <c r="E1362" s="7" t="s">
        <v>2</v>
      </c>
      <c r="F1362" s="8" t="s">
        <v>16</v>
      </c>
    </row>
    <row r="1363" spans="1:6" x14ac:dyDescent="0.3">
      <c r="A1363" s="9" t="s">
        <v>480</v>
      </c>
      <c r="B1363" s="10">
        <v>1218</v>
      </c>
      <c r="C1363" s="10">
        <v>420</v>
      </c>
      <c r="D1363" s="10">
        <v>8</v>
      </c>
      <c r="E1363" s="11" t="s">
        <v>1</v>
      </c>
      <c r="F1363" s="12" t="s">
        <v>10</v>
      </c>
    </row>
    <row r="1364" spans="1:6" x14ac:dyDescent="0.3">
      <c r="A1364" s="5" t="s">
        <v>480</v>
      </c>
      <c r="B1364" s="6">
        <v>671</v>
      </c>
      <c r="C1364" s="6">
        <v>114</v>
      </c>
      <c r="D1364" s="6">
        <v>9</v>
      </c>
      <c r="E1364" s="7" t="s">
        <v>3</v>
      </c>
      <c r="F1364" s="8" t="s">
        <v>15</v>
      </c>
    </row>
    <row r="1365" spans="1:6" x14ac:dyDescent="0.3">
      <c r="A1365" s="9" t="s">
        <v>480</v>
      </c>
      <c r="B1365" s="10">
        <v>57</v>
      </c>
      <c r="C1365" s="10">
        <v>7</v>
      </c>
      <c r="D1365" s="10">
        <v>2</v>
      </c>
      <c r="E1365" s="11" t="s">
        <v>2</v>
      </c>
      <c r="F1365" s="12" t="s">
        <v>25</v>
      </c>
    </row>
    <row r="1366" spans="1:6" x14ac:dyDescent="0.3">
      <c r="A1366" s="5" t="s">
        <v>481</v>
      </c>
      <c r="B1366" s="6">
        <v>70</v>
      </c>
      <c r="C1366" s="6">
        <v>24</v>
      </c>
      <c r="D1366" s="6">
        <v>3</v>
      </c>
      <c r="E1366" s="7" t="s">
        <v>2</v>
      </c>
      <c r="F1366" s="8" t="s">
        <v>11</v>
      </c>
    </row>
    <row r="1367" spans="1:6" x14ac:dyDescent="0.3">
      <c r="A1367" s="9" t="s">
        <v>481</v>
      </c>
      <c r="B1367" s="10">
        <v>47</v>
      </c>
      <c r="C1367" s="10">
        <v>20</v>
      </c>
      <c r="D1367" s="10">
        <v>7</v>
      </c>
      <c r="E1367" s="11" t="s">
        <v>2</v>
      </c>
      <c r="F1367" s="12" t="s">
        <v>12</v>
      </c>
    </row>
    <row r="1368" spans="1:6" x14ac:dyDescent="0.3">
      <c r="A1368" s="5" t="s">
        <v>481</v>
      </c>
      <c r="B1368" s="6">
        <v>33</v>
      </c>
      <c r="C1368" s="6">
        <v>9</v>
      </c>
      <c r="D1368" s="6">
        <v>2</v>
      </c>
      <c r="E1368" s="7" t="s">
        <v>2</v>
      </c>
      <c r="F1368" s="8" t="s">
        <v>12</v>
      </c>
    </row>
    <row r="1369" spans="1:6" x14ac:dyDescent="0.3">
      <c r="A1369" s="9" t="s">
        <v>481</v>
      </c>
      <c r="B1369" s="10">
        <v>424</v>
      </c>
      <c r="C1369" s="10">
        <v>161</v>
      </c>
      <c r="D1369" s="10">
        <v>2</v>
      </c>
      <c r="E1369" s="11" t="s">
        <v>2</v>
      </c>
      <c r="F1369" s="12" t="s">
        <v>16</v>
      </c>
    </row>
    <row r="1370" spans="1:6" x14ac:dyDescent="0.3">
      <c r="A1370" s="5" t="s">
        <v>481</v>
      </c>
      <c r="B1370" s="6">
        <v>391</v>
      </c>
      <c r="C1370" s="6">
        <v>90</v>
      </c>
      <c r="D1370" s="6">
        <v>6</v>
      </c>
      <c r="E1370" s="7" t="s">
        <v>3</v>
      </c>
      <c r="F1370" s="8" t="s">
        <v>15</v>
      </c>
    </row>
    <row r="1371" spans="1:6" x14ac:dyDescent="0.3">
      <c r="A1371" s="9" t="s">
        <v>481</v>
      </c>
      <c r="B1371" s="10">
        <v>15</v>
      </c>
      <c r="C1371" s="10">
        <v>6</v>
      </c>
      <c r="D1371" s="10">
        <v>2</v>
      </c>
      <c r="E1371" s="11" t="s">
        <v>2</v>
      </c>
      <c r="F1371" s="12" t="s">
        <v>12</v>
      </c>
    </row>
    <row r="1372" spans="1:6" x14ac:dyDescent="0.3">
      <c r="A1372" s="5" t="s">
        <v>481</v>
      </c>
      <c r="B1372" s="6">
        <v>101</v>
      </c>
      <c r="C1372" s="6">
        <v>11</v>
      </c>
      <c r="D1372" s="6">
        <v>2</v>
      </c>
      <c r="E1372" s="7" t="s">
        <v>2</v>
      </c>
      <c r="F1372" s="8" t="s">
        <v>12</v>
      </c>
    </row>
    <row r="1373" spans="1:6" x14ac:dyDescent="0.3">
      <c r="A1373" s="9" t="s">
        <v>481</v>
      </c>
      <c r="B1373" s="10">
        <v>31</v>
      </c>
      <c r="C1373" s="10">
        <v>9</v>
      </c>
      <c r="D1373" s="10">
        <v>2</v>
      </c>
      <c r="E1373" s="11" t="s">
        <v>2</v>
      </c>
      <c r="F1373" s="12" t="s">
        <v>12</v>
      </c>
    </row>
    <row r="1374" spans="1:6" x14ac:dyDescent="0.3">
      <c r="A1374" s="5" t="s">
        <v>481</v>
      </c>
      <c r="B1374" s="6">
        <v>220</v>
      </c>
      <c r="C1374" s="6">
        <v>40</v>
      </c>
      <c r="D1374" s="6">
        <v>2</v>
      </c>
      <c r="E1374" s="7" t="s">
        <v>3</v>
      </c>
      <c r="F1374" s="8" t="s">
        <v>33</v>
      </c>
    </row>
    <row r="1375" spans="1:6" x14ac:dyDescent="0.3">
      <c r="A1375" s="9" t="s">
        <v>481</v>
      </c>
      <c r="B1375" s="10">
        <v>213</v>
      </c>
      <c r="C1375" s="10">
        <v>-145</v>
      </c>
      <c r="D1375" s="10">
        <v>3</v>
      </c>
      <c r="E1375" s="11" t="s">
        <v>1</v>
      </c>
      <c r="F1375" s="12" t="s">
        <v>10</v>
      </c>
    </row>
    <row r="1376" spans="1:6" x14ac:dyDescent="0.3">
      <c r="A1376" s="5" t="s">
        <v>481</v>
      </c>
      <c r="B1376" s="6">
        <v>19</v>
      </c>
      <c r="C1376" s="6">
        <v>-18</v>
      </c>
      <c r="D1376" s="6">
        <v>4</v>
      </c>
      <c r="E1376" s="7" t="s">
        <v>2</v>
      </c>
      <c r="F1376" s="8" t="s">
        <v>20</v>
      </c>
    </row>
    <row r="1377" spans="1:6" x14ac:dyDescent="0.3">
      <c r="A1377" s="9" t="s">
        <v>481</v>
      </c>
      <c r="B1377" s="10">
        <v>206</v>
      </c>
      <c r="C1377" s="10">
        <v>18</v>
      </c>
      <c r="D1377" s="10">
        <v>4</v>
      </c>
      <c r="E1377" s="11" t="s">
        <v>2</v>
      </c>
      <c r="F1377" s="12" t="s">
        <v>12</v>
      </c>
    </row>
    <row r="1378" spans="1:6" x14ac:dyDescent="0.3">
      <c r="A1378" s="5" t="s">
        <v>482</v>
      </c>
      <c r="B1378" s="6">
        <v>736</v>
      </c>
      <c r="C1378" s="6">
        <v>346</v>
      </c>
      <c r="D1378" s="6">
        <v>5</v>
      </c>
      <c r="E1378" s="7" t="s">
        <v>3</v>
      </c>
      <c r="F1378" s="8" t="s">
        <v>30</v>
      </c>
    </row>
    <row r="1379" spans="1:6" x14ac:dyDescent="0.3">
      <c r="A1379" s="9" t="s">
        <v>482</v>
      </c>
      <c r="B1379" s="10">
        <v>54</v>
      </c>
      <c r="C1379" s="10">
        <v>8</v>
      </c>
      <c r="D1379" s="10">
        <v>4</v>
      </c>
      <c r="E1379" s="11" t="s">
        <v>2</v>
      </c>
      <c r="F1379" s="12" t="s">
        <v>22</v>
      </c>
    </row>
    <row r="1380" spans="1:6" x14ac:dyDescent="0.3">
      <c r="A1380" s="5" t="s">
        <v>482</v>
      </c>
      <c r="B1380" s="6">
        <v>659</v>
      </c>
      <c r="C1380" s="6">
        <v>-37</v>
      </c>
      <c r="D1380" s="6">
        <v>2</v>
      </c>
      <c r="E1380" s="7" t="s">
        <v>1</v>
      </c>
      <c r="F1380" s="8" t="s">
        <v>10</v>
      </c>
    </row>
    <row r="1381" spans="1:6" x14ac:dyDescent="0.3">
      <c r="A1381" s="9" t="s">
        <v>482</v>
      </c>
      <c r="B1381" s="10">
        <v>224</v>
      </c>
      <c r="C1381" s="10">
        <v>87</v>
      </c>
      <c r="D1381" s="10">
        <v>3</v>
      </c>
      <c r="E1381" s="11" t="s">
        <v>2</v>
      </c>
      <c r="F1381" s="12" t="s">
        <v>18</v>
      </c>
    </row>
    <row r="1382" spans="1:6" x14ac:dyDescent="0.3">
      <c r="A1382" s="5" t="s">
        <v>483</v>
      </c>
      <c r="B1382" s="6">
        <v>212</v>
      </c>
      <c r="C1382" s="6">
        <v>97</v>
      </c>
      <c r="D1382" s="6">
        <v>7</v>
      </c>
      <c r="E1382" s="7" t="s">
        <v>2</v>
      </c>
      <c r="F1382" s="8" t="s">
        <v>12</v>
      </c>
    </row>
    <row r="1383" spans="1:6" x14ac:dyDescent="0.3">
      <c r="A1383" s="9" t="s">
        <v>484</v>
      </c>
      <c r="B1383" s="10">
        <v>20</v>
      </c>
      <c r="C1383" s="10">
        <v>6</v>
      </c>
      <c r="D1383" s="10">
        <v>1</v>
      </c>
      <c r="E1383" s="11" t="s">
        <v>2</v>
      </c>
      <c r="F1383" s="12" t="s">
        <v>22</v>
      </c>
    </row>
    <row r="1384" spans="1:6" x14ac:dyDescent="0.3">
      <c r="A1384" s="5" t="s">
        <v>485</v>
      </c>
      <c r="B1384" s="6">
        <v>382</v>
      </c>
      <c r="C1384" s="6">
        <v>68</v>
      </c>
      <c r="D1384" s="6">
        <v>3</v>
      </c>
      <c r="E1384" s="7" t="s">
        <v>2</v>
      </c>
      <c r="F1384" s="8" t="s">
        <v>16</v>
      </c>
    </row>
    <row r="1385" spans="1:6" x14ac:dyDescent="0.3">
      <c r="A1385" s="9" t="s">
        <v>486</v>
      </c>
      <c r="B1385" s="10">
        <v>508</v>
      </c>
      <c r="C1385" s="10">
        <v>203</v>
      </c>
      <c r="D1385" s="10">
        <v>2</v>
      </c>
      <c r="E1385" s="11" t="s">
        <v>3</v>
      </c>
      <c r="F1385" s="12" t="s">
        <v>33</v>
      </c>
    </row>
    <row r="1386" spans="1:6" x14ac:dyDescent="0.3">
      <c r="A1386" s="5" t="s">
        <v>486</v>
      </c>
      <c r="B1386" s="6">
        <v>965</v>
      </c>
      <c r="C1386" s="6">
        <v>-68</v>
      </c>
      <c r="D1386" s="6">
        <v>3</v>
      </c>
      <c r="E1386" s="7" t="s">
        <v>3</v>
      </c>
      <c r="F1386" s="8" t="s">
        <v>30</v>
      </c>
    </row>
    <row r="1387" spans="1:6" x14ac:dyDescent="0.3">
      <c r="A1387" s="9" t="s">
        <v>486</v>
      </c>
      <c r="B1387" s="10">
        <v>206</v>
      </c>
      <c r="C1387" s="10">
        <v>12</v>
      </c>
      <c r="D1387" s="10">
        <v>1</v>
      </c>
      <c r="E1387" s="11" t="s">
        <v>3</v>
      </c>
      <c r="F1387" s="12" t="s">
        <v>30</v>
      </c>
    </row>
    <row r="1388" spans="1:6" x14ac:dyDescent="0.3">
      <c r="A1388" s="5" t="s">
        <v>486</v>
      </c>
      <c r="B1388" s="6">
        <v>642</v>
      </c>
      <c r="C1388" s="6">
        <v>180</v>
      </c>
      <c r="D1388" s="6">
        <v>5</v>
      </c>
      <c r="E1388" s="7" t="s">
        <v>2</v>
      </c>
      <c r="F1388" s="8" t="s">
        <v>16</v>
      </c>
    </row>
    <row r="1389" spans="1:6" x14ac:dyDescent="0.3">
      <c r="A1389" s="9" t="s">
        <v>486</v>
      </c>
      <c r="B1389" s="10">
        <v>109</v>
      </c>
      <c r="C1389" s="10">
        <v>52</v>
      </c>
      <c r="D1389" s="10">
        <v>2</v>
      </c>
      <c r="E1389" s="11" t="s">
        <v>2</v>
      </c>
      <c r="F1389" s="12" t="s">
        <v>11</v>
      </c>
    </row>
    <row r="1390" spans="1:6" x14ac:dyDescent="0.3">
      <c r="A1390" s="5" t="s">
        <v>486</v>
      </c>
      <c r="B1390" s="6">
        <v>27</v>
      </c>
      <c r="C1390" s="6">
        <v>8</v>
      </c>
      <c r="D1390" s="6">
        <v>2</v>
      </c>
      <c r="E1390" s="7" t="s">
        <v>2</v>
      </c>
      <c r="F1390" s="8" t="s">
        <v>22</v>
      </c>
    </row>
    <row r="1391" spans="1:6" x14ac:dyDescent="0.3">
      <c r="A1391" s="9" t="s">
        <v>487</v>
      </c>
      <c r="B1391" s="10">
        <v>44</v>
      </c>
      <c r="C1391" s="10">
        <v>-40</v>
      </c>
      <c r="D1391" s="10">
        <v>3</v>
      </c>
      <c r="E1391" s="11" t="s">
        <v>2</v>
      </c>
      <c r="F1391" s="12" t="s">
        <v>11</v>
      </c>
    </row>
    <row r="1392" spans="1:6" x14ac:dyDescent="0.3">
      <c r="A1392" s="5" t="s">
        <v>487</v>
      </c>
      <c r="B1392" s="6">
        <v>50</v>
      </c>
      <c r="C1392" s="6">
        <v>-17</v>
      </c>
      <c r="D1392" s="6">
        <v>2</v>
      </c>
      <c r="E1392" s="7" t="s">
        <v>2</v>
      </c>
      <c r="F1392" s="8" t="s">
        <v>11</v>
      </c>
    </row>
    <row r="1393" spans="1:6" x14ac:dyDescent="0.3">
      <c r="A1393" s="9" t="s">
        <v>487</v>
      </c>
      <c r="B1393" s="10">
        <v>13</v>
      </c>
      <c r="C1393" s="10">
        <v>-2</v>
      </c>
      <c r="D1393" s="10">
        <v>1</v>
      </c>
      <c r="E1393" s="11" t="s">
        <v>2</v>
      </c>
      <c r="F1393" s="12" t="s">
        <v>11</v>
      </c>
    </row>
    <row r="1394" spans="1:6" x14ac:dyDescent="0.3">
      <c r="A1394" s="5" t="s">
        <v>488</v>
      </c>
      <c r="B1394" s="6">
        <v>241</v>
      </c>
      <c r="C1394" s="6">
        <v>-77</v>
      </c>
      <c r="D1394" s="6">
        <v>4</v>
      </c>
      <c r="E1394" s="7" t="s">
        <v>3</v>
      </c>
      <c r="F1394" s="8" t="s">
        <v>13</v>
      </c>
    </row>
    <row r="1395" spans="1:6" x14ac:dyDescent="0.3">
      <c r="A1395" s="9" t="s">
        <v>489</v>
      </c>
      <c r="B1395" s="10">
        <v>75</v>
      </c>
      <c r="C1395" s="10">
        <v>2</v>
      </c>
      <c r="D1395" s="10">
        <v>5</v>
      </c>
      <c r="E1395" s="11" t="s">
        <v>2</v>
      </c>
      <c r="F1395" s="12" t="s">
        <v>27</v>
      </c>
    </row>
    <row r="1396" spans="1:6" x14ac:dyDescent="0.3">
      <c r="A1396" s="5" t="s">
        <v>489</v>
      </c>
      <c r="B1396" s="6">
        <v>61</v>
      </c>
      <c r="C1396" s="6">
        <v>3</v>
      </c>
      <c r="D1396" s="6">
        <v>4</v>
      </c>
      <c r="E1396" s="7" t="s">
        <v>2</v>
      </c>
      <c r="F1396" s="8" t="s">
        <v>12</v>
      </c>
    </row>
    <row r="1397" spans="1:6" x14ac:dyDescent="0.3">
      <c r="A1397" s="9" t="s">
        <v>489</v>
      </c>
      <c r="B1397" s="10">
        <v>122</v>
      </c>
      <c r="C1397" s="10">
        <v>38</v>
      </c>
      <c r="D1397" s="10">
        <v>6</v>
      </c>
      <c r="E1397" s="11" t="s">
        <v>2</v>
      </c>
      <c r="F1397" s="12" t="s">
        <v>22</v>
      </c>
    </row>
    <row r="1398" spans="1:6" x14ac:dyDescent="0.3">
      <c r="A1398" s="5" t="s">
        <v>489</v>
      </c>
      <c r="B1398" s="6">
        <v>22</v>
      </c>
      <c r="C1398" s="6">
        <v>0</v>
      </c>
      <c r="D1398" s="6">
        <v>2</v>
      </c>
      <c r="E1398" s="7" t="s">
        <v>2</v>
      </c>
      <c r="F1398" s="8" t="s">
        <v>16</v>
      </c>
    </row>
    <row r="1399" spans="1:6" x14ac:dyDescent="0.3">
      <c r="A1399" s="9" t="s">
        <v>490</v>
      </c>
      <c r="B1399" s="10">
        <v>146</v>
      </c>
      <c r="C1399" s="10">
        <v>19</v>
      </c>
      <c r="D1399" s="10">
        <v>5</v>
      </c>
      <c r="E1399" s="11" t="s">
        <v>2</v>
      </c>
      <c r="F1399" s="12" t="s">
        <v>11</v>
      </c>
    </row>
    <row r="1400" spans="1:6" x14ac:dyDescent="0.3">
      <c r="A1400" s="5" t="s">
        <v>491</v>
      </c>
      <c r="B1400" s="6">
        <v>86</v>
      </c>
      <c r="C1400" s="6">
        <v>22</v>
      </c>
      <c r="D1400" s="6">
        <v>2</v>
      </c>
      <c r="E1400" s="7" t="s">
        <v>2</v>
      </c>
      <c r="F1400" s="8" t="s">
        <v>16</v>
      </c>
    </row>
    <row r="1401" spans="1:6" x14ac:dyDescent="0.3">
      <c r="A1401" s="9" t="s">
        <v>492</v>
      </c>
      <c r="B1401" s="10">
        <v>618</v>
      </c>
      <c r="C1401" s="10">
        <v>27</v>
      </c>
      <c r="D1401" s="10">
        <v>4</v>
      </c>
      <c r="E1401" s="11" t="s">
        <v>1</v>
      </c>
      <c r="F1401" s="12" t="s">
        <v>10</v>
      </c>
    </row>
    <row r="1402" spans="1:6" x14ac:dyDescent="0.3">
      <c r="A1402" s="5" t="s">
        <v>492</v>
      </c>
      <c r="B1402" s="6">
        <v>53</v>
      </c>
      <c r="C1402" s="6">
        <v>2</v>
      </c>
      <c r="D1402" s="6">
        <v>4</v>
      </c>
      <c r="E1402" s="7" t="s">
        <v>2</v>
      </c>
      <c r="F1402" s="8" t="s">
        <v>12</v>
      </c>
    </row>
    <row r="1403" spans="1:6" x14ac:dyDescent="0.3">
      <c r="A1403" s="9" t="s">
        <v>492</v>
      </c>
      <c r="B1403" s="10">
        <v>1120</v>
      </c>
      <c r="C1403" s="10">
        <v>199</v>
      </c>
      <c r="D1403" s="10">
        <v>6</v>
      </c>
      <c r="E1403" s="11" t="s">
        <v>2</v>
      </c>
      <c r="F1403" s="12" t="s">
        <v>16</v>
      </c>
    </row>
    <row r="1404" spans="1:6" x14ac:dyDescent="0.3">
      <c r="A1404" s="5" t="s">
        <v>492</v>
      </c>
      <c r="B1404" s="6">
        <v>1137</v>
      </c>
      <c r="C1404" s="6">
        <v>-14</v>
      </c>
      <c r="D1404" s="6">
        <v>7</v>
      </c>
      <c r="E1404" s="7" t="s">
        <v>3</v>
      </c>
      <c r="F1404" s="8" t="s">
        <v>30</v>
      </c>
    </row>
    <row r="1405" spans="1:6" x14ac:dyDescent="0.3">
      <c r="A1405" s="9" t="s">
        <v>492</v>
      </c>
      <c r="B1405" s="10">
        <v>67</v>
      </c>
      <c r="C1405" s="10">
        <v>2</v>
      </c>
      <c r="D1405" s="10">
        <v>4</v>
      </c>
      <c r="E1405" s="11" t="s">
        <v>2</v>
      </c>
      <c r="F1405" s="12" t="s">
        <v>22</v>
      </c>
    </row>
    <row r="1406" spans="1:6" x14ac:dyDescent="0.3">
      <c r="A1406" s="5" t="s">
        <v>493</v>
      </c>
      <c r="B1406" s="6">
        <v>193</v>
      </c>
      <c r="C1406" s="6">
        <v>33</v>
      </c>
      <c r="D1406" s="6">
        <v>5</v>
      </c>
      <c r="E1406" s="7" t="s">
        <v>3</v>
      </c>
      <c r="F1406" s="8" t="s">
        <v>33</v>
      </c>
    </row>
    <row r="1407" spans="1:6" x14ac:dyDescent="0.3">
      <c r="A1407" s="9" t="s">
        <v>494</v>
      </c>
      <c r="B1407" s="10">
        <v>55</v>
      </c>
      <c r="C1407" s="10">
        <v>18</v>
      </c>
      <c r="D1407" s="10">
        <v>2</v>
      </c>
      <c r="E1407" s="11" t="s">
        <v>2</v>
      </c>
      <c r="F1407" s="12" t="s">
        <v>20</v>
      </c>
    </row>
    <row r="1408" spans="1:6" x14ac:dyDescent="0.3">
      <c r="A1408" s="5" t="s">
        <v>495</v>
      </c>
      <c r="B1408" s="6">
        <v>54</v>
      </c>
      <c r="C1408" s="6">
        <v>12</v>
      </c>
      <c r="D1408" s="6">
        <v>4</v>
      </c>
      <c r="E1408" s="7" t="s">
        <v>2</v>
      </c>
      <c r="F1408" s="8" t="s">
        <v>25</v>
      </c>
    </row>
    <row r="1409" spans="1:6" x14ac:dyDescent="0.3">
      <c r="A1409" s="9" t="s">
        <v>495</v>
      </c>
      <c r="B1409" s="10">
        <v>582</v>
      </c>
      <c r="C1409" s="10">
        <v>262</v>
      </c>
      <c r="D1409" s="10">
        <v>5</v>
      </c>
      <c r="E1409" s="11" t="s">
        <v>1</v>
      </c>
      <c r="F1409" s="12" t="s">
        <v>34</v>
      </c>
    </row>
    <row r="1410" spans="1:6" x14ac:dyDescent="0.3">
      <c r="A1410" s="5" t="s">
        <v>495</v>
      </c>
      <c r="B1410" s="6">
        <v>75</v>
      </c>
      <c r="C1410" s="6">
        <v>29</v>
      </c>
      <c r="D1410" s="6">
        <v>1</v>
      </c>
      <c r="E1410" s="7" t="s">
        <v>2</v>
      </c>
      <c r="F1410" s="8" t="s">
        <v>18</v>
      </c>
    </row>
    <row r="1411" spans="1:6" x14ac:dyDescent="0.3">
      <c r="A1411" s="9" t="s">
        <v>495</v>
      </c>
      <c r="B1411" s="10">
        <v>14</v>
      </c>
      <c r="C1411" s="10">
        <v>7</v>
      </c>
      <c r="D1411" s="10">
        <v>2</v>
      </c>
      <c r="E1411" s="11" t="s">
        <v>2</v>
      </c>
      <c r="F1411" s="12" t="s">
        <v>12</v>
      </c>
    </row>
    <row r="1412" spans="1:6" x14ac:dyDescent="0.3">
      <c r="A1412" s="5" t="s">
        <v>496</v>
      </c>
      <c r="B1412" s="6">
        <v>21</v>
      </c>
      <c r="C1412" s="6">
        <v>4</v>
      </c>
      <c r="D1412" s="6">
        <v>3</v>
      </c>
      <c r="E1412" s="7" t="s">
        <v>2</v>
      </c>
      <c r="F1412" s="8" t="s">
        <v>12</v>
      </c>
    </row>
    <row r="1413" spans="1:6" x14ac:dyDescent="0.3">
      <c r="A1413" s="9" t="s">
        <v>497</v>
      </c>
      <c r="B1413" s="10">
        <v>313</v>
      </c>
      <c r="C1413" s="10">
        <v>44</v>
      </c>
      <c r="D1413" s="10">
        <v>3</v>
      </c>
      <c r="E1413" s="11" t="s">
        <v>3</v>
      </c>
      <c r="F1413" s="12" t="s">
        <v>13</v>
      </c>
    </row>
    <row r="1414" spans="1:6" x14ac:dyDescent="0.3">
      <c r="A1414" s="5" t="s">
        <v>498</v>
      </c>
      <c r="B1414" s="6">
        <v>37</v>
      </c>
      <c r="C1414" s="6">
        <v>17</v>
      </c>
      <c r="D1414" s="6">
        <v>3</v>
      </c>
      <c r="E1414" s="7" t="s">
        <v>2</v>
      </c>
      <c r="F1414" s="8" t="s">
        <v>12</v>
      </c>
    </row>
    <row r="1415" spans="1:6" x14ac:dyDescent="0.3">
      <c r="A1415" s="9" t="s">
        <v>498</v>
      </c>
      <c r="B1415" s="10">
        <v>290</v>
      </c>
      <c r="C1415" s="10">
        <v>110</v>
      </c>
      <c r="D1415" s="10">
        <v>9</v>
      </c>
      <c r="E1415" s="11" t="s">
        <v>2</v>
      </c>
      <c r="F1415" s="12" t="s">
        <v>11</v>
      </c>
    </row>
    <row r="1416" spans="1:6" x14ac:dyDescent="0.3">
      <c r="A1416" s="5" t="s">
        <v>498</v>
      </c>
      <c r="B1416" s="6">
        <v>122</v>
      </c>
      <c r="C1416" s="6">
        <v>11</v>
      </c>
      <c r="D1416" s="6">
        <v>4</v>
      </c>
      <c r="E1416" s="7" t="s">
        <v>2</v>
      </c>
      <c r="F1416" s="8" t="s">
        <v>12</v>
      </c>
    </row>
    <row r="1417" spans="1:6" x14ac:dyDescent="0.3">
      <c r="A1417" s="9" t="s">
        <v>498</v>
      </c>
      <c r="B1417" s="10">
        <v>29</v>
      </c>
      <c r="C1417" s="10">
        <v>9</v>
      </c>
      <c r="D1417" s="10">
        <v>3</v>
      </c>
      <c r="E1417" s="11" t="s">
        <v>2</v>
      </c>
      <c r="F1417" s="12" t="s">
        <v>16</v>
      </c>
    </row>
    <row r="1418" spans="1:6" x14ac:dyDescent="0.3">
      <c r="A1418" s="5" t="s">
        <v>498</v>
      </c>
      <c r="B1418" s="6">
        <v>1514</v>
      </c>
      <c r="C1418" s="6">
        <v>742</v>
      </c>
      <c r="D1418" s="6">
        <v>4</v>
      </c>
      <c r="E1418" s="7" t="s">
        <v>3</v>
      </c>
      <c r="F1418" s="8" t="s">
        <v>30</v>
      </c>
    </row>
    <row r="1419" spans="1:6" x14ac:dyDescent="0.3">
      <c r="A1419" s="9" t="s">
        <v>499</v>
      </c>
      <c r="B1419" s="10">
        <v>57</v>
      </c>
      <c r="C1419" s="10">
        <v>21</v>
      </c>
      <c r="D1419" s="10">
        <v>4</v>
      </c>
      <c r="E1419" s="11" t="s">
        <v>2</v>
      </c>
      <c r="F1419" s="12" t="s">
        <v>27</v>
      </c>
    </row>
    <row r="1420" spans="1:6" x14ac:dyDescent="0.3">
      <c r="A1420" s="5" t="s">
        <v>500</v>
      </c>
      <c r="B1420" s="6">
        <v>34</v>
      </c>
      <c r="C1420" s="6">
        <v>12</v>
      </c>
      <c r="D1420" s="6">
        <v>2</v>
      </c>
      <c r="E1420" s="7" t="s">
        <v>2</v>
      </c>
      <c r="F1420" s="8" t="s">
        <v>11</v>
      </c>
    </row>
    <row r="1421" spans="1:6" x14ac:dyDescent="0.3">
      <c r="A1421" s="9" t="s">
        <v>501</v>
      </c>
      <c r="B1421" s="10">
        <v>91</v>
      </c>
      <c r="C1421" s="10">
        <v>22</v>
      </c>
      <c r="D1421" s="10">
        <v>2</v>
      </c>
      <c r="E1421" s="11" t="s">
        <v>2</v>
      </c>
      <c r="F1421" s="12" t="s">
        <v>11</v>
      </c>
    </row>
    <row r="1422" spans="1:6" x14ac:dyDescent="0.3">
      <c r="A1422" s="5" t="s">
        <v>501</v>
      </c>
      <c r="B1422" s="6">
        <v>133</v>
      </c>
      <c r="C1422" s="6">
        <v>46</v>
      </c>
      <c r="D1422" s="6">
        <v>5</v>
      </c>
      <c r="E1422" s="7" t="s">
        <v>2</v>
      </c>
      <c r="F1422" s="8" t="s">
        <v>25</v>
      </c>
    </row>
    <row r="1423" spans="1:6" x14ac:dyDescent="0.3">
      <c r="A1423" s="9" t="s">
        <v>501</v>
      </c>
      <c r="B1423" s="10">
        <v>60</v>
      </c>
      <c r="C1423" s="10">
        <v>13</v>
      </c>
      <c r="D1423" s="10">
        <v>2</v>
      </c>
      <c r="E1423" s="11" t="s">
        <v>2</v>
      </c>
      <c r="F1423" s="12" t="s">
        <v>22</v>
      </c>
    </row>
    <row r="1424" spans="1:6" x14ac:dyDescent="0.3">
      <c r="A1424" s="5" t="s">
        <v>501</v>
      </c>
      <c r="B1424" s="6">
        <v>19</v>
      </c>
      <c r="C1424" s="6">
        <v>4</v>
      </c>
      <c r="D1424" s="6">
        <v>2</v>
      </c>
      <c r="E1424" s="7" t="s">
        <v>2</v>
      </c>
      <c r="F1424" s="8" t="s">
        <v>16</v>
      </c>
    </row>
    <row r="1425" spans="1:6" x14ac:dyDescent="0.3">
      <c r="A1425" s="9" t="s">
        <v>501</v>
      </c>
      <c r="B1425" s="10">
        <v>450</v>
      </c>
      <c r="C1425" s="10">
        <v>190</v>
      </c>
      <c r="D1425" s="10">
        <v>4</v>
      </c>
      <c r="E1425" s="11" t="s">
        <v>1</v>
      </c>
      <c r="F1425" s="12" t="s">
        <v>10</v>
      </c>
    </row>
    <row r="1426" spans="1:6" x14ac:dyDescent="0.3">
      <c r="A1426" s="5" t="s">
        <v>502</v>
      </c>
      <c r="B1426" s="6">
        <v>62</v>
      </c>
      <c r="C1426" s="6">
        <v>11</v>
      </c>
      <c r="D1426" s="6">
        <v>7</v>
      </c>
      <c r="E1426" s="7" t="s">
        <v>2</v>
      </c>
      <c r="F1426" s="8" t="s">
        <v>12</v>
      </c>
    </row>
    <row r="1427" spans="1:6" x14ac:dyDescent="0.3">
      <c r="A1427" s="9" t="s">
        <v>503</v>
      </c>
      <c r="B1427" s="10">
        <v>17</v>
      </c>
      <c r="C1427" s="10">
        <v>8</v>
      </c>
      <c r="D1427" s="10">
        <v>2</v>
      </c>
      <c r="E1427" s="11" t="s">
        <v>2</v>
      </c>
      <c r="F1427" s="12" t="s">
        <v>53</v>
      </c>
    </row>
    <row r="1428" spans="1:6" x14ac:dyDescent="0.3">
      <c r="A1428" s="5" t="s">
        <v>503</v>
      </c>
      <c r="B1428" s="6">
        <v>44</v>
      </c>
      <c r="C1428" s="6">
        <v>20</v>
      </c>
      <c r="D1428" s="6">
        <v>2</v>
      </c>
      <c r="E1428" s="7" t="s">
        <v>2</v>
      </c>
      <c r="F1428" s="8" t="s">
        <v>22</v>
      </c>
    </row>
    <row r="1429" spans="1:6" x14ac:dyDescent="0.3">
      <c r="A1429" s="9" t="s">
        <v>503</v>
      </c>
      <c r="B1429" s="10">
        <v>557</v>
      </c>
      <c r="C1429" s="10">
        <v>111</v>
      </c>
      <c r="D1429" s="10">
        <v>2</v>
      </c>
      <c r="E1429" s="11" t="s">
        <v>3</v>
      </c>
      <c r="F1429" s="12" t="s">
        <v>13</v>
      </c>
    </row>
    <row r="1430" spans="1:6" x14ac:dyDescent="0.3">
      <c r="A1430" s="5" t="s">
        <v>503</v>
      </c>
      <c r="B1430" s="6">
        <v>137</v>
      </c>
      <c r="C1430" s="6">
        <v>63</v>
      </c>
      <c r="D1430" s="6">
        <v>3</v>
      </c>
      <c r="E1430" s="7" t="s">
        <v>2</v>
      </c>
      <c r="F1430" s="8" t="s">
        <v>11</v>
      </c>
    </row>
    <row r="1431" spans="1:6" x14ac:dyDescent="0.3">
      <c r="A1431" s="9" t="s">
        <v>504</v>
      </c>
      <c r="B1431" s="10">
        <v>18</v>
      </c>
      <c r="C1431" s="10">
        <v>3</v>
      </c>
      <c r="D1431" s="10">
        <v>2</v>
      </c>
      <c r="E1431" s="11" t="s">
        <v>2</v>
      </c>
      <c r="F1431" s="12" t="s">
        <v>12</v>
      </c>
    </row>
    <row r="1432" spans="1:6" x14ac:dyDescent="0.3">
      <c r="A1432" s="5" t="s">
        <v>505</v>
      </c>
      <c r="B1432" s="6">
        <v>109</v>
      </c>
      <c r="C1432" s="6">
        <v>35</v>
      </c>
      <c r="D1432" s="6">
        <v>6</v>
      </c>
      <c r="E1432" s="7" t="s">
        <v>2</v>
      </c>
      <c r="F1432" s="8" t="s">
        <v>22</v>
      </c>
    </row>
    <row r="1433" spans="1:6" x14ac:dyDescent="0.3">
      <c r="A1433" s="9" t="s">
        <v>506</v>
      </c>
      <c r="B1433" s="10">
        <v>359</v>
      </c>
      <c r="C1433" s="10">
        <v>-338</v>
      </c>
      <c r="D1433" s="10">
        <v>5</v>
      </c>
      <c r="E1433" s="11" t="s">
        <v>1</v>
      </c>
      <c r="F1433" s="12" t="s">
        <v>10</v>
      </c>
    </row>
    <row r="1434" spans="1:6" x14ac:dyDescent="0.3">
      <c r="A1434" s="5" t="s">
        <v>506</v>
      </c>
      <c r="B1434" s="6">
        <v>93</v>
      </c>
      <c r="C1434" s="6">
        <v>-84</v>
      </c>
      <c r="D1434" s="6">
        <v>3</v>
      </c>
      <c r="E1434" s="7" t="s">
        <v>2</v>
      </c>
      <c r="F1434" s="8" t="s">
        <v>16</v>
      </c>
    </row>
    <row r="1435" spans="1:6" x14ac:dyDescent="0.3">
      <c r="A1435" s="9" t="s">
        <v>506</v>
      </c>
      <c r="B1435" s="10">
        <v>169</v>
      </c>
      <c r="C1435" s="10">
        <v>0</v>
      </c>
      <c r="D1435" s="10">
        <v>3</v>
      </c>
      <c r="E1435" s="11" t="s">
        <v>3</v>
      </c>
      <c r="F1435" s="12" t="s">
        <v>33</v>
      </c>
    </row>
    <row r="1436" spans="1:6" x14ac:dyDescent="0.3">
      <c r="A1436" s="5" t="s">
        <v>506</v>
      </c>
      <c r="B1436" s="6">
        <v>79</v>
      </c>
      <c r="C1436" s="6">
        <v>33</v>
      </c>
      <c r="D1436" s="6">
        <v>4</v>
      </c>
      <c r="E1436" s="7" t="s">
        <v>2</v>
      </c>
      <c r="F1436" s="8" t="s">
        <v>11</v>
      </c>
    </row>
    <row r="1437" spans="1:6" x14ac:dyDescent="0.3">
      <c r="A1437" s="9" t="s">
        <v>506</v>
      </c>
      <c r="B1437" s="10">
        <v>24</v>
      </c>
      <c r="C1437" s="10">
        <v>11</v>
      </c>
      <c r="D1437" s="10">
        <v>3</v>
      </c>
      <c r="E1437" s="11" t="s">
        <v>2</v>
      </c>
      <c r="F1437" s="12" t="s">
        <v>12</v>
      </c>
    </row>
    <row r="1438" spans="1:6" x14ac:dyDescent="0.3">
      <c r="A1438" s="5" t="s">
        <v>506</v>
      </c>
      <c r="B1438" s="6">
        <v>637</v>
      </c>
      <c r="C1438" s="6">
        <v>50</v>
      </c>
      <c r="D1438" s="6">
        <v>5</v>
      </c>
      <c r="E1438" s="7" t="s">
        <v>2</v>
      </c>
      <c r="F1438" s="8" t="s">
        <v>16</v>
      </c>
    </row>
    <row r="1439" spans="1:6" x14ac:dyDescent="0.3">
      <c r="A1439" s="9" t="s">
        <v>507</v>
      </c>
      <c r="B1439" s="10">
        <v>95</v>
      </c>
      <c r="C1439" s="10">
        <v>5</v>
      </c>
      <c r="D1439" s="10">
        <v>2</v>
      </c>
      <c r="E1439" s="11" t="s">
        <v>2</v>
      </c>
      <c r="F1439" s="12" t="s">
        <v>11</v>
      </c>
    </row>
    <row r="1440" spans="1:6" x14ac:dyDescent="0.3">
      <c r="A1440" s="5" t="s">
        <v>508</v>
      </c>
      <c r="B1440" s="6">
        <v>43</v>
      </c>
      <c r="C1440" s="6">
        <v>8</v>
      </c>
      <c r="D1440" s="6">
        <v>3</v>
      </c>
      <c r="E1440" s="7" t="s">
        <v>2</v>
      </c>
      <c r="F1440" s="8" t="s">
        <v>27</v>
      </c>
    </row>
    <row r="1441" spans="1:6" x14ac:dyDescent="0.3">
      <c r="A1441" s="9" t="s">
        <v>508</v>
      </c>
      <c r="B1441" s="10">
        <v>145</v>
      </c>
      <c r="C1441" s="10">
        <v>16</v>
      </c>
      <c r="D1441" s="10">
        <v>3</v>
      </c>
      <c r="E1441" s="11" t="s">
        <v>2</v>
      </c>
      <c r="F1441" s="12" t="s">
        <v>22</v>
      </c>
    </row>
    <row r="1442" spans="1:6" x14ac:dyDescent="0.3">
      <c r="A1442" s="5" t="s">
        <v>508</v>
      </c>
      <c r="B1442" s="6">
        <v>34</v>
      </c>
      <c r="C1442" s="6">
        <v>3</v>
      </c>
      <c r="D1442" s="6">
        <v>3</v>
      </c>
      <c r="E1442" s="7" t="s">
        <v>2</v>
      </c>
      <c r="F1442" s="8" t="s">
        <v>16</v>
      </c>
    </row>
    <row r="1443" spans="1:6" x14ac:dyDescent="0.3">
      <c r="A1443" s="9" t="s">
        <v>508</v>
      </c>
      <c r="B1443" s="10">
        <v>143</v>
      </c>
      <c r="C1443" s="10">
        <v>6</v>
      </c>
      <c r="D1443" s="10">
        <v>2</v>
      </c>
      <c r="E1443" s="11" t="s">
        <v>3</v>
      </c>
      <c r="F1443" s="12" t="s">
        <v>33</v>
      </c>
    </row>
    <row r="1444" spans="1:6" x14ac:dyDescent="0.3">
      <c r="A1444" s="5" t="s">
        <v>508</v>
      </c>
      <c r="B1444" s="6">
        <v>45</v>
      </c>
      <c r="C1444" s="6">
        <v>17</v>
      </c>
      <c r="D1444" s="6">
        <v>1</v>
      </c>
      <c r="E1444" s="7" t="s">
        <v>3</v>
      </c>
      <c r="F1444" s="8" t="s">
        <v>33</v>
      </c>
    </row>
    <row r="1445" spans="1:6" x14ac:dyDescent="0.3">
      <c r="A1445" s="9" t="s">
        <v>509</v>
      </c>
      <c r="B1445" s="10">
        <v>209</v>
      </c>
      <c r="C1445" s="10">
        <v>-63</v>
      </c>
      <c r="D1445" s="10">
        <v>4</v>
      </c>
      <c r="E1445" s="11" t="s">
        <v>3</v>
      </c>
      <c r="F1445" s="12" t="s">
        <v>13</v>
      </c>
    </row>
    <row r="1446" spans="1:6" x14ac:dyDescent="0.3">
      <c r="A1446" s="5" t="s">
        <v>510</v>
      </c>
      <c r="B1446" s="6">
        <v>86</v>
      </c>
      <c r="C1446" s="6">
        <v>22</v>
      </c>
      <c r="D1446" s="6">
        <v>2</v>
      </c>
      <c r="E1446" s="7" t="s">
        <v>2</v>
      </c>
      <c r="F1446" s="8" t="s">
        <v>16</v>
      </c>
    </row>
    <row r="1447" spans="1:6" x14ac:dyDescent="0.3">
      <c r="A1447" s="9" t="s">
        <v>510</v>
      </c>
      <c r="B1447" s="10">
        <v>1487</v>
      </c>
      <c r="C1447" s="10">
        <v>624</v>
      </c>
      <c r="D1447" s="10">
        <v>3</v>
      </c>
      <c r="E1447" s="11" t="s">
        <v>2</v>
      </c>
      <c r="F1447" s="12" t="s">
        <v>18</v>
      </c>
    </row>
    <row r="1448" spans="1:6" x14ac:dyDescent="0.3">
      <c r="A1448" s="5" t="s">
        <v>510</v>
      </c>
      <c r="B1448" s="6">
        <v>40</v>
      </c>
      <c r="C1448" s="6">
        <v>17</v>
      </c>
      <c r="D1448" s="6">
        <v>2</v>
      </c>
      <c r="E1448" s="7" t="s">
        <v>2</v>
      </c>
      <c r="F1448" s="8" t="s">
        <v>11</v>
      </c>
    </row>
    <row r="1449" spans="1:6" x14ac:dyDescent="0.3">
      <c r="A1449" s="9" t="s">
        <v>510</v>
      </c>
      <c r="B1449" s="10">
        <v>132</v>
      </c>
      <c r="C1449" s="10">
        <v>-10</v>
      </c>
      <c r="D1449" s="10">
        <v>3</v>
      </c>
      <c r="E1449" s="11" t="s">
        <v>2</v>
      </c>
      <c r="F1449" s="12" t="s">
        <v>16</v>
      </c>
    </row>
    <row r="1450" spans="1:6" x14ac:dyDescent="0.3">
      <c r="A1450" s="5" t="s">
        <v>511</v>
      </c>
      <c r="B1450" s="6">
        <v>43</v>
      </c>
      <c r="C1450" s="6">
        <v>17</v>
      </c>
      <c r="D1450" s="6">
        <v>2</v>
      </c>
      <c r="E1450" s="7" t="s">
        <v>2</v>
      </c>
      <c r="F1450" s="8" t="s">
        <v>22</v>
      </c>
    </row>
    <row r="1451" spans="1:6" x14ac:dyDescent="0.3">
      <c r="A1451" s="9" t="s">
        <v>511</v>
      </c>
      <c r="B1451" s="10">
        <v>762</v>
      </c>
      <c r="C1451" s="10">
        <v>101</v>
      </c>
      <c r="D1451" s="10">
        <v>6</v>
      </c>
      <c r="E1451" s="11" t="s">
        <v>3</v>
      </c>
      <c r="F1451" s="12" t="s">
        <v>30</v>
      </c>
    </row>
    <row r="1452" spans="1:6" x14ac:dyDescent="0.3">
      <c r="A1452" s="5" t="s">
        <v>511</v>
      </c>
      <c r="B1452" s="6">
        <v>25</v>
      </c>
      <c r="C1452" s="6">
        <v>2</v>
      </c>
      <c r="D1452" s="6">
        <v>2</v>
      </c>
      <c r="E1452" s="7" t="s">
        <v>2</v>
      </c>
      <c r="F1452" s="8" t="s">
        <v>12</v>
      </c>
    </row>
    <row r="1453" spans="1:6" x14ac:dyDescent="0.3">
      <c r="A1453" s="9" t="s">
        <v>512</v>
      </c>
      <c r="B1453" s="10">
        <v>119</v>
      </c>
      <c r="C1453" s="10">
        <v>56</v>
      </c>
      <c r="D1453" s="10">
        <v>7</v>
      </c>
      <c r="E1453" s="11" t="s">
        <v>2</v>
      </c>
      <c r="F1453" s="12" t="s">
        <v>16</v>
      </c>
    </row>
    <row r="1454" spans="1:6" x14ac:dyDescent="0.3">
      <c r="A1454" s="5" t="s">
        <v>512</v>
      </c>
      <c r="B1454" s="6">
        <v>46</v>
      </c>
      <c r="C1454" s="6">
        <v>13</v>
      </c>
      <c r="D1454" s="6">
        <v>3</v>
      </c>
      <c r="E1454" s="7" t="s">
        <v>2</v>
      </c>
      <c r="F1454" s="8" t="s">
        <v>12</v>
      </c>
    </row>
    <row r="1455" spans="1:6" x14ac:dyDescent="0.3">
      <c r="A1455" s="9" t="s">
        <v>512</v>
      </c>
      <c r="B1455" s="10">
        <v>311</v>
      </c>
      <c r="C1455" s="10">
        <v>40</v>
      </c>
      <c r="D1455" s="10">
        <v>1</v>
      </c>
      <c r="E1455" s="11" t="s">
        <v>3</v>
      </c>
      <c r="F1455" s="12" t="s">
        <v>13</v>
      </c>
    </row>
    <row r="1456" spans="1:6" x14ac:dyDescent="0.3">
      <c r="A1456" s="5" t="s">
        <v>512</v>
      </c>
      <c r="B1456" s="6">
        <v>40</v>
      </c>
      <c r="C1456" s="6">
        <v>10</v>
      </c>
      <c r="D1456" s="6">
        <v>2</v>
      </c>
      <c r="E1456" s="7" t="s">
        <v>2</v>
      </c>
      <c r="F1456" s="8" t="s">
        <v>11</v>
      </c>
    </row>
    <row r="1457" spans="1:6" x14ac:dyDescent="0.3">
      <c r="A1457" s="9" t="s">
        <v>512</v>
      </c>
      <c r="B1457" s="10">
        <v>180</v>
      </c>
      <c r="C1457" s="10">
        <v>0</v>
      </c>
      <c r="D1457" s="10">
        <v>8</v>
      </c>
      <c r="E1457" s="11" t="s">
        <v>2</v>
      </c>
      <c r="F1457" s="12" t="s">
        <v>11</v>
      </c>
    </row>
    <row r="1458" spans="1:6" x14ac:dyDescent="0.3">
      <c r="A1458" s="5" t="s">
        <v>513</v>
      </c>
      <c r="B1458" s="6">
        <v>11</v>
      </c>
      <c r="C1458" s="6">
        <v>5</v>
      </c>
      <c r="D1458" s="6">
        <v>2</v>
      </c>
      <c r="E1458" s="7" t="s">
        <v>2</v>
      </c>
      <c r="F1458" s="8" t="s">
        <v>12</v>
      </c>
    </row>
    <row r="1459" spans="1:6" x14ac:dyDescent="0.3">
      <c r="A1459" s="9" t="s">
        <v>514</v>
      </c>
      <c r="B1459" s="10">
        <v>59</v>
      </c>
      <c r="C1459" s="10">
        <v>24</v>
      </c>
      <c r="D1459" s="10">
        <v>6</v>
      </c>
      <c r="E1459" s="11" t="s">
        <v>2</v>
      </c>
      <c r="F1459" s="12" t="s">
        <v>20</v>
      </c>
    </row>
    <row r="1460" spans="1:6" x14ac:dyDescent="0.3">
      <c r="A1460" s="5" t="s">
        <v>514</v>
      </c>
      <c r="B1460" s="6">
        <v>27</v>
      </c>
      <c r="C1460" s="6">
        <v>4</v>
      </c>
      <c r="D1460" s="6">
        <v>1</v>
      </c>
      <c r="E1460" s="7" t="s">
        <v>2</v>
      </c>
      <c r="F1460" s="8" t="s">
        <v>12</v>
      </c>
    </row>
    <row r="1461" spans="1:6" x14ac:dyDescent="0.3">
      <c r="A1461" s="9" t="s">
        <v>514</v>
      </c>
      <c r="B1461" s="10">
        <v>139</v>
      </c>
      <c r="C1461" s="10">
        <v>14</v>
      </c>
      <c r="D1461" s="10">
        <v>3</v>
      </c>
      <c r="E1461" s="11" t="s">
        <v>2</v>
      </c>
      <c r="F1461" s="12" t="s">
        <v>20</v>
      </c>
    </row>
    <row r="1462" spans="1:6" x14ac:dyDescent="0.3">
      <c r="A1462" s="5" t="s">
        <v>515</v>
      </c>
      <c r="B1462" s="6">
        <v>80</v>
      </c>
      <c r="C1462" s="6">
        <v>22</v>
      </c>
      <c r="D1462" s="6">
        <v>3</v>
      </c>
      <c r="E1462" s="7" t="s">
        <v>2</v>
      </c>
      <c r="F1462" s="8" t="s">
        <v>11</v>
      </c>
    </row>
    <row r="1463" spans="1:6" x14ac:dyDescent="0.3">
      <c r="A1463" s="9" t="s">
        <v>516</v>
      </c>
      <c r="B1463" s="10">
        <v>158</v>
      </c>
      <c r="C1463" s="10">
        <v>69</v>
      </c>
      <c r="D1463" s="10">
        <v>3</v>
      </c>
      <c r="E1463" s="11" t="s">
        <v>2</v>
      </c>
      <c r="F1463" s="12" t="s">
        <v>11</v>
      </c>
    </row>
    <row r="1464" spans="1:6" x14ac:dyDescent="0.3">
      <c r="A1464" s="5" t="s">
        <v>516</v>
      </c>
      <c r="B1464" s="6">
        <v>29</v>
      </c>
      <c r="C1464" s="6">
        <v>10</v>
      </c>
      <c r="D1464" s="6">
        <v>4</v>
      </c>
      <c r="E1464" s="7" t="s">
        <v>2</v>
      </c>
      <c r="F1464" s="8" t="s">
        <v>12</v>
      </c>
    </row>
    <row r="1465" spans="1:6" x14ac:dyDescent="0.3">
      <c r="A1465" s="9" t="s">
        <v>516</v>
      </c>
      <c r="B1465" s="10">
        <v>59</v>
      </c>
      <c r="C1465" s="10">
        <v>10</v>
      </c>
      <c r="D1465" s="10">
        <v>4</v>
      </c>
      <c r="E1465" s="11" t="s">
        <v>2</v>
      </c>
      <c r="F1465" s="12" t="s">
        <v>27</v>
      </c>
    </row>
    <row r="1466" spans="1:6" x14ac:dyDescent="0.3">
      <c r="A1466" s="5" t="s">
        <v>517</v>
      </c>
      <c r="B1466" s="6">
        <v>97</v>
      </c>
      <c r="C1466" s="6">
        <v>14</v>
      </c>
      <c r="D1466" s="6">
        <v>2</v>
      </c>
      <c r="E1466" s="7" t="s">
        <v>2</v>
      </c>
      <c r="F1466" s="8" t="s">
        <v>22</v>
      </c>
    </row>
    <row r="1467" spans="1:6" x14ac:dyDescent="0.3">
      <c r="A1467" s="9" t="s">
        <v>518</v>
      </c>
      <c r="B1467" s="10">
        <v>33</v>
      </c>
      <c r="C1467" s="10">
        <v>-1</v>
      </c>
      <c r="D1467" s="10">
        <v>1</v>
      </c>
      <c r="E1467" s="11" t="s">
        <v>2</v>
      </c>
      <c r="F1467" s="12" t="s">
        <v>16</v>
      </c>
    </row>
    <row r="1468" spans="1:6" x14ac:dyDescent="0.3">
      <c r="A1468" s="5" t="s">
        <v>518</v>
      </c>
      <c r="B1468" s="6">
        <v>2847</v>
      </c>
      <c r="C1468" s="6">
        <v>712</v>
      </c>
      <c r="D1468" s="6">
        <v>8</v>
      </c>
      <c r="E1468" s="7" t="s">
        <v>3</v>
      </c>
      <c r="F1468" s="8" t="s">
        <v>30</v>
      </c>
    </row>
    <row r="1469" spans="1:6" x14ac:dyDescent="0.3">
      <c r="A1469" s="9" t="s">
        <v>518</v>
      </c>
      <c r="B1469" s="10">
        <v>852</v>
      </c>
      <c r="C1469" s="10">
        <v>51</v>
      </c>
      <c r="D1469" s="10">
        <v>5</v>
      </c>
      <c r="E1469" s="11" t="s">
        <v>1</v>
      </c>
      <c r="F1469" s="12" t="s">
        <v>10</v>
      </c>
    </row>
    <row r="1470" spans="1:6" x14ac:dyDescent="0.3">
      <c r="A1470" s="5" t="s">
        <v>518</v>
      </c>
      <c r="B1470" s="6">
        <v>492</v>
      </c>
      <c r="C1470" s="6">
        <v>187</v>
      </c>
      <c r="D1470" s="6">
        <v>2</v>
      </c>
      <c r="E1470" s="7" t="s">
        <v>3</v>
      </c>
      <c r="F1470" s="8" t="s">
        <v>33</v>
      </c>
    </row>
    <row r="1471" spans="1:6" x14ac:dyDescent="0.3">
      <c r="A1471" s="9" t="s">
        <v>518</v>
      </c>
      <c r="B1471" s="10">
        <v>81</v>
      </c>
      <c r="C1471" s="10">
        <v>41</v>
      </c>
      <c r="D1471" s="10">
        <v>5</v>
      </c>
      <c r="E1471" s="11" t="s">
        <v>2</v>
      </c>
      <c r="F1471" s="12" t="s">
        <v>27</v>
      </c>
    </row>
    <row r="1472" spans="1:6" x14ac:dyDescent="0.3">
      <c r="A1472" s="5" t="s">
        <v>518</v>
      </c>
      <c r="B1472" s="6">
        <v>49</v>
      </c>
      <c r="C1472" s="6">
        <v>5</v>
      </c>
      <c r="D1472" s="6">
        <v>4</v>
      </c>
      <c r="E1472" s="7" t="s">
        <v>2</v>
      </c>
      <c r="F1472" s="8" t="s">
        <v>12</v>
      </c>
    </row>
    <row r="1473" spans="1:6" x14ac:dyDescent="0.3">
      <c r="A1473" s="9" t="s">
        <v>518</v>
      </c>
      <c r="B1473" s="10">
        <v>148</v>
      </c>
      <c r="C1473" s="10">
        <v>25</v>
      </c>
      <c r="D1473" s="10">
        <v>3</v>
      </c>
      <c r="E1473" s="11" t="s">
        <v>2</v>
      </c>
      <c r="F1473" s="12" t="s">
        <v>16</v>
      </c>
    </row>
    <row r="1474" spans="1:6" x14ac:dyDescent="0.3">
      <c r="A1474" s="5" t="s">
        <v>519</v>
      </c>
      <c r="B1474" s="6">
        <v>152</v>
      </c>
      <c r="C1474" s="6">
        <v>50</v>
      </c>
      <c r="D1474" s="6">
        <v>6</v>
      </c>
      <c r="E1474" s="7" t="s">
        <v>2</v>
      </c>
      <c r="F1474" s="8" t="s">
        <v>11</v>
      </c>
    </row>
    <row r="1475" spans="1:6" x14ac:dyDescent="0.3">
      <c r="A1475" s="9" t="s">
        <v>520</v>
      </c>
      <c r="B1475" s="10">
        <v>6</v>
      </c>
      <c r="C1475" s="10">
        <v>1</v>
      </c>
      <c r="D1475" s="10">
        <v>1</v>
      </c>
      <c r="E1475" s="11" t="s">
        <v>2</v>
      </c>
      <c r="F1475" s="12" t="s">
        <v>20</v>
      </c>
    </row>
    <row r="1476" spans="1:6" x14ac:dyDescent="0.3">
      <c r="A1476" s="5" t="s">
        <v>521</v>
      </c>
      <c r="B1476" s="6">
        <v>45</v>
      </c>
      <c r="C1476" s="6">
        <v>9</v>
      </c>
      <c r="D1476" s="6">
        <v>3</v>
      </c>
      <c r="E1476" s="7" t="s">
        <v>2</v>
      </c>
      <c r="F1476" s="8" t="s">
        <v>27</v>
      </c>
    </row>
    <row r="1477" spans="1:6" x14ac:dyDescent="0.3">
      <c r="A1477" s="9" t="s">
        <v>521</v>
      </c>
      <c r="B1477" s="10">
        <v>103</v>
      </c>
      <c r="C1477" s="10">
        <v>46</v>
      </c>
      <c r="D1477" s="10">
        <v>2</v>
      </c>
      <c r="E1477" s="11" t="s">
        <v>2</v>
      </c>
      <c r="F1477" s="12" t="s">
        <v>16</v>
      </c>
    </row>
    <row r="1478" spans="1:6" x14ac:dyDescent="0.3">
      <c r="A1478" s="5" t="s">
        <v>521</v>
      </c>
      <c r="B1478" s="6">
        <v>140</v>
      </c>
      <c r="C1478" s="6">
        <v>56</v>
      </c>
      <c r="D1478" s="6">
        <v>4</v>
      </c>
      <c r="E1478" s="7" t="s">
        <v>2</v>
      </c>
      <c r="F1478" s="8" t="s">
        <v>25</v>
      </c>
    </row>
    <row r="1479" spans="1:6" x14ac:dyDescent="0.3">
      <c r="A1479" s="9" t="s">
        <v>521</v>
      </c>
      <c r="B1479" s="10">
        <v>88</v>
      </c>
      <c r="C1479" s="10">
        <v>11</v>
      </c>
      <c r="D1479" s="10">
        <v>3</v>
      </c>
      <c r="E1479" s="11" t="s">
        <v>3</v>
      </c>
      <c r="F1479" s="12" t="s">
        <v>33</v>
      </c>
    </row>
    <row r="1480" spans="1:6" x14ac:dyDescent="0.3">
      <c r="A1480" s="5" t="s">
        <v>521</v>
      </c>
      <c r="B1480" s="6">
        <v>451</v>
      </c>
      <c r="C1480" s="6">
        <v>25</v>
      </c>
      <c r="D1480" s="6">
        <v>3</v>
      </c>
      <c r="E1480" s="7" t="s">
        <v>3</v>
      </c>
      <c r="F1480" s="8" t="s">
        <v>15</v>
      </c>
    </row>
    <row r="1481" spans="1:6" x14ac:dyDescent="0.3">
      <c r="A1481" s="9" t="s">
        <v>521</v>
      </c>
      <c r="B1481" s="10">
        <v>264</v>
      </c>
      <c r="C1481" s="10">
        <v>-26</v>
      </c>
      <c r="D1481" s="10">
        <v>3</v>
      </c>
      <c r="E1481" s="11" t="s">
        <v>2</v>
      </c>
      <c r="F1481" s="12" t="s">
        <v>18</v>
      </c>
    </row>
    <row r="1482" spans="1:6" x14ac:dyDescent="0.3">
      <c r="A1482" s="5" t="s">
        <v>522</v>
      </c>
      <c r="B1482" s="6">
        <v>97</v>
      </c>
      <c r="C1482" s="6">
        <v>12</v>
      </c>
      <c r="D1482" s="6">
        <v>2</v>
      </c>
      <c r="E1482" s="7" t="s">
        <v>2</v>
      </c>
      <c r="F1482" s="8" t="s">
        <v>12</v>
      </c>
    </row>
    <row r="1483" spans="1:6" x14ac:dyDescent="0.3">
      <c r="A1483" s="9" t="s">
        <v>522</v>
      </c>
      <c r="B1483" s="10">
        <v>14</v>
      </c>
      <c r="C1483" s="10">
        <v>5</v>
      </c>
      <c r="D1483" s="10">
        <v>1</v>
      </c>
      <c r="E1483" s="11" t="s">
        <v>2</v>
      </c>
      <c r="F1483" s="12" t="s">
        <v>12</v>
      </c>
    </row>
    <row r="1484" spans="1:6" x14ac:dyDescent="0.3">
      <c r="A1484" s="5" t="s">
        <v>522</v>
      </c>
      <c r="B1484" s="6">
        <v>19</v>
      </c>
      <c r="C1484" s="6">
        <v>8</v>
      </c>
      <c r="D1484" s="6">
        <v>2</v>
      </c>
      <c r="E1484" s="7" t="s">
        <v>2</v>
      </c>
      <c r="F1484" s="8" t="s">
        <v>12</v>
      </c>
    </row>
    <row r="1485" spans="1:6" x14ac:dyDescent="0.3">
      <c r="A1485" s="9" t="s">
        <v>522</v>
      </c>
      <c r="B1485" s="10">
        <v>39</v>
      </c>
      <c r="C1485" s="10">
        <v>18</v>
      </c>
      <c r="D1485" s="10">
        <v>2</v>
      </c>
      <c r="E1485" s="11" t="s">
        <v>2</v>
      </c>
      <c r="F1485" s="12" t="s">
        <v>27</v>
      </c>
    </row>
    <row r="1486" spans="1:6" x14ac:dyDescent="0.3">
      <c r="A1486" s="5" t="s">
        <v>522</v>
      </c>
      <c r="B1486" s="6">
        <v>185</v>
      </c>
      <c r="C1486" s="6">
        <v>-26</v>
      </c>
      <c r="D1486" s="6">
        <v>6</v>
      </c>
      <c r="E1486" s="7" t="s">
        <v>1</v>
      </c>
      <c r="F1486" s="8" t="s">
        <v>19</v>
      </c>
    </row>
    <row r="1487" spans="1:6" x14ac:dyDescent="0.3">
      <c r="A1487" s="9" t="s">
        <v>522</v>
      </c>
      <c r="B1487" s="10">
        <v>663</v>
      </c>
      <c r="C1487" s="10">
        <v>-212</v>
      </c>
      <c r="D1487" s="10">
        <v>5</v>
      </c>
      <c r="E1487" s="11" t="s">
        <v>3</v>
      </c>
      <c r="F1487" s="12" t="s">
        <v>30</v>
      </c>
    </row>
    <row r="1488" spans="1:6" x14ac:dyDescent="0.3">
      <c r="A1488" s="5" t="s">
        <v>522</v>
      </c>
      <c r="B1488" s="6">
        <v>671</v>
      </c>
      <c r="C1488" s="6">
        <v>-309</v>
      </c>
      <c r="D1488" s="6">
        <v>5</v>
      </c>
      <c r="E1488" s="7" t="s">
        <v>3</v>
      </c>
      <c r="F1488" s="8" t="s">
        <v>13</v>
      </c>
    </row>
    <row r="1489" spans="1:6" x14ac:dyDescent="0.3">
      <c r="A1489" s="9" t="s">
        <v>523</v>
      </c>
      <c r="B1489" s="10">
        <v>82</v>
      </c>
      <c r="C1489" s="10">
        <v>8</v>
      </c>
      <c r="D1489" s="10">
        <v>3</v>
      </c>
      <c r="E1489" s="11" t="s">
        <v>3</v>
      </c>
      <c r="F1489" s="12" t="s">
        <v>33</v>
      </c>
    </row>
    <row r="1490" spans="1:6" x14ac:dyDescent="0.3">
      <c r="A1490" s="5" t="s">
        <v>523</v>
      </c>
      <c r="B1490" s="6">
        <v>497</v>
      </c>
      <c r="C1490" s="6">
        <v>179</v>
      </c>
      <c r="D1490" s="6">
        <v>3</v>
      </c>
      <c r="E1490" s="7" t="s">
        <v>1</v>
      </c>
      <c r="F1490" s="8" t="s">
        <v>19</v>
      </c>
    </row>
    <row r="1491" spans="1:6" x14ac:dyDescent="0.3">
      <c r="A1491" s="9" t="s">
        <v>523</v>
      </c>
      <c r="B1491" s="10">
        <v>96</v>
      </c>
      <c r="C1491" s="10">
        <v>48</v>
      </c>
      <c r="D1491" s="10">
        <v>5</v>
      </c>
      <c r="E1491" s="11" t="s">
        <v>2</v>
      </c>
      <c r="F1491" s="12" t="s">
        <v>27</v>
      </c>
    </row>
    <row r="1492" spans="1:6" x14ac:dyDescent="0.3">
      <c r="A1492" s="5" t="s">
        <v>523</v>
      </c>
      <c r="B1492" s="6">
        <v>409</v>
      </c>
      <c r="C1492" s="6">
        <v>86</v>
      </c>
      <c r="D1492" s="6">
        <v>3</v>
      </c>
      <c r="E1492" s="7" t="s">
        <v>2</v>
      </c>
      <c r="F1492" s="8" t="s">
        <v>16</v>
      </c>
    </row>
    <row r="1493" spans="1:6" x14ac:dyDescent="0.3">
      <c r="A1493" s="9" t="s">
        <v>523</v>
      </c>
      <c r="B1493" s="10">
        <v>59</v>
      </c>
      <c r="C1493" s="10">
        <v>15</v>
      </c>
      <c r="D1493" s="10">
        <v>2</v>
      </c>
      <c r="E1493" s="11" t="s">
        <v>2</v>
      </c>
      <c r="F1493" s="12" t="s">
        <v>22</v>
      </c>
    </row>
    <row r="1494" spans="1:6" x14ac:dyDescent="0.3">
      <c r="A1494" s="5" t="s">
        <v>523</v>
      </c>
      <c r="B1494" s="6">
        <v>46</v>
      </c>
      <c r="C1494" s="6">
        <v>14</v>
      </c>
      <c r="D1494" s="6">
        <v>5</v>
      </c>
      <c r="E1494" s="7" t="s">
        <v>2</v>
      </c>
      <c r="F1494" s="8" t="s">
        <v>53</v>
      </c>
    </row>
    <row r="1495" spans="1:6" x14ac:dyDescent="0.3">
      <c r="A1495" s="9" t="s">
        <v>524</v>
      </c>
      <c r="B1495" s="10">
        <v>9</v>
      </c>
      <c r="C1495" s="10">
        <v>3</v>
      </c>
      <c r="D1495" s="10">
        <v>1</v>
      </c>
      <c r="E1495" s="11" t="s">
        <v>2</v>
      </c>
      <c r="F1495" s="12" t="s">
        <v>53</v>
      </c>
    </row>
    <row r="1496" spans="1:6" x14ac:dyDescent="0.3">
      <c r="A1496" s="5" t="s">
        <v>524</v>
      </c>
      <c r="B1496" s="6">
        <v>207</v>
      </c>
      <c r="C1496" s="6">
        <v>37</v>
      </c>
      <c r="D1496" s="6">
        <v>4</v>
      </c>
      <c r="E1496" s="7" t="s">
        <v>2</v>
      </c>
      <c r="F1496" s="8" t="s">
        <v>12</v>
      </c>
    </row>
    <row r="1497" spans="1:6" x14ac:dyDescent="0.3">
      <c r="A1497" s="9" t="s">
        <v>524</v>
      </c>
      <c r="B1497" s="10">
        <v>835</v>
      </c>
      <c r="C1497" s="10">
        <v>267</v>
      </c>
      <c r="D1497" s="10">
        <v>5</v>
      </c>
      <c r="E1497" s="11" t="s">
        <v>3</v>
      </c>
      <c r="F1497" s="12" t="s">
        <v>15</v>
      </c>
    </row>
    <row r="1498" spans="1:6" x14ac:dyDescent="0.3">
      <c r="A1498" s="5" t="s">
        <v>524</v>
      </c>
      <c r="B1498" s="6">
        <v>2366</v>
      </c>
      <c r="C1498" s="6">
        <v>552</v>
      </c>
      <c r="D1498" s="6">
        <v>5</v>
      </c>
      <c r="E1498" s="7" t="s">
        <v>2</v>
      </c>
      <c r="F1498" s="8" t="s">
        <v>18</v>
      </c>
    </row>
    <row r="1499" spans="1:6" x14ac:dyDescent="0.3">
      <c r="A1499" s="9" t="s">
        <v>525</v>
      </c>
      <c r="B1499" s="10">
        <v>828</v>
      </c>
      <c r="C1499" s="10">
        <v>230</v>
      </c>
      <c r="D1499" s="10">
        <v>2</v>
      </c>
      <c r="E1499" s="11" t="s">
        <v>1</v>
      </c>
      <c r="F1499" s="12" t="s">
        <v>19</v>
      </c>
    </row>
    <row r="1500" spans="1:6" x14ac:dyDescent="0.3">
      <c r="A1500" s="5" t="s">
        <v>525</v>
      </c>
      <c r="B1500" s="6">
        <v>34</v>
      </c>
      <c r="C1500" s="6">
        <v>10</v>
      </c>
      <c r="D1500" s="6">
        <v>2</v>
      </c>
      <c r="E1500" s="7" t="s">
        <v>2</v>
      </c>
      <c r="F1500" s="8" t="s">
        <v>22</v>
      </c>
    </row>
    <row r="1501" spans="1:6" x14ac:dyDescent="0.3">
      <c r="A1501" s="13" t="s">
        <v>525</v>
      </c>
      <c r="B1501" s="1">
        <v>72</v>
      </c>
      <c r="C1501" s="1">
        <v>16</v>
      </c>
      <c r="D1501" s="1">
        <v>2</v>
      </c>
      <c r="E1501" s="14" t="s">
        <v>2</v>
      </c>
      <c r="F1501" s="15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B7B8-78D0-4FBF-90A6-EFB2D05FE9C0}">
  <dimension ref="A3:K83"/>
  <sheetViews>
    <sheetView topLeftCell="A14" workbookViewId="0">
      <selection activeCell="D16" sqref="D16"/>
    </sheetView>
  </sheetViews>
  <sheetFormatPr defaultRowHeight="14.4" x14ac:dyDescent="0.3"/>
  <cols>
    <col min="1" max="1" width="18.77734375" bestFit="1" customWidth="1"/>
    <col min="2" max="2" width="12" bestFit="1" customWidth="1"/>
    <col min="3" max="3" width="10" bestFit="1" customWidth="1"/>
    <col min="4" max="4" width="18.77734375" bestFit="1" customWidth="1"/>
    <col min="5" max="5" width="12" bestFit="1" customWidth="1"/>
    <col min="6" max="6" width="18.77734375" bestFit="1" customWidth="1"/>
  </cols>
  <sheetData>
    <row r="3" spans="1:11" x14ac:dyDescent="0.3">
      <c r="A3" s="18" t="s">
        <v>1210</v>
      </c>
      <c r="B3" s="18" t="s">
        <v>1231</v>
      </c>
      <c r="G3" t="str">
        <f t="shared" ref="G3:G11" si="0">A3</f>
        <v>Сума з Profit</v>
      </c>
      <c r="H3" t="str">
        <f t="shared" ref="H3:H11" si="1">B3</f>
        <v>Позначки стовпців</v>
      </c>
      <c r="I3">
        <f t="shared" ref="I3:I11" si="2">C3</f>
        <v>0</v>
      </c>
      <c r="J3">
        <f t="shared" ref="J3:J11" si="3">D3</f>
        <v>0</v>
      </c>
      <c r="K3">
        <f t="shared" ref="K3:K11" si="4">E3</f>
        <v>0</v>
      </c>
    </row>
    <row r="4" spans="1:11" x14ac:dyDescent="0.3">
      <c r="A4" s="18" t="s">
        <v>1208</v>
      </c>
      <c r="B4" t="s">
        <v>2</v>
      </c>
      <c r="C4" t="s">
        <v>3</v>
      </c>
      <c r="D4" t="s">
        <v>1</v>
      </c>
      <c r="E4" t="s">
        <v>1209</v>
      </c>
      <c r="G4" t="str">
        <f t="shared" si="0"/>
        <v>Позначки рядків</v>
      </c>
      <c r="H4" t="str">
        <f t="shared" si="1"/>
        <v>Clothing</v>
      </c>
      <c r="I4" t="str">
        <f t="shared" si="2"/>
        <v>Electronics</v>
      </c>
      <c r="J4" t="str">
        <f t="shared" si="3"/>
        <v>Furniture</v>
      </c>
      <c r="K4" t="str">
        <f t="shared" si="4"/>
        <v>Загальний підсумок</v>
      </c>
    </row>
    <row r="5" spans="1:11" x14ac:dyDescent="0.3">
      <c r="A5" s="19">
        <v>2018</v>
      </c>
      <c r="B5" s="17"/>
      <c r="C5" s="17"/>
      <c r="D5" s="17"/>
      <c r="E5" s="17"/>
      <c r="F5">
        <f>A5</f>
        <v>2018</v>
      </c>
      <c r="G5">
        <f t="shared" ref="G5:K7" si="5">A6</f>
        <v>2</v>
      </c>
      <c r="H5">
        <f t="shared" si="5"/>
        <v>-237</v>
      </c>
      <c r="I5">
        <f t="shared" si="5"/>
        <v>-3206</v>
      </c>
      <c r="J5">
        <f t="shared" si="5"/>
        <v>-2132</v>
      </c>
      <c r="K5">
        <f t="shared" si="5"/>
        <v>-5575</v>
      </c>
    </row>
    <row r="6" spans="1:11" x14ac:dyDescent="0.3">
      <c r="A6" s="20">
        <v>2</v>
      </c>
      <c r="B6" s="17">
        <v>-237</v>
      </c>
      <c r="C6" s="17">
        <v>-3206</v>
      </c>
      <c r="D6" s="17">
        <v>-2132</v>
      </c>
      <c r="E6" s="17">
        <v>-5575</v>
      </c>
      <c r="G6">
        <f t="shared" si="5"/>
        <v>3</v>
      </c>
      <c r="H6">
        <f t="shared" si="5"/>
        <v>-867</v>
      </c>
      <c r="I6">
        <f t="shared" si="5"/>
        <v>-1999</v>
      </c>
      <c r="J6">
        <f t="shared" si="5"/>
        <v>608</v>
      </c>
      <c r="K6">
        <f t="shared" si="5"/>
        <v>-2258</v>
      </c>
    </row>
    <row r="7" spans="1:11" x14ac:dyDescent="0.3">
      <c r="A7" s="20">
        <v>3</v>
      </c>
      <c r="B7" s="17">
        <v>-867</v>
      </c>
      <c r="C7" s="17">
        <v>-1999</v>
      </c>
      <c r="D7" s="17">
        <v>608</v>
      </c>
      <c r="E7" s="17">
        <v>-2258</v>
      </c>
      <c r="G7">
        <f t="shared" si="5"/>
        <v>4</v>
      </c>
      <c r="H7">
        <f t="shared" si="5"/>
        <v>3387</v>
      </c>
      <c r="I7">
        <f t="shared" si="5"/>
        <v>2206</v>
      </c>
      <c r="J7">
        <f t="shared" si="5"/>
        <v>1966</v>
      </c>
      <c r="K7">
        <f t="shared" si="5"/>
        <v>7559</v>
      </c>
    </row>
    <row r="8" spans="1:11" x14ac:dyDescent="0.3">
      <c r="A8" s="20">
        <v>4</v>
      </c>
      <c r="B8" s="17">
        <v>3387</v>
      </c>
      <c r="C8" s="17">
        <v>2206</v>
      </c>
      <c r="D8" s="17">
        <v>1966</v>
      </c>
      <c r="E8" s="17">
        <v>7559</v>
      </c>
    </row>
    <row r="9" spans="1:11" x14ac:dyDescent="0.3">
      <c r="A9" s="19">
        <v>2019</v>
      </c>
      <c r="B9" s="17"/>
      <c r="C9" s="17"/>
      <c r="D9" s="17"/>
      <c r="E9" s="17"/>
      <c r="F9">
        <f>A9</f>
        <v>2019</v>
      </c>
      <c r="G9">
        <f>A10</f>
        <v>1</v>
      </c>
      <c r="H9">
        <f>B10</f>
        <v>2588</v>
      </c>
      <c r="I9">
        <f>C10</f>
        <v>1269</v>
      </c>
      <c r="J9">
        <f>D10</f>
        <v>2505</v>
      </c>
      <c r="K9">
        <f>E10</f>
        <v>6362</v>
      </c>
    </row>
    <row r="10" spans="1:11" x14ac:dyDescent="0.3">
      <c r="A10" s="20">
        <v>1</v>
      </c>
      <c r="B10" s="17">
        <v>2588</v>
      </c>
      <c r="C10" s="17">
        <v>1269</v>
      </c>
      <c r="D10" s="17">
        <v>2505</v>
      </c>
      <c r="E10" s="17">
        <v>6362</v>
      </c>
    </row>
    <row r="11" spans="1:11" x14ac:dyDescent="0.3">
      <c r="A11" s="19" t="s">
        <v>1209</v>
      </c>
      <c r="B11" s="17">
        <v>4871</v>
      </c>
      <c r="C11" s="17">
        <v>-1730</v>
      </c>
      <c r="D11" s="17">
        <v>2947</v>
      </c>
      <c r="E11" s="17">
        <v>6088</v>
      </c>
      <c r="G11" t="str">
        <f t="shared" si="0"/>
        <v>Загальний підсумок</v>
      </c>
      <c r="H11">
        <f t="shared" si="1"/>
        <v>4871</v>
      </c>
      <c r="I11">
        <f t="shared" si="2"/>
        <v>-1730</v>
      </c>
      <c r="J11">
        <f t="shared" si="3"/>
        <v>2947</v>
      </c>
      <c r="K11">
        <f t="shared" si="4"/>
        <v>6088</v>
      </c>
    </row>
    <row r="14" spans="1:11" x14ac:dyDescent="0.3">
      <c r="A14" s="18" t="s">
        <v>1208</v>
      </c>
      <c r="B14" t="s">
        <v>1210</v>
      </c>
      <c r="D14" s="18" t="s">
        <v>1208</v>
      </c>
      <c r="E14" t="s">
        <v>1210</v>
      </c>
    </row>
    <row r="15" spans="1:11" x14ac:dyDescent="0.3">
      <c r="A15" s="19">
        <v>2018</v>
      </c>
      <c r="B15" s="17"/>
      <c r="D15" s="19" t="s">
        <v>2</v>
      </c>
      <c r="E15" s="17">
        <v>4871</v>
      </c>
    </row>
    <row r="16" spans="1:11" x14ac:dyDescent="0.3">
      <c r="A16" s="20" t="s">
        <v>1211</v>
      </c>
      <c r="B16" s="17">
        <v>-1978</v>
      </c>
      <c r="D16" s="19" t="s">
        <v>3</v>
      </c>
      <c r="E16" s="17">
        <v>-1730</v>
      </c>
    </row>
    <row r="17" spans="1:5" x14ac:dyDescent="0.3">
      <c r="A17" s="20" t="s">
        <v>1212</v>
      </c>
      <c r="B17" s="17">
        <v>-2381</v>
      </c>
      <c r="D17" s="19" t="s">
        <v>1</v>
      </c>
      <c r="E17" s="17">
        <v>2947</v>
      </c>
    </row>
    <row r="18" spans="1:5" x14ac:dyDescent="0.3">
      <c r="A18" s="20" t="s">
        <v>1213</v>
      </c>
      <c r="B18" s="17">
        <v>-1216</v>
      </c>
      <c r="D18" s="19" t="s">
        <v>1209</v>
      </c>
      <c r="E18" s="17">
        <v>6088</v>
      </c>
    </row>
    <row r="19" spans="1:5" x14ac:dyDescent="0.3">
      <c r="A19" s="20" t="s">
        <v>1214</v>
      </c>
      <c r="B19" s="17">
        <v>-1409</v>
      </c>
    </row>
    <row r="20" spans="1:5" x14ac:dyDescent="0.3">
      <c r="A20" s="20" t="s">
        <v>1215</v>
      </c>
      <c r="B20" s="17">
        <v>58</v>
      </c>
    </row>
    <row r="21" spans="1:5" x14ac:dyDescent="0.3">
      <c r="A21" s="20" t="s">
        <v>1216</v>
      </c>
      <c r="B21" s="17">
        <v>-907</v>
      </c>
      <c r="D21" s="18" t="s">
        <v>1208</v>
      </c>
      <c r="E21" t="s">
        <v>1210</v>
      </c>
    </row>
    <row r="22" spans="1:5" x14ac:dyDescent="0.3">
      <c r="A22" s="20" t="s">
        <v>1217</v>
      </c>
      <c r="B22" s="17">
        <v>2831</v>
      </c>
      <c r="D22" s="19" t="s">
        <v>30</v>
      </c>
      <c r="E22" s="17">
        <v>930</v>
      </c>
    </row>
    <row r="23" spans="1:5" x14ac:dyDescent="0.3">
      <c r="A23" s="20" t="s">
        <v>1218</v>
      </c>
      <c r="B23" s="17">
        <v>3188</v>
      </c>
      <c r="D23" s="19" t="s">
        <v>16</v>
      </c>
      <c r="E23" s="17">
        <v>1166</v>
      </c>
    </row>
    <row r="24" spans="1:5" x14ac:dyDescent="0.3">
      <c r="A24" s="20" t="s">
        <v>1219</v>
      </c>
      <c r="B24" s="17">
        <v>1540</v>
      </c>
      <c r="D24" s="19" t="s">
        <v>11</v>
      </c>
      <c r="E24" s="17">
        <v>1275</v>
      </c>
    </row>
    <row r="25" spans="1:5" x14ac:dyDescent="0.3">
      <c r="A25" s="19">
        <v>2019</v>
      </c>
      <c r="B25" s="17"/>
      <c r="D25" s="19" t="s">
        <v>33</v>
      </c>
      <c r="E25" s="17">
        <v>2170</v>
      </c>
    </row>
    <row r="26" spans="1:5" x14ac:dyDescent="0.3">
      <c r="A26" s="20" t="s">
        <v>1220</v>
      </c>
      <c r="B26" s="17">
        <v>2801</v>
      </c>
      <c r="D26" s="19" t="s">
        <v>10</v>
      </c>
      <c r="E26" s="17">
        <v>5231</v>
      </c>
    </row>
    <row r="27" spans="1:5" x14ac:dyDescent="0.3">
      <c r="A27" s="20" t="s">
        <v>1221</v>
      </c>
      <c r="B27" s="17">
        <v>1922</v>
      </c>
      <c r="D27" s="19" t="s">
        <v>1209</v>
      </c>
      <c r="E27" s="17">
        <v>10772</v>
      </c>
    </row>
    <row r="28" spans="1:5" x14ac:dyDescent="0.3">
      <c r="A28" s="20" t="s">
        <v>1222</v>
      </c>
      <c r="B28" s="17">
        <v>1639</v>
      </c>
    </row>
    <row r="29" spans="1:5" x14ac:dyDescent="0.3">
      <c r="A29" s="19" t="s">
        <v>1209</v>
      </c>
      <c r="B29" s="17">
        <v>6088</v>
      </c>
    </row>
    <row r="33" spans="1:2" x14ac:dyDescent="0.3">
      <c r="A33" s="18" t="s">
        <v>1208</v>
      </c>
      <c r="B33" t="s">
        <v>1210</v>
      </c>
    </row>
    <row r="34" spans="1:2" x14ac:dyDescent="0.3">
      <c r="A34" s="19" t="s">
        <v>1066</v>
      </c>
      <c r="B34" s="17">
        <v>536</v>
      </c>
    </row>
    <row r="35" spans="1:2" x14ac:dyDescent="0.3">
      <c r="A35" s="19" t="s">
        <v>990</v>
      </c>
      <c r="B35" s="17">
        <v>568</v>
      </c>
    </row>
    <row r="36" spans="1:2" x14ac:dyDescent="0.3">
      <c r="A36" s="19" t="s">
        <v>1152</v>
      </c>
      <c r="B36" s="17">
        <v>573</v>
      </c>
    </row>
    <row r="37" spans="1:2" x14ac:dyDescent="0.3">
      <c r="A37" s="19" t="s">
        <v>965</v>
      </c>
      <c r="B37" s="17">
        <v>701</v>
      </c>
    </row>
    <row r="38" spans="1:2" x14ac:dyDescent="0.3">
      <c r="A38" s="19" t="s">
        <v>752</v>
      </c>
      <c r="B38" s="17">
        <v>765</v>
      </c>
    </row>
    <row r="39" spans="1:2" x14ac:dyDescent="0.3">
      <c r="A39" s="19" t="s">
        <v>1209</v>
      </c>
      <c r="B39" s="17">
        <v>3143</v>
      </c>
    </row>
    <row r="43" spans="1:2" x14ac:dyDescent="0.3">
      <c r="A43" t="s">
        <v>1210</v>
      </c>
    </row>
    <row r="44" spans="1:2" x14ac:dyDescent="0.3">
      <c r="A44" s="17">
        <v>6088</v>
      </c>
      <c r="B44">
        <f>GETPIVOTDATA("Profit",$A$43)</f>
        <v>6088</v>
      </c>
    </row>
    <row r="46" spans="1:2" x14ac:dyDescent="0.3">
      <c r="A46" t="s">
        <v>1232</v>
      </c>
    </row>
    <row r="47" spans="1:2" x14ac:dyDescent="0.3">
      <c r="A47" s="17">
        <v>132090</v>
      </c>
      <c r="B47">
        <f>GETPIVOTDATA("Amount",$A$46)</f>
        <v>132090</v>
      </c>
    </row>
    <row r="50" spans="1:2" x14ac:dyDescent="0.3">
      <c r="B50" s="23">
        <f>B44/B47</f>
        <v>4.6089787266257856E-2</v>
      </c>
    </row>
    <row r="51" spans="1:2" x14ac:dyDescent="0.3">
      <c r="A51" s="18" t="s">
        <v>1208</v>
      </c>
      <c r="B51" t="s">
        <v>1210</v>
      </c>
    </row>
    <row r="52" spans="1:2" x14ac:dyDescent="0.3">
      <c r="A52" s="19">
        <v>1</v>
      </c>
      <c r="B52" s="17">
        <v>-699</v>
      </c>
    </row>
    <row r="53" spans="1:2" x14ac:dyDescent="0.3">
      <c r="A53" s="19">
        <v>2</v>
      </c>
      <c r="B53" s="17">
        <v>1275</v>
      </c>
    </row>
    <row r="54" spans="1:2" x14ac:dyDescent="0.3">
      <c r="A54" s="19">
        <v>3</v>
      </c>
      <c r="B54" s="17">
        <v>294</v>
      </c>
    </row>
    <row r="55" spans="1:2" x14ac:dyDescent="0.3">
      <c r="A55" s="19">
        <v>4</v>
      </c>
      <c r="B55" s="17">
        <v>887</v>
      </c>
    </row>
    <row r="56" spans="1:2" x14ac:dyDescent="0.3">
      <c r="A56" s="19">
        <v>5</v>
      </c>
      <c r="B56" s="17">
        <v>412</v>
      </c>
    </row>
    <row r="57" spans="1:2" x14ac:dyDescent="0.3">
      <c r="A57" s="19">
        <v>6</v>
      </c>
      <c r="B57" s="17">
        <v>-268</v>
      </c>
    </row>
    <row r="58" spans="1:2" x14ac:dyDescent="0.3">
      <c r="A58" s="19">
        <v>7</v>
      </c>
      <c r="B58" s="17">
        <v>-249</v>
      </c>
    </row>
    <row r="59" spans="1:2" x14ac:dyDescent="0.3">
      <c r="A59" s="19">
        <v>8</v>
      </c>
      <c r="B59" s="17">
        <v>-2651</v>
      </c>
    </row>
    <row r="60" spans="1:2" x14ac:dyDescent="0.3">
      <c r="A60" s="19">
        <v>9</v>
      </c>
      <c r="B60" s="17">
        <v>726</v>
      </c>
    </row>
    <row r="61" spans="1:2" x14ac:dyDescent="0.3">
      <c r="A61" s="19">
        <v>10</v>
      </c>
      <c r="B61" s="17">
        <v>1509</v>
      </c>
    </row>
    <row r="62" spans="1:2" x14ac:dyDescent="0.3">
      <c r="A62" s="19">
        <v>11</v>
      </c>
      <c r="B62" s="17">
        <v>-87</v>
      </c>
    </row>
    <row r="63" spans="1:2" x14ac:dyDescent="0.3">
      <c r="A63" s="19">
        <v>12</v>
      </c>
      <c r="B63" s="17">
        <v>-493</v>
      </c>
    </row>
    <row r="64" spans="1:2" x14ac:dyDescent="0.3">
      <c r="A64" s="19">
        <v>13</v>
      </c>
      <c r="B64" s="17">
        <v>305</v>
      </c>
    </row>
    <row r="65" spans="1:2" x14ac:dyDescent="0.3">
      <c r="A65" s="19">
        <v>14</v>
      </c>
      <c r="B65" s="17">
        <v>335</v>
      </c>
    </row>
    <row r="66" spans="1:2" x14ac:dyDescent="0.3">
      <c r="A66" s="19">
        <v>15</v>
      </c>
      <c r="B66" s="17">
        <v>1285</v>
      </c>
    </row>
    <row r="67" spans="1:2" x14ac:dyDescent="0.3">
      <c r="A67" s="19">
        <v>16</v>
      </c>
      <c r="B67" s="17">
        <v>521</v>
      </c>
    </row>
    <row r="68" spans="1:2" x14ac:dyDescent="0.3">
      <c r="A68" s="19">
        <v>17</v>
      </c>
      <c r="B68" s="17">
        <v>-248</v>
      </c>
    </row>
    <row r="69" spans="1:2" x14ac:dyDescent="0.3">
      <c r="A69" s="19">
        <v>18</v>
      </c>
      <c r="B69" s="17">
        <v>-606</v>
      </c>
    </row>
    <row r="70" spans="1:2" x14ac:dyDescent="0.3">
      <c r="A70" s="19">
        <v>19</v>
      </c>
      <c r="B70" s="17">
        <v>1105</v>
      </c>
    </row>
    <row r="71" spans="1:2" x14ac:dyDescent="0.3">
      <c r="A71" s="19">
        <v>20</v>
      </c>
      <c r="B71" s="17">
        <v>-245</v>
      </c>
    </row>
    <row r="72" spans="1:2" x14ac:dyDescent="0.3">
      <c r="A72" s="19">
        <v>21</v>
      </c>
      <c r="B72" s="17">
        <v>652</v>
      </c>
    </row>
    <row r="73" spans="1:2" x14ac:dyDescent="0.3">
      <c r="A73" s="19">
        <v>22</v>
      </c>
      <c r="B73" s="17">
        <v>-1336</v>
      </c>
    </row>
    <row r="74" spans="1:2" x14ac:dyDescent="0.3">
      <c r="A74" s="19">
        <v>23</v>
      </c>
      <c r="B74" s="17">
        <v>382</v>
      </c>
    </row>
    <row r="75" spans="1:2" x14ac:dyDescent="0.3">
      <c r="A75" s="19">
        <v>24</v>
      </c>
      <c r="B75" s="17">
        <v>1052</v>
      </c>
    </row>
    <row r="76" spans="1:2" x14ac:dyDescent="0.3">
      <c r="A76" s="19">
        <v>25</v>
      </c>
      <c r="B76" s="17">
        <v>1217</v>
      </c>
    </row>
    <row r="77" spans="1:2" x14ac:dyDescent="0.3">
      <c r="A77" s="19">
        <v>26</v>
      </c>
      <c r="B77" s="17">
        <v>-589</v>
      </c>
    </row>
    <row r="78" spans="1:2" x14ac:dyDescent="0.3">
      <c r="A78" s="19">
        <v>27</v>
      </c>
      <c r="B78" s="17">
        <v>83</v>
      </c>
    </row>
    <row r="79" spans="1:2" x14ac:dyDescent="0.3">
      <c r="A79" s="19">
        <v>28</v>
      </c>
      <c r="B79" s="17">
        <v>118</v>
      </c>
    </row>
    <row r="80" spans="1:2" x14ac:dyDescent="0.3">
      <c r="A80" s="19">
        <v>29</v>
      </c>
      <c r="B80" s="17">
        <v>103</v>
      </c>
    </row>
    <row r="81" spans="1:2" x14ac:dyDescent="0.3">
      <c r="A81" s="19">
        <v>30</v>
      </c>
      <c r="B81" s="17">
        <v>777</v>
      </c>
    </row>
    <row r="82" spans="1:2" x14ac:dyDescent="0.3">
      <c r="A82" s="19">
        <v>31</v>
      </c>
      <c r="B82" s="17">
        <v>521</v>
      </c>
    </row>
    <row r="83" spans="1:2" x14ac:dyDescent="0.3">
      <c r="A83" s="19" t="s">
        <v>1209</v>
      </c>
      <c r="B83" s="17">
        <v>6088</v>
      </c>
    </row>
  </sheetData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F A A B Q S w M E F A A C A A g A p G w O W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p G w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R s D l k c I A i e R A I A A N I H A A A T A B w A R m 9 y b X V s Y X M v U 2 V j d G l v b j E u b S C i G A A o o B Q A A A A A A A A A A A A A A A A A A A A A A A A A A A D t V E F v E k E U v p P w H y b b C y T r J t D S g 2 Y P z W 6 N T b S 1 A e M B O A z w o J v u z p i Z W S w h J L W H G h M T L 0 a v 6 i + w V R Q t h b 8 w + 4 9 8 d E k r U K R B 0 5 N 7 m Z 3 v Z d / 3 3 v u + f R K q y u O M 5 O M z c y + Z S C b k H h V Q I y v G j q i B I C 4 o 6 v n S I D b x Q S U T B B / 9 V n / T 3 e h Q d / W Z H m D E k U 3 L 5 d U w A K Z S 9 z 0 f L I c z h R e Z M p y 7 p S c S h C w 9 p 7 I G p R 0 G r v C a U N I f 9 E C f 6 E H 0 U v f 0 D x K 9 i I 6 i d / q s N E F r V W X T S J t F F 3 w v 8 B Q I 2 z A N k z j c D w M m 7 X W T b L I q r 3 m s Y W e y u a x J d k O u I K 9 a P t h X r 9 Y 2 Z 1 B O m 3 H 1 K 4 Z + r z / r L 0 i P 1 e t T / V P 3 i P 5 O 9 B D 5 v + K 9 F 7 3 C z s 6 x r D 6 J D h E 8 x U t X 9 0 c z K N A K 5 n s s e I D J H w D F W m V q c h 4 m K Y 7 j G 7 6 f r 1 K f C m k r E U 5 V 0 M f E 5 2 M e b P 8 I j + E V Q 0 F Q J u t c B H G r h d Y z k K n l K z f b 7 b G e W y 7 O T 2 E 6 o u B A d U z S N j Y C H j K F 8 B Z T 6 2 v W i O s C x y 7 q 3 j X 4 b k i Z 8 l R r N u J Q B Q 0 u W j M U + b B y 5 9 p g J 5 1 M e G z R W C a N + d C T i v A 6 u W j o F p 0 5 y b v A m r m l r b m E M a Y M i G L H 0 c y M E D G e n Y O v z s H X 5 u C 5 v 9 R S f 0 I 7 n 2 D N v e g 4 e p P 7 o 5 K b B 1 X w L S c U A t V 7 y s V + h f P 9 V L p d 3 K Y B 2 M Z U K q P c K Y 6 V L v / z 4 e q P + O H o / x s i f h y 9 v h w z C 4 M K i K V M n a c + S K K o a I C 6 P U v / z r r A 0 K v / d + 3 N d + 0 j V G T v c l c Q F 1 f f 7 C 8 0 b 1 k W Y h N M b N c b W u o X U E s B A i 0 A F A A C A A g A p G w O W S A 4 H 2 e k A A A A 9 Q A A A B I A A A A A A A A A A A A A A A A A A A A A A E N v b m Z p Z y 9 Q Y W N r Y W d l L n h t b F B L A Q I t A B Q A A g A I A K R s D l k P y u m r p A A A A O k A A A A T A A A A A A A A A A A A A A A A A P A A A A B b Q 2 9 u d G V u d F 9 U e X B l c 1 0 u e G 1 s U E s B A i 0 A F A A C A A g A p G w O W R w g C J 5 E A g A A 0 g c A A B M A A A A A A A A A A A A A A A A A 4 Q E A A E Z v c m 1 1 b G F z L 1 N l Y 3 R p b 2 4 x L m 1 Q S w U G A A A A A A M A A w D C A A A A c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i c A A A A A A A B A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J k Z X I l M j B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R l t C z 0 L D R h t G W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F Q w O T o z N j o z O S 4 3 M T k 3 M T E 1 W i I g L z 4 8 R W 5 0 c n k g V H l w Z T 0 i R m l s b E N v b H V t b l R 5 c G V z I i B W Y W x 1 Z T 0 i c 0 J n T U R B d 1 l H I i A v P j x F b n R y e S B U e X B l P S J G a W x s Q 2 9 s d W 1 u T m F t Z X M i I F Z h b H V l P S J z W y Z x d W 9 0 O 0 9 y Z G V y I E l E J n F 1 b 3 Q 7 L C Z x d W 9 0 O 0 F t b 3 V u d C Z x d W 9 0 O y w m c X V v d D t Q c m 9 m a X Q m c X V v d D s s J n F 1 b 3 Q 7 U X V h b n R p d H k m c X V v d D s s J n F 1 b 3 Q 7 Q 2 F 0 Z W d v c n k m c X V v d D s s J n F 1 b 3 Q 7 U 3 V i L U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I g R G V 0 Y W l s c y / Q l 9 C 8 0 Z b Q v d C 1 0 L 3 Q u N C 5 I N G C 0 L j Q v y 5 7 T 3 J k Z X I g S U Q s M H 0 m c X V v d D s s J n F 1 b 3 Q 7 U 2 V j d G l v b j E v T 3 J k Z X I g R G V 0 Y W l s c y / Q l 9 C 8 0 Z b Q v d C 1 0 L 3 Q u N C 5 I N G C 0 L j Q v y 5 7 Q W 1 v d W 5 0 L D F 9 J n F 1 b 3 Q 7 L C Z x d W 9 0 O 1 N l Y 3 R p b 2 4 x L 0 9 y Z G V y I E R l d G F p b H M v 0 J f Q v N G W 0 L 3 Q t d C 9 0 L j Q u S D R g t C 4 0 L 8 u e 1 B y b 2 Z p d C w y f S Z x d W 9 0 O y w m c X V v d D t T Z W N 0 a W 9 u M S 9 P c m R l c i B E Z X R h a W x z L 9 C X 0 L z R l t C 9 0 L X Q v d C 4 0 L k g 0 Y L Q u N C / L n t R d W F u d G l 0 e S w z f S Z x d W 9 0 O y w m c X V v d D t T Z W N 0 a W 9 u M S 9 P c m R l c i B E Z X R h a W x z L 9 C X 0 L z R l t C 9 0 L X Q v d C 4 0 L k g 0 Y L Q u N C / L n t D Y X R l Z 2 9 y e S w 0 f S Z x d W 9 0 O y w m c X V v d D t T Z W N 0 a W 9 u M S 9 P c m R l c i B E Z X R h a W x z L 9 C X 0 L z R l t C 9 0 L X Q v d C 4 0 L k g 0 Y L Q u N C / L n t T d W I t Q 2 F 0 Z W d v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3 J k Z X I g R G V 0 Y W l s c y / Q l 9 C 8 0 Z b Q v d C 1 0 L 3 Q u N C 5 I N G C 0 L j Q v y 5 7 T 3 J k Z X I g S U Q s M H 0 m c X V v d D s s J n F 1 b 3 Q 7 U 2 V j d G l v b j E v T 3 J k Z X I g R G V 0 Y W l s c y / Q l 9 C 8 0 Z b Q v d C 1 0 L 3 Q u N C 5 I N G C 0 L j Q v y 5 7 Q W 1 v d W 5 0 L D F 9 J n F 1 b 3 Q 7 L C Z x d W 9 0 O 1 N l Y 3 R p b 2 4 x L 0 9 y Z G V y I E R l d G F p b H M v 0 J f Q v N G W 0 L 3 Q t d C 9 0 L j Q u S D R g t C 4 0 L 8 u e 1 B y b 2 Z p d C w y f S Z x d W 9 0 O y w m c X V v d D t T Z W N 0 a W 9 u M S 9 P c m R l c i B E Z X R h a W x z L 9 C X 0 L z R l t C 9 0 L X Q v d C 4 0 L k g 0 Y L Q u N C / L n t R d W F u d G l 0 e S w z f S Z x d W 9 0 O y w m c X V v d D t T Z W N 0 a W 9 u M S 9 P c m R l c i B E Z X R h a W x z L 9 C X 0 L z R l t C 9 0 L X Q v d C 4 0 L k g 0 Y L Q u N C / L n t D Y X R l Z 2 9 y e S w 0 f S Z x d W 9 0 O y w m c X V v d D t T Z W N 0 a W 9 u M S 9 P c m R l c i B E Z X R h a W x z L 9 C X 0 L z R l t C 9 0 L X Q v d C 4 0 L k g 0 Y L Q u N C / L n t T d W I t Q 2 F 0 Z W d v c n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J T I w R G V 0 Y W l s c y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l d G F p b H M v J U Q w J T k 3 J U Q w J U I w J U Q w J U I z J U Q w J U J F J U Q w J U J C J U Q w J U J F J U Q w J U I y J U Q w J U J B J U Q w J U I 4 J T I w J U Q w J U I 3 J T I w J U Q w J U J G J U Q x J T k 2 J U Q w J U I 0 J U Q w J U I y J U Q w J U I 4 J U Q x J T g 5 J U Q w J U I 1 J U Q w J U J E J U Q w J U I 4 J U Q w J U J D J T I w J U Q x J T g w J U Q x J T k 2 J U Q w J U I y J U Q w J U J E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Z X R h a W x z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F Q w O T o z N z o x M S 4 1 N D I 1 N D Q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T 3 J k Z X J z L 9 C X 0 L z R l t C 9 0 L X Q v d C 4 0 L k g 0 Y L Q u N C / L n t D b 2 x 1 b W 4 x L D B 9 J n F 1 b 3 Q 7 L C Z x d W 9 0 O 1 N l Y 3 R p b 2 4 x L 0 x p c 3 Q g b 2 Y g T 3 J k Z X J z L 9 C X 0 L z R l t C 9 0 L X Q v d C 4 0 L k g 0 Y L Q u N C / L n t D b 2 x 1 b W 4 y L D F 9 J n F 1 b 3 Q 7 L C Z x d W 9 0 O 1 N l Y 3 R p b 2 4 x L 0 x p c 3 Q g b 2 Y g T 3 J k Z X J z L 9 C X 0 L z R l t C 9 0 L X Q v d C 4 0 L k g 0 Y L Q u N C / L n t D b 2 x 1 b W 4 z L D J 9 J n F 1 b 3 Q 7 L C Z x d W 9 0 O 1 N l Y 3 R p b 2 4 x L 0 x p c 3 Q g b 2 Y g T 3 J k Z X J z L 9 C X 0 L z R l t C 9 0 L X Q v d C 4 0 L k g 0 Y L Q u N C / L n t D b 2 x 1 b W 4 0 L D N 9 J n F 1 b 3 Q 7 L C Z x d W 9 0 O 1 N l Y 3 R p b 2 4 x L 0 x p c 3 Q g b 2 Y g T 3 J k Z X J z L 9 C X 0 L z R l t C 9 0 L X Q v d C 4 0 L k g 0 Y L Q u N C /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p c 3 Q g b 2 Y g T 3 J k Z X J z L 9 C X 0 L z R l t C 9 0 L X Q v d C 4 0 L k g 0 Y L Q u N C / L n t D b 2 x 1 b W 4 x L D B 9 J n F 1 b 3 Q 7 L C Z x d W 9 0 O 1 N l Y 3 R p b 2 4 x L 0 x p c 3 Q g b 2 Y g T 3 J k Z X J z L 9 C X 0 L z R l t C 9 0 L X Q v d C 4 0 L k g 0 Y L Q u N C / L n t D b 2 x 1 b W 4 y L D F 9 J n F 1 b 3 Q 7 L C Z x d W 9 0 O 1 N l Y 3 R p b 2 4 x L 0 x p c 3 Q g b 2 Y g T 3 J k Z X J z L 9 C X 0 L z R l t C 9 0 L X Q v d C 4 0 L k g 0 Y L Q u N C / L n t D b 2 x 1 b W 4 z L D J 9 J n F 1 b 3 Q 7 L C Z x d W 9 0 O 1 N l Y 3 R p b 2 4 x L 0 x p c 3 Q g b 2 Y g T 3 J k Z X J z L 9 C X 0 L z R l t C 9 0 L X Q v d C 4 0 L k g 0 Y L Q u N C / L n t D b 2 x 1 b W 4 0 L D N 9 J n F 1 b 3 Q 7 L C Z x d W 9 0 O 1 N l Y 3 R p b 2 4 x L 0 x p c 3 Q g b 2 Y g T 3 J k Z X J z L 9 C X 0 L z R l t C 9 0 L X Q v d C 4 0 L k g 0 Y L Q u N C /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P c m R l c n M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T 3 J k Z X J z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S U 4 R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G W 0 L P Q s N G G 0 Z b R j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R U M T A 6 M z M 6 M D I u N j I y M z g 3 N F o i I C 8 + P E V u d H J 5 I F R 5 c G U 9 I k Z p b G x D b 2 x 1 b W 5 U e X B l c y I g V m F s d W U 9 I n N C U T 0 9 I i A v P j x F b n R y e S B U e X B l P S J G a W x s Q 2 9 s d W 1 u T m F t Z X M i I F Z h b H V l P S J z W y Z x d W 9 0 O 9 C h 0 Y L Q v t C y 0 L / Q t d G G 0 Y w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Y 8 1 L 9 C X 0 L z R l t C 9 0 L X Q v d C 4 0 L k g 0 Y L Q u N C / L n v Q o d G C 0 L 7 Q s t C / 0 L X R h t G M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o t C w 0 L H Q u 9 C 4 0 Y b R j z U v 0 J f Q v N G W 0 L 3 Q t d C 9 0 L j Q u S D R g t C 4 0 L 8 u e 9 C h 0 Y L Q v t C y 0 L / Q t d G G 0 Y w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1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S U 4 R j U v J U Q w J T k 3 J U Q w J U J D J U Q x J T k 2 J U Q w J U J E J U Q w J U I 1 J U Q w J U J E J U Q w J U I 4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G W 0 L P Q s N G G 0 Z b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F Q x M D o z M z o 1 M y 4 x N z g x N D A 2 W i I g L z 4 8 R W 5 0 c n k g V H l w Z T 0 i R m l s b E N v b H V t b l R 5 c G V z I i B W Y W x 1 Z T 0 i c 0 J n W U Q i I C 8 + P E V u d H J 5 I F R 5 c G U 9 I k Z p b G x D b 2 x 1 b W 5 O Y W 1 l c y I g V m F s d W U 9 I n N b J n F 1 b 3 Q 7 T W 9 u d G g g b 2 Y g T 3 J k Z X I g R G F 0 Z S Z x d W 9 0 O y w m c X V v d D t D Y X R l Z 2 9 y e S Z x d W 9 0 O y w m c X V v d D t U Y X J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0 Y X J n Z X Q v 0 J f Q v N G W 0 L 3 Q t d C 9 0 L j Q u S D R g t C 4 0 L 8 u e 0 1 v b n R o I G 9 m I E 9 y Z G V y I E R h d G U s M H 0 m c X V v d D s s J n F 1 b 3 Q 7 U 2 V j d G l v b j E v U 2 F s Z X M g d G F y Z 2 V 0 L 9 C X 0 L z R l t C 9 0 L X Q v d C 4 0 L k g 0 Y L Q u N C / L n t D Y X R l Z 2 9 y e S w x f S Z x d W 9 0 O y w m c X V v d D t T Z W N 0 a W 9 u M S 9 T Y W x l c y B 0 Y X J n Z X Q v 0 J f Q v N G W 0 L 3 Q t d C 9 0 L j Q u S D R g t C 4 0 L 8 u e 1 R h c m d l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x l c y B 0 Y X J n Z X Q v 0 J f Q v N G W 0 L 3 Q t d C 9 0 L j Q u S D R g t C 4 0 L 8 u e 0 1 v b n R o I G 9 m I E 9 y Z G V y I E R h d G U s M H 0 m c X V v d D s s J n F 1 b 3 Q 7 U 2 V j d G l v b j E v U 2 F s Z X M g d G F y Z 2 V 0 L 9 C X 0 L z R l t C 9 0 L X Q v d C 4 0 L k g 0 Y L Q u N C / L n t D Y X R l Z 2 9 y e S w x f S Z x d W 9 0 O y w m c X V v d D t T Z W N 0 a W 9 u M S 9 T Y W x l c y B 0 Y X J n Z X Q v 0 J f Q v N G W 0 L 3 Q t d C 9 0 L j Q u S D R g t C 4 0 L 8 u e 1 R h c m d l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0 Y X J n Z X Q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v J U Q w J T k 3 J U Q w J U I w J U Q w J U I z J U Q w J U J F J U Q w J U J C J U Q w J U J F J U Q w J U I y J U Q w J U J B J U Q w J U I 4 J T I w J U Q w J U I 3 J T I w J U Q w J U J G J U Q x J T k 2 J U Q w J U I 0 J U Q w J U I y J U Q w J U I 4 J U Q x J T g 5 J U Q w J U I 1 J U Q w J U J E J U Q w J U I 4 J U Q w J U J D J T I w J U Q x J T g w J U Q x J T k 2 J U Q w J U I y J U Q w J U J E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v J U Q w J T k 3 J U Q w J U J D J U Q x J T k 2 J U Q w J U J E J U Q w J U I 1 J U Q w J U J E J U Q w J U I 4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G 5 9 z T Y K b F M q H M b T S R V 6 1 0 A A A A A A g A A A A A A E G Y A A A A B A A A g A A A A I f 6 H h o a O Z U O k L 1 Y I Q q V m f 0 v L 4 O 4 V v a m X Q C 0 p P Y 9 9 q z 0 A A A A A D o A A A A A C A A A g A A A A E 5 o K l n j q t / w b g b / b v h 9 M t c v v X 5 Z z 9 Q v z i U f Y R r z U O 0 N Q A A A A j s T s 2 D 1 2 E T E t G u 3 j T h b L 8 J j B 1 N 1 O 9 w 5 / 9 e l 2 0 D a W 3 C k U h m h e b 6 I f D c x D n N h E s d Q U r Y g Y 1 3 A / h Q v Q Q / A N X 8 r y Y k 5 d 9 D k k C x f 3 1 F e A / E x V H s Z A A A A A V Y k W K x V Z y P p 6 D F 6 P U 9 H 7 3 F F 0 o o j W t n w s R Q Q M Z T x 0 l e Q B Y V O T z E U v k d j G 4 X u M 8 l E q 1 G K w a G i 0 l 4 q l q F / N f J t w 8 g = = < / D a t a M a s h u p > 
</file>

<file path=customXml/itemProps1.xml><?xml version="1.0" encoding="utf-8"?>
<ds:datastoreItem xmlns:ds="http://schemas.openxmlformats.org/officeDocument/2006/customXml" ds:itemID="{8C0F79DB-F2AE-4E0C-AB5F-FAB86D5D51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Аркуш8</vt:lpstr>
      <vt:lpstr>Dashboard</vt:lpstr>
      <vt:lpstr>List of orders</vt:lpstr>
      <vt:lpstr>Order Details</vt:lpstr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2024-08-14T11:47:12Z</dcterms:created>
  <dcterms:modified xsi:type="dcterms:W3CDTF">2024-08-22T14:50:03Z</dcterms:modified>
</cp:coreProperties>
</file>