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ed_mau\input\"/>
    </mc:Choice>
  </mc:AlternateContent>
  <bookViews>
    <workbookView xWindow="0" yWindow="0" windowWidth="28800" windowHeight="11595" activeTab="2"/>
  </bookViews>
  <sheets>
    <sheet name="Sheet1" sheetId="6" r:id="rId1"/>
    <sheet name="Sheet2" sheetId="7" r:id="rId2"/>
    <sheet name="Sheet3" sheetId="8" r:id="rId3"/>
  </sheets>
  <definedNames>
    <definedName name="_xlnm.Print_Area" localSheetId="0">Sheet1!$A$1:$X$32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8" l="1"/>
  <c r="X5" i="8" s="1"/>
  <c r="S5" i="8"/>
  <c r="Q5" i="8"/>
  <c r="L5" i="8"/>
  <c r="AB5" i="8" s="1"/>
  <c r="J5" i="8"/>
  <c r="E5" i="8"/>
  <c r="V4" i="8"/>
  <c r="X4" i="8" s="1"/>
  <c r="S4" i="8"/>
  <c r="Q4" i="8"/>
  <c r="L4" i="8"/>
  <c r="AB4" i="8" s="1"/>
  <c r="J4" i="8"/>
  <c r="E4" i="8"/>
  <c r="V3" i="8"/>
  <c r="X3" i="8" s="1"/>
  <c r="S3" i="8"/>
  <c r="Q3" i="8"/>
  <c r="L3" i="8"/>
  <c r="AB3" i="8" s="1"/>
  <c r="J3" i="8"/>
  <c r="E3" i="8"/>
  <c r="V2" i="8"/>
  <c r="X2" i="8" s="1"/>
  <c r="S2" i="8"/>
  <c r="Q2" i="8"/>
  <c r="L2" i="8"/>
  <c r="AB2" i="8" s="1"/>
  <c r="J2" i="8"/>
  <c r="E2" i="8"/>
  <c r="W2" i="8" l="1"/>
  <c r="M2" i="8"/>
  <c r="AC2" i="8" s="1"/>
  <c r="M3" i="8"/>
  <c r="AC3" i="8" s="1"/>
  <c r="M4" i="8"/>
  <c r="AC4" i="8" s="1"/>
  <c r="M5" i="8"/>
  <c r="AC5" i="8" s="1"/>
  <c r="R4" i="8" l="1"/>
  <c r="W5" i="8"/>
  <c r="R3" i="8"/>
  <c r="W4" i="8"/>
  <c r="R5" i="8"/>
  <c r="W3" i="8"/>
  <c r="R2" i="8"/>
  <c r="V31" i="7" l="1"/>
  <c r="X31" i="7" s="1"/>
  <c r="Q31" i="7"/>
  <c r="L31" i="7"/>
  <c r="J31" i="7"/>
  <c r="E31" i="7"/>
  <c r="V30" i="7"/>
  <c r="Q30" i="7"/>
  <c r="L30" i="7"/>
  <c r="J30" i="7"/>
  <c r="E30" i="7"/>
  <c r="X29" i="7"/>
  <c r="V29" i="7"/>
  <c r="Q29" i="7"/>
  <c r="L29" i="7"/>
  <c r="J29" i="7"/>
  <c r="E29" i="7"/>
  <c r="X28" i="7"/>
  <c r="V28" i="7"/>
  <c r="Q28" i="7"/>
  <c r="L28" i="7"/>
  <c r="M29" i="7" s="1"/>
  <c r="J28" i="7"/>
  <c r="E28" i="7"/>
  <c r="V27" i="7"/>
  <c r="Q27" i="7"/>
  <c r="L27" i="7"/>
  <c r="J27" i="7"/>
  <c r="E27" i="7"/>
  <c r="V26" i="7"/>
  <c r="X26" i="7" s="1"/>
  <c r="Q26" i="7"/>
  <c r="S26" i="7" s="1"/>
  <c r="L26" i="7"/>
  <c r="J26" i="7"/>
  <c r="E26" i="7"/>
  <c r="V25" i="7"/>
  <c r="X25" i="7" s="1"/>
  <c r="Q25" i="7"/>
  <c r="L25" i="7"/>
  <c r="M26" i="7" s="1"/>
  <c r="J25" i="7"/>
  <c r="E25" i="7"/>
  <c r="V24" i="7"/>
  <c r="Q24" i="7"/>
  <c r="L24" i="7"/>
  <c r="J24" i="7"/>
  <c r="E24" i="7"/>
  <c r="V23" i="7"/>
  <c r="Q23" i="7"/>
  <c r="L23" i="7"/>
  <c r="J23" i="7"/>
  <c r="E23" i="7"/>
  <c r="V22" i="7"/>
  <c r="Q22" i="7"/>
  <c r="L22" i="7"/>
  <c r="J22" i="7"/>
  <c r="E22" i="7"/>
  <c r="V21" i="7"/>
  <c r="Q21" i="7"/>
  <c r="L21" i="7"/>
  <c r="J21" i="7"/>
  <c r="S21" i="7" s="1"/>
  <c r="E21" i="7"/>
  <c r="V20" i="7"/>
  <c r="Q20" i="7"/>
  <c r="S20" i="7" s="1"/>
  <c r="L20" i="7"/>
  <c r="J20" i="7"/>
  <c r="E20" i="7"/>
  <c r="AB19" i="7"/>
  <c r="V19" i="7"/>
  <c r="Q19" i="7"/>
  <c r="L19" i="7"/>
  <c r="J19" i="7"/>
  <c r="E19" i="7"/>
  <c r="V18" i="7"/>
  <c r="Q18" i="7"/>
  <c r="L18" i="7"/>
  <c r="AB18" i="7" s="1"/>
  <c r="J18" i="7"/>
  <c r="E18" i="7"/>
  <c r="V17" i="7"/>
  <c r="X17" i="7" s="1"/>
  <c r="Q17" i="7"/>
  <c r="S17" i="7" s="1"/>
  <c r="L17" i="7"/>
  <c r="AB17" i="7" s="1"/>
  <c r="J17" i="7"/>
  <c r="E17" i="7"/>
  <c r="V16" i="7"/>
  <c r="Q16" i="7"/>
  <c r="S16" i="7" s="1"/>
  <c r="L16" i="7"/>
  <c r="J16" i="7"/>
  <c r="E16" i="7"/>
  <c r="V15" i="7"/>
  <c r="X15" i="7" s="1"/>
  <c r="Q15" i="7"/>
  <c r="S15" i="7" s="1"/>
  <c r="L15" i="7"/>
  <c r="AB15" i="7" s="1"/>
  <c r="J15" i="7"/>
  <c r="E15" i="7"/>
  <c r="V14" i="7"/>
  <c r="X14" i="7" s="1"/>
  <c r="Q14" i="7"/>
  <c r="L14" i="7"/>
  <c r="M15" i="7" s="1"/>
  <c r="J14" i="7"/>
  <c r="E14" i="7"/>
  <c r="V13" i="7"/>
  <c r="Q13" i="7"/>
  <c r="S13" i="7" s="1"/>
  <c r="L13" i="7"/>
  <c r="AB13" i="7" s="1"/>
  <c r="J13" i="7"/>
  <c r="E13" i="7"/>
  <c r="V12" i="7"/>
  <c r="X12" i="7" s="1"/>
  <c r="Q12" i="7"/>
  <c r="L12" i="7"/>
  <c r="M12" i="7" s="1"/>
  <c r="J12" i="7"/>
  <c r="E12" i="7"/>
  <c r="V11" i="7"/>
  <c r="Q11" i="7"/>
  <c r="L11" i="7"/>
  <c r="AB11" i="7" s="1"/>
  <c r="J11" i="7"/>
  <c r="E11" i="7"/>
  <c r="V10" i="7"/>
  <c r="X10" i="7" s="1"/>
  <c r="Q10" i="7"/>
  <c r="L10" i="7"/>
  <c r="M10" i="7" s="1"/>
  <c r="J10" i="7"/>
  <c r="E10" i="7"/>
  <c r="V9" i="7"/>
  <c r="Q9" i="7"/>
  <c r="L9" i="7"/>
  <c r="AB9" i="7" s="1"/>
  <c r="J9" i="7"/>
  <c r="E9" i="7"/>
  <c r="V8" i="7"/>
  <c r="X8" i="7" s="1"/>
  <c r="Q8" i="7"/>
  <c r="L8" i="7"/>
  <c r="J8" i="7"/>
  <c r="E8" i="7"/>
  <c r="V7" i="7"/>
  <c r="X7" i="7" s="1"/>
  <c r="Q7" i="7"/>
  <c r="L7" i="7"/>
  <c r="AB7" i="7" s="1"/>
  <c r="J7" i="7"/>
  <c r="E7" i="7"/>
  <c r="V6" i="7"/>
  <c r="Q6" i="7"/>
  <c r="L6" i="7"/>
  <c r="AB6" i="7" s="1"/>
  <c r="J6" i="7"/>
  <c r="E6" i="7"/>
  <c r="V5" i="7"/>
  <c r="X5" i="7" s="1"/>
  <c r="Q5" i="7"/>
  <c r="L5" i="7"/>
  <c r="M6" i="7" s="1"/>
  <c r="J5" i="7"/>
  <c r="E5" i="7"/>
  <c r="V4" i="7"/>
  <c r="X4" i="7" s="1"/>
  <c r="Q4" i="7"/>
  <c r="S4" i="7" s="1"/>
  <c r="L4" i="7"/>
  <c r="AB4" i="7" s="1"/>
  <c r="J4" i="7"/>
  <c r="E4" i="7"/>
  <c r="V3" i="7"/>
  <c r="X3" i="7" s="1"/>
  <c r="Q3" i="7"/>
  <c r="L3" i="7"/>
  <c r="J3" i="7"/>
  <c r="E3" i="7"/>
  <c r="V2" i="7"/>
  <c r="Q2" i="7"/>
  <c r="L2" i="7"/>
  <c r="AB2" i="7" s="1"/>
  <c r="J2" i="7"/>
  <c r="E2" i="7"/>
  <c r="M8" i="7" l="1"/>
  <c r="S5" i="7"/>
  <c r="S6" i="7"/>
  <c r="S8" i="7"/>
  <c r="S11" i="7"/>
  <c r="X2" i="7"/>
  <c r="S9" i="7"/>
  <c r="M23" i="7"/>
  <c r="S23" i="7"/>
  <c r="S31" i="7"/>
  <c r="M4" i="7"/>
  <c r="W4" i="7" s="1"/>
  <c r="M13" i="7"/>
  <c r="R13" i="7" s="1"/>
  <c r="X19" i="7"/>
  <c r="X23" i="7"/>
  <c r="S28" i="7"/>
  <c r="S29" i="7"/>
  <c r="S30" i="7"/>
  <c r="M7" i="7"/>
  <c r="AC7" i="7" s="1"/>
  <c r="AB8" i="7"/>
  <c r="X18" i="7"/>
  <c r="M19" i="7"/>
  <c r="R19" i="7" s="1"/>
  <c r="M20" i="7"/>
  <c r="W20" i="7" s="1"/>
  <c r="X22" i="7"/>
  <c r="W29" i="7"/>
  <c r="M2" i="7"/>
  <c r="AB3" i="7"/>
  <c r="M5" i="7"/>
  <c r="AC5" i="7" s="1"/>
  <c r="AB5" i="7"/>
  <c r="W8" i="7"/>
  <c r="M9" i="7"/>
  <c r="AB10" i="7"/>
  <c r="AB14" i="7"/>
  <c r="W15" i="7"/>
  <c r="M16" i="7"/>
  <c r="R16" i="7" s="1"/>
  <c r="M18" i="7"/>
  <c r="W18" i="7" s="1"/>
  <c r="M21" i="7"/>
  <c r="R21" i="7" s="1"/>
  <c r="R6" i="7"/>
  <c r="W6" i="7"/>
  <c r="AB12" i="7"/>
  <c r="R18" i="7"/>
  <c r="X21" i="7"/>
  <c r="M24" i="7"/>
  <c r="R24" i="7" s="1"/>
  <c r="M3" i="7"/>
  <c r="W3" i="7" s="1"/>
  <c r="S7" i="7"/>
  <c r="W9" i="7"/>
  <c r="M14" i="7"/>
  <c r="W14" i="7" s="1"/>
  <c r="M17" i="7"/>
  <c r="R17" i="7" s="1"/>
  <c r="X9" i="7"/>
  <c r="S10" i="7"/>
  <c r="X11" i="7"/>
  <c r="R12" i="7"/>
  <c r="X13" i="7"/>
  <c r="S14" i="7"/>
  <c r="X16" i="7"/>
  <c r="X20" i="7"/>
  <c r="W12" i="7"/>
  <c r="R5" i="7"/>
  <c r="X6" i="7"/>
  <c r="S18" i="7"/>
  <c r="W10" i="7"/>
  <c r="M11" i="7"/>
  <c r="AC11" i="7" s="1"/>
  <c r="S12" i="7"/>
  <c r="AB16" i="7"/>
  <c r="S19" i="7"/>
  <c r="S24" i="7"/>
  <c r="S27" i="7"/>
  <c r="M30" i="7"/>
  <c r="R30" i="7" s="1"/>
  <c r="AC10" i="7"/>
  <c r="R4" i="7"/>
  <c r="AC9" i="7"/>
  <c r="R10" i="7"/>
  <c r="AC15" i="7"/>
  <c r="W21" i="7"/>
  <c r="R26" i="7"/>
  <c r="X30" i="7"/>
  <c r="AC4" i="7"/>
  <c r="S22" i="7"/>
  <c r="AC2" i="7"/>
  <c r="R3" i="7"/>
  <c r="AC8" i="7"/>
  <c r="R9" i="7"/>
  <c r="AC14" i="7"/>
  <c r="R15" i="7"/>
  <c r="R23" i="7"/>
  <c r="M28" i="7"/>
  <c r="W28" i="7" s="1"/>
  <c r="R2" i="7"/>
  <c r="S3" i="7"/>
  <c r="R8" i="7"/>
  <c r="R14" i="7"/>
  <c r="AC19" i="7"/>
  <c r="R20" i="7"/>
  <c r="W26" i="7"/>
  <c r="S2" i="7"/>
  <c r="AC6" i="7"/>
  <c r="AC12" i="7"/>
  <c r="AC18" i="7"/>
  <c r="W23" i="7"/>
  <c r="M25" i="7"/>
  <c r="W25" i="7" s="1"/>
  <c r="X27" i="7"/>
  <c r="M22" i="7"/>
  <c r="X24" i="7"/>
  <c r="S25" i="7"/>
  <c r="R29" i="7"/>
  <c r="M31" i="7"/>
  <c r="W31" i="7" s="1"/>
  <c r="M27" i="7"/>
  <c r="R27" i="7" s="1"/>
  <c r="W2" i="7"/>
  <c r="W30" i="7" l="1"/>
  <c r="R7" i="7"/>
  <c r="R28" i="7"/>
  <c r="AC13" i="7"/>
  <c r="W7" i="7"/>
  <c r="W16" i="7"/>
  <c r="AC3" i="7"/>
  <c r="W5" i="7"/>
  <c r="AC16" i="7"/>
  <c r="W13" i="7"/>
  <c r="W19" i="7"/>
  <c r="W11" i="7"/>
  <c r="R25" i="7"/>
  <c r="R11" i="7"/>
  <c r="W27" i="7"/>
  <c r="W17" i="7"/>
  <c r="AC17" i="7"/>
  <c r="W24" i="7"/>
  <c r="W22" i="7"/>
  <c r="R31" i="7"/>
  <c r="R22" i="7"/>
  <c r="V32" i="6"/>
  <c r="Q32" i="6"/>
  <c r="L32" i="6"/>
  <c r="J32" i="6"/>
  <c r="E32" i="6"/>
  <c r="V31" i="6"/>
  <c r="Q31" i="6"/>
  <c r="L31" i="6"/>
  <c r="J31" i="6"/>
  <c r="E31" i="6"/>
  <c r="V30" i="6"/>
  <c r="Q30" i="6"/>
  <c r="L30" i="6"/>
  <c r="J30" i="6"/>
  <c r="E30" i="6"/>
  <c r="V29" i="6"/>
  <c r="Q29" i="6"/>
  <c r="L29" i="6"/>
  <c r="J29" i="6"/>
  <c r="E29" i="6"/>
  <c r="V28" i="6"/>
  <c r="Q28" i="6"/>
  <c r="L28" i="6"/>
  <c r="J28" i="6"/>
  <c r="E28" i="6"/>
  <c r="V27" i="6"/>
  <c r="Q27" i="6"/>
  <c r="L27" i="6"/>
  <c r="J27" i="6"/>
  <c r="E27" i="6"/>
  <c r="V26" i="6"/>
  <c r="Q26" i="6"/>
  <c r="L26" i="6"/>
  <c r="J26" i="6"/>
  <c r="E26" i="6"/>
  <c r="V25" i="6"/>
  <c r="Q25" i="6"/>
  <c r="L25" i="6"/>
  <c r="J25" i="6"/>
  <c r="E25" i="6"/>
  <c r="V24" i="6"/>
  <c r="Q24" i="6"/>
  <c r="L24" i="6"/>
  <c r="J24" i="6"/>
  <c r="E24" i="6"/>
  <c r="V23" i="6"/>
  <c r="Q23" i="6"/>
  <c r="L23" i="6"/>
  <c r="J23" i="6"/>
  <c r="E23" i="6"/>
  <c r="V22" i="6"/>
  <c r="Q22" i="6"/>
  <c r="L22" i="6"/>
  <c r="J22" i="6"/>
  <c r="E22" i="6"/>
  <c r="V21" i="6"/>
  <c r="Q21" i="6"/>
  <c r="L21" i="6"/>
  <c r="J21" i="6"/>
  <c r="E21" i="6"/>
  <c r="V20" i="6"/>
  <c r="Q20" i="6"/>
  <c r="L20" i="6"/>
  <c r="J20" i="6"/>
  <c r="E20" i="6"/>
  <c r="V19" i="6"/>
  <c r="Q19" i="6"/>
  <c r="L19" i="6"/>
  <c r="J19" i="6"/>
  <c r="E19" i="6"/>
  <c r="V18" i="6"/>
  <c r="Q18" i="6"/>
  <c r="L18" i="6"/>
  <c r="J18" i="6"/>
  <c r="E18" i="6"/>
  <c r="V17" i="6"/>
  <c r="Q17" i="6"/>
  <c r="L17" i="6"/>
  <c r="J17" i="6"/>
  <c r="E17" i="6"/>
  <c r="V16" i="6"/>
  <c r="Q16" i="6"/>
  <c r="L16" i="6"/>
  <c r="J16" i="6"/>
  <c r="E16" i="6"/>
  <c r="V15" i="6"/>
  <c r="Q15" i="6"/>
  <c r="L15" i="6"/>
  <c r="J15" i="6"/>
  <c r="E15" i="6"/>
  <c r="V14" i="6"/>
  <c r="Q14" i="6"/>
  <c r="L14" i="6"/>
  <c r="J14" i="6"/>
  <c r="E14" i="6"/>
  <c r="V13" i="6"/>
  <c r="Q13" i="6"/>
  <c r="L13" i="6"/>
  <c r="J13" i="6"/>
  <c r="E13" i="6"/>
  <c r="V12" i="6"/>
  <c r="Q12" i="6"/>
  <c r="L12" i="6"/>
  <c r="J12" i="6"/>
  <c r="E12" i="6"/>
  <c r="V11" i="6"/>
  <c r="Q11" i="6"/>
  <c r="L11" i="6"/>
  <c r="J11" i="6"/>
  <c r="E11" i="6"/>
  <c r="V10" i="6"/>
  <c r="Q10" i="6"/>
  <c r="L10" i="6"/>
  <c r="J10" i="6"/>
  <c r="E10" i="6"/>
  <c r="V9" i="6"/>
  <c r="Q9" i="6"/>
  <c r="L9" i="6"/>
  <c r="J9" i="6"/>
  <c r="E9" i="6"/>
  <c r="V8" i="6"/>
  <c r="Q8" i="6"/>
  <c r="L8" i="6"/>
  <c r="J8" i="6"/>
  <c r="E8" i="6"/>
  <c r="V7" i="6"/>
  <c r="Q7" i="6"/>
  <c r="L7" i="6"/>
  <c r="J7" i="6"/>
  <c r="E7" i="6"/>
  <c r="Q6" i="6"/>
  <c r="L6" i="6"/>
  <c r="J6" i="6"/>
  <c r="E6" i="6"/>
  <c r="Q5" i="6"/>
  <c r="S5" i="6" s="1"/>
  <c r="L5" i="6"/>
  <c r="J5" i="6"/>
  <c r="E5" i="6"/>
  <c r="Q4" i="6"/>
  <c r="L4" i="6"/>
  <c r="J4" i="6"/>
  <c r="E4" i="6"/>
  <c r="Q3" i="6"/>
  <c r="L3" i="6"/>
  <c r="J3" i="6"/>
  <c r="E3" i="6"/>
  <c r="Q2" i="6"/>
  <c r="S2" i="6" s="1"/>
  <c r="L2" i="6"/>
  <c r="M2" i="6" s="1"/>
  <c r="J2" i="6"/>
  <c r="E2" i="6"/>
  <c r="S3" i="6" l="1"/>
  <c r="S6" i="6"/>
  <c r="S7" i="6"/>
  <c r="X7" i="6"/>
  <c r="S4" i="6"/>
  <c r="M4" i="6"/>
  <c r="R4" i="6" s="1"/>
  <c r="M31" i="6"/>
  <c r="M13" i="6"/>
  <c r="M23" i="6"/>
  <c r="M21" i="6"/>
  <c r="M19" i="6"/>
  <c r="M17" i="6"/>
  <c r="M15" i="6"/>
  <c r="M11" i="6"/>
  <c r="M9" i="6"/>
  <c r="M29" i="6"/>
  <c r="M27" i="6"/>
  <c r="M25" i="6"/>
  <c r="M8" i="6"/>
  <c r="M10" i="6"/>
  <c r="M12" i="6"/>
  <c r="M14" i="6"/>
  <c r="M16" i="6"/>
  <c r="M18" i="6"/>
  <c r="M20" i="6"/>
  <c r="M22" i="6"/>
  <c r="M24" i="6"/>
  <c r="M26" i="6"/>
  <c r="M28" i="6"/>
  <c r="M30" i="6"/>
  <c r="M32" i="6"/>
  <c r="S8" i="6"/>
  <c r="S10" i="6"/>
  <c r="S12" i="6"/>
  <c r="S14" i="6"/>
  <c r="S16" i="6"/>
  <c r="S18" i="6"/>
  <c r="S20" i="6"/>
  <c r="S22" i="6"/>
  <c r="S24" i="6"/>
  <c r="S26" i="6"/>
  <c r="S28" i="6"/>
  <c r="S30" i="6"/>
  <c r="S32" i="6"/>
  <c r="X8" i="6"/>
  <c r="X10" i="6"/>
  <c r="X12" i="6"/>
  <c r="X14" i="6"/>
  <c r="X16" i="6"/>
  <c r="X18" i="6"/>
  <c r="X20" i="6"/>
  <c r="X22" i="6"/>
  <c r="X24" i="6"/>
  <c r="X26" i="6"/>
  <c r="X28" i="6"/>
  <c r="X30" i="6"/>
  <c r="X32" i="6"/>
  <c r="S9" i="6"/>
  <c r="S15" i="6"/>
  <c r="S17" i="6"/>
  <c r="S19" i="6"/>
  <c r="S21" i="6"/>
  <c r="S23" i="6"/>
  <c r="S25" i="6"/>
  <c r="S27" i="6"/>
  <c r="S29" i="6"/>
  <c r="S31" i="6"/>
  <c r="S13" i="6"/>
  <c r="X9" i="6"/>
  <c r="X11" i="6"/>
  <c r="X13" i="6"/>
  <c r="X15" i="6"/>
  <c r="X17" i="6"/>
  <c r="X19" i="6"/>
  <c r="X21" i="6"/>
  <c r="X23" i="6"/>
  <c r="X25" i="6"/>
  <c r="X27" i="6"/>
  <c r="X29" i="6"/>
  <c r="X31" i="6"/>
  <c r="S11" i="6"/>
  <c r="M7" i="6"/>
  <c r="R7" i="6" s="1"/>
  <c r="M5" i="6"/>
  <c r="R9" i="6"/>
  <c r="R11" i="6"/>
  <c r="R12" i="6"/>
  <c r="R13" i="6"/>
  <c r="R19" i="6"/>
  <c r="R24" i="6"/>
  <c r="R26" i="6"/>
  <c r="M3" i="6"/>
  <c r="R3" i="6" s="1"/>
  <c r="W9" i="6"/>
  <c r="W11" i="6"/>
  <c r="W13" i="6"/>
  <c r="W16" i="6"/>
  <c r="W24" i="6"/>
  <c r="W27" i="6"/>
  <c r="W28" i="6"/>
  <c r="M6" i="6"/>
  <c r="R2" i="6"/>
  <c r="W7" i="6" l="1"/>
  <c r="R25" i="6"/>
  <c r="W18" i="6"/>
  <c r="R30" i="6"/>
  <c r="R28" i="6"/>
  <c r="R18" i="6"/>
  <c r="W25" i="6"/>
  <c r="R27" i="6"/>
  <c r="W14" i="6"/>
  <c r="R31" i="6"/>
  <c r="W31" i="6"/>
  <c r="V4" i="6" s="1"/>
  <c r="W4" i="6" s="1"/>
  <c r="W21" i="6"/>
  <c r="W29" i="6"/>
  <c r="R14" i="6"/>
  <c r="W15" i="6"/>
  <c r="R15" i="6"/>
  <c r="W22" i="6"/>
  <c r="W26" i="6"/>
  <c r="R17" i="6"/>
  <c r="R29" i="6"/>
  <c r="R16" i="6"/>
  <c r="W12" i="6"/>
  <c r="W23" i="6"/>
  <c r="W10" i="6"/>
  <c r="W19" i="6"/>
  <c r="R23" i="6"/>
  <c r="R10" i="6"/>
  <c r="R22" i="6"/>
  <c r="W17" i="6"/>
  <c r="R21" i="6"/>
  <c r="R32" i="6"/>
  <c r="R20" i="6"/>
  <c r="R8" i="6"/>
  <c r="W32" i="6"/>
  <c r="W20" i="6"/>
  <c r="W8" i="6"/>
  <c r="W30" i="6"/>
  <c r="R5" i="6"/>
  <c r="R6" i="6"/>
  <c r="V5" i="6" l="1"/>
  <c r="W5" i="6" s="1"/>
  <c r="V3" i="6"/>
  <c r="W3" i="6" s="1"/>
  <c r="V6" i="6"/>
  <c r="W6" i="6" s="1"/>
  <c r="V2" i="6"/>
  <c r="W2" i="6" s="1"/>
</calcChain>
</file>

<file path=xl/sharedStrings.xml><?xml version="1.0" encoding="utf-8"?>
<sst xmlns="http://schemas.openxmlformats.org/spreadsheetml/2006/main" count="242" uniqueCount="49">
  <si>
    <t>7월</t>
    <phoneticPr fontId="2" type="noConversion"/>
  </si>
  <si>
    <t>8월</t>
    <phoneticPr fontId="2" type="noConversion"/>
  </si>
  <si>
    <t>합계</t>
    <phoneticPr fontId="2" type="noConversion"/>
  </si>
  <si>
    <t>로그인 고객수</t>
    <phoneticPr fontId="2" type="noConversion"/>
  </si>
  <si>
    <t>방문자고유ID
(중복제거,
고객번호없음)</t>
    <phoneticPr fontId="2" type="noConversion"/>
  </si>
  <si>
    <t>방문자고유ID
(중복제거,
고객번호없음)</t>
    <phoneticPr fontId="2" type="noConversion"/>
  </si>
  <si>
    <t>방문자고유ID
(중복제거,
고객번호포함)</t>
    <phoneticPr fontId="2" type="noConversion"/>
  </si>
  <si>
    <t>전일比</t>
    <phoneticPr fontId="2" type="noConversion"/>
  </si>
  <si>
    <t>8월
(Device ID기준)</t>
    <phoneticPr fontId="2" type="noConversion"/>
  </si>
  <si>
    <t>합계比</t>
    <phoneticPr fontId="2" type="noConversion"/>
  </si>
  <si>
    <t>로그인比</t>
    <phoneticPr fontId="2" type="noConversion"/>
  </si>
  <si>
    <t>9월</t>
    <phoneticPr fontId="2" type="noConversion"/>
  </si>
  <si>
    <t>9월
(Device ID기준)</t>
    <phoneticPr fontId="2" type="noConversion"/>
  </si>
  <si>
    <t>요일</t>
    <phoneticPr fontId="2" type="noConversion"/>
  </si>
  <si>
    <t>토</t>
    <phoneticPr fontId="2" type="noConversion"/>
  </si>
  <si>
    <t>일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</si>
  <si>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</si>
  <si>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</si>
  <si>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</si>
  <si>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</si>
  <si>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</si>
  <si>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DeviceID
(중복제거,
고객번호없음)</t>
    <phoneticPr fontId="2" type="noConversion"/>
  </si>
  <si>
    <t>IOS</t>
    <phoneticPr fontId="2" type="noConversion"/>
  </si>
  <si>
    <t>안드로이드</t>
    <phoneticPr fontId="2" type="noConversion"/>
  </si>
  <si>
    <t>-</t>
    <phoneticPr fontId="2" type="noConversion"/>
  </si>
  <si>
    <t>10월
(Device ID기준)</t>
    <phoneticPr fontId="2" type="noConversion"/>
  </si>
  <si>
    <t>10월</t>
    <phoneticPr fontId="2" type="noConversion"/>
  </si>
  <si>
    <t>요일</t>
    <phoneticPr fontId="2" type="noConversion"/>
  </si>
  <si>
    <t>로그인 고객수</t>
    <phoneticPr fontId="2" type="noConversion"/>
  </si>
  <si>
    <t>DeviceID
(중복제거,
고객번호없음)</t>
    <phoneticPr fontId="2" type="noConversion"/>
  </si>
  <si>
    <t>합계</t>
    <phoneticPr fontId="2" type="noConversion"/>
  </si>
  <si>
    <t>로그인 고객수</t>
    <phoneticPr fontId="2" type="noConversion"/>
  </si>
  <si>
    <t>전일比</t>
    <phoneticPr fontId="2" type="noConversion"/>
  </si>
  <si>
    <t>방문자고유ID
(중복제거,
고객번호없음)</t>
    <phoneticPr fontId="2" type="noConversion"/>
  </si>
  <si>
    <t>10월</t>
    <phoneticPr fontId="2" type="noConversion"/>
  </si>
  <si>
    <t>방문자고유ID
(중복제거,
고객번호포함)</t>
    <phoneticPr fontId="2" type="noConversion"/>
  </si>
  <si>
    <t>합계比</t>
    <phoneticPr fontId="2" type="noConversion"/>
  </si>
  <si>
    <t>로그인比</t>
    <phoneticPr fontId="2" type="noConversion"/>
  </si>
  <si>
    <t>로그인比</t>
    <phoneticPr fontId="2" type="noConversion"/>
  </si>
  <si>
    <t>IOS</t>
    <phoneticPr fontId="2" type="noConversion"/>
  </si>
  <si>
    <t>안드로이드</t>
    <phoneticPr fontId="2" type="noConversion"/>
  </si>
  <si>
    <t>일</t>
    <phoneticPr fontId="2" type="noConversion"/>
  </si>
  <si>
    <t>-</t>
    <phoneticPr fontId="2" type="noConversion"/>
  </si>
  <si>
    <t>-</t>
    <phoneticPr fontId="2" type="noConversion"/>
  </si>
  <si>
    <t>월</t>
    <phoneticPr fontId="2" type="noConversion"/>
  </si>
  <si>
    <t>월</t>
    <phoneticPr fontId="2" type="noConversion"/>
  </si>
  <si>
    <t>-</t>
    <phoneticPr fontId="2" type="noConversion"/>
  </si>
  <si>
    <t>화</t>
    <phoneticPr fontId="2" type="noConversion"/>
  </si>
  <si>
    <t>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</si>
</sst>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_-;\-* #,##0_-;_-* &quot;-&quot;??_-;_-@_-"/>
    <numFmt numFmtId="177" formatCode="0.0"/>
    <numFmt numFmtId="178" formatCode="_-* #,##0.0_-;\-* #,##0.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KB금융 제목체 Medium"/>
      <family val="3"/>
      <charset val="129"/>
    </font>
    <font>
      <sz val="14"/>
      <name val="KB금융 제목체 Medium"/>
      <family val="3"/>
      <charset val="129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KB금융 본문체 Light"/>
      <family val="3"/>
      <charset val="129"/>
    </font>
    <font>
      <sz val="14"/>
      <color theme="1" tint="0.499984740745262"/>
      <name val="KB금융 제목체 Medium"/>
      <family val="3"/>
      <charset val="129"/>
    </font>
    <font>
      <sz val="11"/>
      <color theme="1" tint="0.499984740745262"/>
      <name val="맑은 고딕"/>
      <family val="2"/>
      <charset val="129"/>
      <scheme val="minor"/>
    </font>
    <font>
      <sz val="12"/>
      <name val="KB금융 제목체 Medium"/>
      <family val="3"/>
      <charset val="129"/>
    </font>
    <font>
      <b/>
      <sz val="14"/>
      <color theme="0"/>
      <name val="KB금융 제목체 Medium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0" fontId="0" fillId="0" borderId="0" xfId="0" applyFill="1">
      <alignment vertical="center"/>
    </xf>
    <xf numFmtId="41" fontId="3" fillId="0" borderId="0" xfId="1" applyFont="1" applyFill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41" fontId="3" fillId="0" borderId="3" xfId="1" applyFont="1" applyFill="1" applyBorder="1" applyAlignment="1">
      <alignment horizontal="center" vertical="center"/>
    </xf>
    <xf numFmtId="41" fontId="3" fillId="0" borderId="6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 wrapText="1"/>
    </xf>
    <xf numFmtId="41" fontId="4" fillId="0" borderId="3" xfId="2" applyNumberFormat="1" applyFont="1" applyFill="1" applyBorder="1" applyAlignment="1">
      <alignment horizontal="center" vertical="center"/>
    </xf>
    <xf numFmtId="41" fontId="3" fillId="0" borderId="2" xfId="1" applyFont="1" applyFill="1" applyBorder="1" applyAlignment="1">
      <alignment horizontal="center" vertical="center"/>
    </xf>
    <xf numFmtId="41" fontId="4" fillId="0" borderId="2" xfId="2" applyNumberFormat="1" applyFont="1" applyFill="1" applyBorder="1" applyAlignment="1">
      <alignment horizontal="center" vertical="center"/>
    </xf>
    <xf numFmtId="176" fontId="4" fillId="4" borderId="3" xfId="2" applyNumberFormat="1" applyFont="1" applyFill="1" applyBorder="1" applyAlignment="1">
      <alignment horizontal="center" vertical="center"/>
    </xf>
    <xf numFmtId="41" fontId="4" fillId="4" borderId="3" xfId="2" applyNumberFormat="1" applyFont="1" applyFill="1" applyBorder="1" applyAlignment="1">
      <alignment horizontal="center" vertical="center"/>
    </xf>
    <xf numFmtId="41" fontId="4" fillId="4" borderId="5" xfId="2" applyNumberFormat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1" fontId="7" fillId="2" borderId="2" xfId="1" applyFont="1" applyFill="1" applyBorder="1" applyAlignment="1">
      <alignment horizontal="center" vertical="center" wrapText="1"/>
    </xf>
    <xf numFmtId="178" fontId="9" fillId="0" borderId="7" xfId="2" applyNumberFormat="1" applyFont="1" applyFill="1" applyBorder="1" applyAlignment="1">
      <alignment horizontal="center" vertical="center"/>
    </xf>
    <xf numFmtId="177" fontId="6" fillId="0" borderId="7" xfId="0" applyNumberFormat="1" applyFont="1" applyBorder="1">
      <alignment vertical="center"/>
    </xf>
    <xf numFmtId="0" fontId="8" fillId="0" borderId="7" xfId="0" applyFont="1" applyBorder="1">
      <alignment vertical="center"/>
    </xf>
    <xf numFmtId="177" fontId="8" fillId="0" borderId="7" xfId="0" applyNumberFormat="1" applyFont="1" applyBorder="1">
      <alignment vertical="center"/>
    </xf>
    <xf numFmtId="41" fontId="3" fillId="2" borderId="8" xfId="1" applyFont="1" applyFill="1" applyBorder="1" applyAlignment="1">
      <alignment horizontal="center" vertical="center" wrapText="1"/>
    </xf>
    <xf numFmtId="41" fontId="7" fillId="2" borderId="8" xfId="1" applyFont="1" applyFill="1" applyBorder="1" applyAlignment="1">
      <alignment horizontal="center" vertical="center" wrapText="1"/>
    </xf>
    <xf numFmtId="178" fontId="9" fillId="0" borderId="9" xfId="2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Border="1" applyAlignment="1">
      <alignment horizontal="center" vertical="center"/>
    </xf>
    <xf numFmtId="41" fontId="7" fillId="0" borderId="3" xfId="1" applyFont="1" applyBorder="1" applyAlignment="1">
      <alignment horizontal="center" vertical="center"/>
    </xf>
    <xf numFmtId="41" fontId="7" fillId="0" borderId="3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1" fontId="4" fillId="0" borderId="3" xfId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41" fontId="4" fillId="0" borderId="4" xfId="2" applyNumberFormat="1" applyFont="1" applyFill="1" applyBorder="1" applyAlignment="1">
      <alignment horizontal="center" vertical="center"/>
    </xf>
    <xf numFmtId="177" fontId="6" fillId="0" borderId="9" xfId="0" applyNumberFormat="1" applyFont="1" applyFill="1" applyBorder="1">
      <alignment vertical="center"/>
    </xf>
    <xf numFmtId="177" fontId="8" fillId="0" borderId="9" xfId="0" applyNumberFormat="1" applyFont="1" applyFill="1" applyBorder="1">
      <alignment vertical="center"/>
    </xf>
    <xf numFmtId="41" fontId="3" fillId="0" borderId="1" xfId="1" applyFont="1" applyFill="1" applyBorder="1" applyAlignment="1">
      <alignment horizontal="center" vertical="center"/>
    </xf>
    <xf numFmtId="177" fontId="6" fillId="0" borderId="7" xfId="0" applyNumberFormat="1" applyFont="1" applyFill="1" applyBorder="1">
      <alignment vertical="center"/>
    </xf>
    <xf numFmtId="177" fontId="8" fillId="0" borderId="7" xfId="0" applyNumberFormat="1" applyFont="1" applyFill="1" applyBorder="1">
      <alignment vertical="center"/>
    </xf>
    <xf numFmtId="41" fontId="10" fillId="5" borderId="10" xfId="1" applyFont="1" applyFill="1" applyBorder="1">
      <alignment vertical="center"/>
    </xf>
    <xf numFmtId="41" fontId="3" fillId="0" borderId="4" xfId="1" applyFont="1" applyFill="1" applyBorder="1" applyAlignment="1">
      <alignment horizontal="center" vertical="center"/>
    </xf>
    <xf numFmtId="41" fontId="7" fillId="0" borderId="4" xfId="1" applyFont="1" applyFill="1" applyBorder="1" applyAlignment="1">
      <alignment horizontal="center" vertical="center"/>
    </xf>
    <xf numFmtId="41" fontId="3" fillId="0" borderId="3" xfId="1" applyFont="1" applyFill="1" applyBorder="1">
      <alignment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41" fontId="3" fillId="6" borderId="4" xfId="1" applyFont="1" applyFill="1" applyBorder="1" applyAlignment="1">
      <alignment horizontal="center" vertical="center"/>
    </xf>
    <xf numFmtId="41" fontId="7" fillId="6" borderId="5" xfId="1" applyFont="1" applyFill="1" applyBorder="1" applyAlignment="1">
      <alignment horizontal="center" vertical="center"/>
    </xf>
    <xf numFmtId="41" fontId="3" fillId="6" borderId="5" xfId="1" applyFont="1" applyFill="1" applyBorder="1" applyAlignment="1">
      <alignment horizontal="center" vertical="center"/>
    </xf>
    <xf numFmtId="41" fontId="4" fillId="6" borderId="5" xfId="2" applyNumberFormat="1" applyFont="1" applyFill="1" applyBorder="1" applyAlignment="1">
      <alignment horizontal="center" vertical="center"/>
    </xf>
    <xf numFmtId="41" fontId="3" fillId="6" borderId="11" xfId="1" applyFont="1" applyFill="1" applyBorder="1" applyAlignment="1">
      <alignment horizontal="center" vertical="center"/>
    </xf>
    <xf numFmtId="41" fontId="7" fillId="6" borderId="2" xfId="1" applyFont="1" applyFill="1" applyBorder="1" applyAlignment="1">
      <alignment horizontal="center" vertical="center"/>
    </xf>
    <xf numFmtId="41" fontId="3" fillId="6" borderId="2" xfId="1" applyFont="1" applyFill="1" applyBorder="1" applyAlignment="1">
      <alignment horizontal="center" vertical="center"/>
    </xf>
    <xf numFmtId="41" fontId="4" fillId="6" borderId="2" xfId="2" applyNumberFormat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41" fontId="3" fillId="6" borderId="3" xfId="1" applyFont="1" applyFill="1" applyBorder="1" applyAlignment="1">
      <alignment horizontal="center" vertical="center"/>
    </xf>
    <xf numFmtId="41" fontId="7" fillId="6" borderId="3" xfId="1" applyFont="1" applyFill="1" applyBorder="1" applyAlignment="1">
      <alignment horizontal="center" vertical="center"/>
    </xf>
    <xf numFmtId="41" fontId="4" fillId="6" borderId="3" xfId="2" applyNumberFormat="1" applyFont="1" applyFill="1" applyBorder="1" applyAlignment="1">
      <alignment horizontal="center" vertical="center"/>
    </xf>
    <xf numFmtId="41" fontId="3" fillId="6" borderId="3" xfId="1" applyFont="1" applyFill="1" applyBorder="1">
      <alignment vertical="center"/>
    </xf>
    <xf numFmtId="178" fontId="9" fillId="6" borderId="7" xfId="2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78" fontId="9" fillId="0" borderId="3" xfId="2" applyNumberFormat="1" applyFont="1" applyFill="1" applyBorder="1" applyAlignment="1">
      <alignment horizontal="center" vertical="center"/>
    </xf>
    <xf numFmtId="177" fontId="6" fillId="0" borderId="3" xfId="0" applyNumberFormat="1" applyFont="1" applyFill="1" applyBorder="1">
      <alignment vertical="center"/>
    </xf>
    <xf numFmtId="177" fontId="8" fillId="0" borderId="3" xfId="0" applyNumberFormat="1" applyFont="1" applyFill="1" applyBorder="1">
      <alignment vertical="center"/>
    </xf>
    <xf numFmtId="10" fontId="0" fillId="0" borderId="0" xfId="3" applyNumberFormat="1" applyFont="1">
      <alignment vertical="center"/>
    </xf>
    <xf numFmtId="178" fontId="9" fillId="6" borderId="3" xfId="2" applyNumberFormat="1" applyFont="1" applyFill="1" applyBorder="1" applyAlignment="1">
      <alignment horizontal="center" vertical="center"/>
    </xf>
    <xf numFmtId="177" fontId="8" fillId="0" borderId="3" xfId="0" applyNumberFormat="1" applyFont="1" applyBorder="1">
      <alignment vertical="center"/>
    </xf>
    <xf numFmtId="177" fontId="6" fillId="6" borderId="3" xfId="0" applyNumberFormat="1" applyFont="1" applyFill="1" applyBorder="1">
      <alignment vertical="center"/>
    </xf>
    <xf numFmtId="177" fontId="8" fillId="6" borderId="3" xfId="0" applyNumberFormat="1" applyFont="1" applyFill="1" applyBorder="1">
      <alignment vertical="center"/>
    </xf>
    <xf numFmtId="177" fontId="8" fillId="0" borderId="0" xfId="0" applyNumberFormat="1" applyFont="1" applyFill="1" applyBorder="1">
      <alignment vertical="center"/>
    </xf>
    <xf numFmtId="41" fontId="0" fillId="0" borderId="0" xfId="1" applyFont="1" applyFill="1" applyBorder="1">
      <alignment vertical="center"/>
    </xf>
    <xf numFmtId="41" fontId="7" fillId="0" borderId="0" xfId="1" applyFont="1" applyFill="1" applyBorder="1" applyAlignment="1">
      <alignment horizontal="center" vertical="center" wrapText="1"/>
    </xf>
    <xf numFmtId="41" fontId="3" fillId="0" borderId="3" xfId="2" applyNumberFormat="1" applyFont="1" applyFill="1" applyBorder="1" applyAlignment="1">
      <alignment horizontal="center" vertical="center"/>
    </xf>
    <xf numFmtId="41" fontId="0" fillId="0" borderId="0" xfId="0" applyNumberFormat="1">
      <alignment vertical="center"/>
    </xf>
    <xf numFmtId="178" fontId="3" fillId="0" borderId="3" xfId="1" applyNumberFormat="1" applyFont="1" applyFill="1" applyBorder="1" applyAlignment="1">
      <alignment horizontal="center" vertical="center"/>
    </xf>
    <xf numFmtId="178" fontId="3" fillId="0" borderId="3" xfId="2" applyNumberFormat="1" applyFont="1" applyFill="1" applyBorder="1" applyAlignment="1">
      <alignment horizontal="center" vertical="center"/>
    </xf>
    <xf numFmtId="178" fontId="3" fillId="0" borderId="3" xfId="1" applyNumberFormat="1" applyFont="1" applyFill="1" applyBorder="1">
      <alignment vertical="center"/>
    </xf>
    <xf numFmtId="41" fontId="3" fillId="7" borderId="3" xfId="1" applyFont="1" applyFill="1" applyBorder="1" applyAlignment="1">
      <alignment horizontal="center" vertical="center"/>
    </xf>
    <xf numFmtId="41" fontId="4" fillId="6" borderId="4" xfId="2" applyNumberFormat="1" applyFont="1" applyFill="1" applyBorder="1" applyAlignment="1">
      <alignment horizontal="center" vertical="center"/>
    </xf>
    <xf numFmtId="41" fontId="3" fillId="6" borderId="4" xfId="1" applyFont="1" applyFill="1" applyBorder="1">
      <alignment vertical="center"/>
    </xf>
    <xf numFmtId="41" fontId="7" fillId="6" borderId="4" xfId="1" applyFont="1" applyFill="1" applyBorder="1" applyAlignment="1">
      <alignment horizontal="center" vertical="center"/>
    </xf>
    <xf numFmtId="178" fontId="3" fillId="0" borderId="4" xfId="1" applyNumberFormat="1" applyFont="1" applyBorder="1">
      <alignment vertical="center"/>
    </xf>
    <xf numFmtId="41" fontId="3" fillId="6" borderId="3" xfId="2" applyNumberFormat="1" applyFont="1" applyFill="1" applyBorder="1" applyAlignment="1">
      <alignment horizontal="center" vertical="center"/>
    </xf>
    <xf numFmtId="177" fontId="6" fillId="6" borderId="4" xfId="0" applyNumberFormat="1" applyFont="1" applyFill="1" applyBorder="1">
      <alignment vertical="center"/>
    </xf>
    <xf numFmtId="177" fontId="8" fillId="6" borderId="4" xfId="0" applyNumberFormat="1" applyFont="1" applyFill="1" applyBorder="1">
      <alignment vertical="center"/>
    </xf>
    <xf numFmtId="178" fontId="9" fillId="6" borderId="4" xfId="2" applyNumberFormat="1" applyFont="1" applyFill="1" applyBorder="1" applyAlignment="1">
      <alignment horizontal="center" vertical="center"/>
    </xf>
  </cellXfs>
  <cellStyles count="4">
    <cellStyle name="강조색2" xfId="2" builtinId="33"/>
    <cellStyle name="백분율" xfId="3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50"/>
  <sheetViews>
    <sheetView showGridLines="0" view="pageBreakPreview" topLeftCell="A10" zoomScale="60" zoomScaleNormal="55" workbookViewId="0">
      <selection activeCell="AB17" sqref="AB17"/>
    </sheetView>
  </sheetViews>
  <sheetFormatPr defaultRowHeight="19.5" x14ac:dyDescent="0.3"/>
  <cols>
    <col min="1" max="1" width="17.625" customWidth="1"/>
    <col min="2" max="2" width="6.25" customWidth="1"/>
    <col min="3" max="3" width="13.875" customWidth="1"/>
    <col min="4" max="4" width="17.625" customWidth="1"/>
    <col min="5" max="5" width="16.375" bestFit="1" customWidth="1"/>
    <col min="6" max="6" width="1.375" customWidth="1"/>
    <col min="7" max="7" width="17.625" customWidth="1"/>
    <col min="8" max="8" width="6.5" customWidth="1"/>
    <col min="9" max="9" width="13.875" customWidth="1"/>
    <col min="10" max="10" width="12.625" bestFit="1" customWidth="1"/>
    <col min="11" max="11" width="17.625" customWidth="1"/>
    <col min="12" max="12" width="14.625" customWidth="1"/>
    <col min="13" max="13" width="14.25" bestFit="1" customWidth="1"/>
    <col min="14" max="14" width="1.5" customWidth="1"/>
    <col min="15" max="16" width="17.625" customWidth="1"/>
    <col min="17" max="17" width="14.25" bestFit="1" customWidth="1"/>
    <col min="18" max="18" width="9.625" style="3" bestFit="1" customWidth="1"/>
    <col min="19" max="19" width="9" style="3" bestFit="1" customWidth="1"/>
    <col min="20" max="20" width="1.375" customWidth="1"/>
    <col min="21" max="21" width="18.25" customWidth="1"/>
    <col min="22" max="22" width="14.375" customWidth="1"/>
    <col min="24" max="24" width="7.5" customWidth="1"/>
  </cols>
  <sheetData>
    <row r="1" spans="1:25" ht="58.5" x14ac:dyDescent="0.3">
      <c r="A1" s="24" t="s">
        <v>0</v>
      </c>
      <c r="B1" s="24" t="s">
        <v>13</v>
      </c>
      <c r="C1" s="8" t="s">
        <v>3</v>
      </c>
      <c r="D1" s="8" t="s">
        <v>5</v>
      </c>
      <c r="E1" s="25" t="s">
        <v>2</v>
      </c>
      <c r="G1" s="24" t="s">
        <v>1</v>
      </c>
      <c r="H1" s="24" t="s">
        <v>13</v>
      </c>
      <c r="I1" s="25" t="s">
        <v>3</v>
      </c>
      <c r="J1" s="16" t="s">
        <v>7</v>
      </c>
      <c r="K1" s="8" t="s">
        <v>4</v>
      </c>
      <c r="L1" s="8" t="s">
        <v>2</v>
      </c>
      <c r="M1" s="8" t="s">
        <v>7</v>
      </c>
      <c r="N1" s="7"/>
      <c r="O1" s="24" t="s">
        <v>1</v>
      </c>
      <c r="P1" s="8" t="s">
        <v>6</v>
      </c>
      <c r="Q1" s="8" t="s">
        <v>7</v>
      </c>
      <c r="R1" s="21" t="s">
        <v>9</v>
      </c>
      <c r="S1" s="22" t="s">
        <v>10</v>
      </c>
      <c r="U1" s="5" t="s">
        <v>8</v>
      </c>
      <c r="V1" s="8" t="s">
        <v>7</v>
      </c>
      <c r="W1" s="21" t="s">
        <v>9</v>
      </c>
      <c r="X1" s="22" t="s">
        <v>10</v>
      </c>
    </row>
    <row r="2" spans="1:25" x14ac:dyDescent="0.3">
      <c r="A2" s="30">
        <v>20230701</v>
      </c>
      <c r="B2" s="30" t="s">
        <v>14</v>
      </c>
      <c r="C2" s="6">
        <v>30170</v>
      </c>
      <c r="D2" s="6">
        <v>6021</v>
      </c>
      <c r="E2" s="6">
        <f t="shared" ref="E2:E32" si="0">C2+D2</f>
        <v>36191</v>
      </c>
      <c r="G2" s="26">
        <v>20230801</v>
      </c>
      <c r="H2" s="26" t="s">
        <v>17</v>
      </c>
      <c r="I2" s="80">
        <v>45827</v>
      </c>
      <c r="J2" s="28">
        <f>I2</f>
        <v>45827</v>
      </c>
      <c r="K2" s="27">
        <v>9149</v>
      </c>
      <c r="L2" s="9">
        <f>I2+K2</f>
        <v>54976</v>
      </c>
      <c r="M2" s="9">
        <f>L2-0</f>
        <v>54976</v>
      </c>
      <c r="N2" s="7"/>
      <c r="O2" s="26">
        <v>20230801</v>
      </c>
      <c r="P2" s="6">
        <v>53151</v>
      </c>
      <c r="Q2" s="9">
        <f>P2-0</f>
        <v>53151</v>
      </c>
      <c r="R2" s="17">
        <f>Q2/M2*100</f>
        <v>96.680369615832362</v>
      </c>
      <c r="S2" s="17">
        <f>Q2/J2*100</f>
        <v>115.98184476400375</v>
      </c>
      <c r="U2" s="15"/>
      <c r="V2" s="12">
        <f>M2*$W$31/100</f>
        <v>42861.850542899723</v>
      </c>
      <c r="W2" s="18">
        <f>V2/Q2*100</f>
        <v>80.641663454873324</v>
      </c>
      <c r="X2" s="19"/>
    </row>
    <row r="3" spans="1:25" x14ac:dyDescent="0.3">
      <c r="A3" s="30">
        <v>20230702</v>
      </c>
      <c r="B3" s="30" t="s">
        <v>15</v>
      </c>
      <c r="C3" s="6">
        <v>46118</v>
      </c>
      <c r="D3" s="6">
        <v>10527</v>
      </c>
      <c r="E3" s="6">
        <f t="shared" si="0"/>
        <v>56645</v>
      </c>
      <c r="G3" s="26">
        <v>20230802</v>
      </c>
      <c r="H3" s="26" t="s">
        <v>18</v>
      </c>
      <c r="I3" s="27">
        <v>74997</v>
      </c>
      <c r="J3" s="28">
        <f>I3-I2</f>
        <v>29170</v>
      </c>
      <c r="K3" s="27">
        <v>16664</v>
      </c>
      <c r="L3" s="9">
        <f t="shared" ref="L3:L32" si="1">I3+K3</f>
        <v>91661</v>
      </c>
      <c r="M3" s="9">
        <f>L3-L2</f>
        <v>36685</v>
      </c>
      <c r="N3" s="7"/>
      <c r="O3" s="26">
        <v>20230802</v>
      </c>
      <c r="P3" s="27">
        <v>88828</v>
      </c>
      <c r="Q3" s="9">
        <f>P3-P2</f>
        <v>35677</v>
      </c>
      <c r="R3" s="17">
        <f t="shared" ref="R3:R29" si="2">Q3/M3*100</f>
        <v>97.252282949434374</v>
      </c>
      <c r="S3" s="17">
        <f t="shared" ref="S3:S32" si="3">Q3/J3*100</f>
        <v>122.30716489544051</v>
      </c>
      <c r="U3" s="15"/>
      <c r="V3" s="13">
        <f t="shared" ref="V3:V6" si="4">M3*$W$31/100</f>
        <v>28601.334894613581</v>
      </c>
      <c r="W3" s="18">
        <f>V3/Q3*100</f>
        <v>80.167432504452677</v>
      </c>
      <c r="X3" s="19"/>
    </row>
    <row r="4" spans="1:25" x14ac:dyDescent="0.3">
      <c r="A4" s="30">
        <v>20230703</v>
      </c>
      <c r="B4" s="30" t="s">
        <v>16</v>
      </c>
      <c r="C4" s="6">
        <v>79993</v>
      </c>
      <c r="D4" s="6">
        <v>18950</v>
      </c>
      <c r="E4" s="6">
        <f t="shared" si="0"/>
        <v>98943</v>
      </c>
      <c r="G4" s="26">
        <v>20230803</v>
      </c>
      <c r="H4" s="26" t="s">
        <v>19</v>
      </c>
      <c r="I4" s="27">
        <v>101284</v>
      </c>
      <c r="J4" s="28">
        <f t="shared" ref="J4:J32" si="5">I4-I3</f>
        <v>26287</v>
      </c>
      <c r="K4" s="27">
        <v>23897</v>
      </c>
      <c r="L4" s="9">
        <f t="shared" si="1"/>
        <v>125181</v>
      </c>
      <c r="M4" s="9">
        <f t="shared" ref="M4:M29" si="6">L4-L3</f>
        <v>33520</v>
      </c>
      <c r="N4" s="7"/>
      <c r="O4" s="26">
        <v>20230803</v>
      </c>
      <c r="P4" s="27">
        <v>121490</v>
      </c>
      <c r="Q4" s="9">
        <f t="shared" ref="Q4:Q32" si="7">P4-P3</f>
        <v>32662</v>
      </c>
      <c r="R4" s="17">
        <f t="shared" si="2"/>
        <v>97.440334128878277</v>
      </c>
      <c r="S4" s="17">
        <f t="shared" si="3"/>
        <v>124.25153117510557</v>
      </c>
      <c r="U4" s="15"/>
      <c r="V4" s="13">
        <f t="shared" si="4"/>
        <v>26133.753459655098</v>
      </c>
      <c r="W4" s="18">
        <f>V4/Q4*100</f>
        <v>80.012716489054853</v>
      </c>
      <c r="X4" s="19"/>
    </row>
    <row r="5" spans="1:25" x14ac:dyDescent="0.3">
      <c r="A5" s="30">
        <v>20230704</v>
      </c>
      <c r="B5" s="30" t="s">
        <v>17</v>
      </c>
      <c r="C5" s="6">
        <v>106964</v>
      </c>
      <c r="D5" s="6">
        <v>26269</v>
      </c>
      <c r="E5" s="6">
        <f t="shared" si="0"/>
        <v>133233</v>
      </c>
      <c r="G5" s="26">
        <v>20230804</v>
      </c>
      <c r="H5" s="26" t="s">
        <v>20</v>
      </c>
      <c r="I5" s="27">
        <v>125118</v>
      </c>
      <c r="J5" s="28">
        <f t="shared" si="5"/>
        <v>23834</v>
      </c>
      <c r="K5" s="27">
        <v>30696</v>
      </c>
      <c r="L5" s="9">
        <f t="shared" si="1"/>
        <v>155814</v>
      </c>
      <c r="M5" s="9">
        <f t="shared" si="6"/>
        <v>30633</v>
      </c>
      <c r="N5" s="7"/>
      <c r="O5" s="26">
        <v>20230804</v>
      </c>
      <c r="P5" s="27">
        <v>151234</v>
      </c>
      <c r="Q5" s="9">
        <f t="shared" si="7"/>
        <v>29744</v>
      </c>
      <c r="R5" s="17">
        <f t="shared" si="2"/>
        <v>97.097900956484835</v>
      </c>
      <c r="S5" s="17">
        <f t="shared" si="3"/>
        <v>124.79650918855415</v>
      </c>
      <c r="U5" s="15"/>
      <c r="V5" s="13">
        <f t="shared" si="4"/>
        <v>23882.913774749843</v>
      </c>
      <c r="W5" s="18">
        <f>V5/Q5*100</f>
        <v>80.294895692408019</v>
      </c>
      <c r="X5" s="19"/>
    </row>
    <row r="6" spans="1:25" x14ac:dyDescent="0.3">
      <c r="A6" s="30">
        <v>20230705</v>
      </c>
      <c r="B6" s="30" t="s">
        <v>18</v>
      </c>
      <c r="C6" s="6">
        <v>133243</v>
      </c>
      <c r="D6" s="6">
        <v>33533</v>
      </c>
      <c r="E6" s="6">
        <f t="shared" si="0"/>
        <v>166776</v>
      </c>
      <c r="G6" s="46">
        <v>20230805</v>
      </c>
      <c r="H6" s="46" t="s">
        <v>14</v>
      </c>
      <c r="I6" s="48">
        <v>139256</v>
      </c>
      <c r="J6" s="49">
        <f t="shared" si="5"/>
        <v>14138</v>
      </c>
      <c r="K6" s="50">
        <v>34893</v>
      </c>
      <c r="L6" s="51">
        <f t="shared" si="1"/>
        <v>174149</v>
      </c>
      <c r="M6" s="51">
        <f t="shared" si="6"/>
        <v>18335</v>
      </c>
      <c r="N6" s="7"/>
      <c r="O6" s="62">
        <v>20230805</v>
      </c>
      <c r="P6" s="50">
        <v>169163</v>
      </c>
      <c r="Q6" s="51">
        <f t="shared" si="7"/>
        <v>17929</v>
      </c>
      <c r="R6" s="61">
        <f t="shared" si="2"/>
        <v>97.785655849468228</v>
      </c>
      <c r="S6" s="61">
        <f t="shared" si="3"/>
        <v>126.81425944263687</v>
      </c>
      <c r="U6" s="14">
        <v>27599</v>
      </c>
      <c r="V6" s="14">
        <f t="shared" si="4"/>
        <v>14294.820097934853</v>
      </c>
      <c r="W6" s="18">
        <f>V6/Q6*100</f>
        <v>79.730158391069523</v>
      </c>
      <c r="X6" s="19"/>
    </row>
    <row r="7" spans="1:25" x14ac:dyDescent="0.3">
      <c r="A7" s="30">
        <v>20230706</v>
      </c>
      <c r="B7" s="30" t="s">
        <v>19</v>
      </c>
      <c r="C7" s="6">
        <v>156778</v>
      </c>
      <c r="D7" s="6">
        <v>40516</v>
      </c>
      <c r="E7" s="6">
        <f t="shared" si="0"/>
        <v>197294</v>
      </c>
      <c r="G7" s="47">
        <v>20230806</v>
      </c>
      <c r="H7" s="47" t="s">
        <v>15</v>
      </c>
      <c r="I7" s="52">
        <v>150616</v>
      </c>
      <c r="J7" s="53">
        <f t="shared" si="5"/>
        <v>11360</v>
      </c>
      <c r="K7" s="54">
        <v>38486</v>
      </c>
      <c r="L7" s="55">
        <f t="shared" si="1"/>
        <v>189102</v>
      </c>
      <c r="M7" s="55">
        <f t="shared" si="6"/>
        <v>14953</v>
      </c>
      <c r="N7" s="7"/>
      <c r="O7" s="63">
        <v>20230806</v>
      </c>
      <c r="P7" s="54">
        <v>183827</v>
      </c>
      <c r="Q7" s="55">
        <f t="shared" si="7"/>
        <v>14664</v>
      </c>
      <c r="R7" s="61">
        <f t="shared" si="2"/>
        <v>98.067277469404132</v>
      </c>
      <c r="S7" s="61">
        <f t="shared" si="3"/>
        <v>129.08450704225351</v>
      </c>
      <c r="U7" s="10">
        <v>45158</v>
      </c>
      <c r="V7" s="11">
        <f t="shared" ref="V7:V32" si="8">U7-U6</f>
        <v>17559</v>
      </c>
      <c r="W7" s="18">
        <f>V7/M7*100</f>
        <v>117.42794088142847</v>
      </c>
      <c r="X7" s="20">
        <f>V7/J7*100</f>
        <v>154.56866197183098</v>
      </c>
      <c r="Y7" s="67"/>
    </row>
    <row r="8" spans="1:25" x14ac:dyDescent="0.3">
      <c r="A8" s="30">
        <v>20230707</v>
      </c>
      <c r="B8" s="30" t="s">
        <v>20</v>
      </c>
      <c r="C8" s="6">
        <v>178003</v>
      </c>
      <c r="D8" s="6">
        <v>46924</v>
      </c>
      <c r="E8" s="6">
        <f t="shared" si="0"/>
        <v>224927</v>
      </c>
      <c r="G8" s="26">
        <v>20230807</v>
      </c>
      <c r="H8" s="26" t="s">
        <v>16</v>
      </c>
      <c r="I8" s="6">
        <v>176867</v>
      </c>
      <c r="J8" s="29">
        <f t="shared" si="5"/>
        <v>26251</v>
      </c>
      <c r="K8" s="6">
        <v>46262</v>
      </c>
      <c r="L8" s="9">
        <f t="shared" si="1"/>
        <v>223129</v>
      </c>
      <c r="M8" s="9">
        <f t="shared" si="6"/>
        <v>34027</v>
      </c>
      <c r="N8" s="7"/>
      <c r="O8" s="26">
        <v>20230807</v>
      </c>
      <c r="P8" s="6">
        <v>216966</v>
      </c>
      <c r="Q8" s="9">
        <f t="shared" si="7"/>
        <v>33139</v>
      </c>
      <c r="R8" s="17">
        <f t="shared" si="2"/>
        <v>97.390307696828998</v>
      </c>
      <c r="S8" s="17">
        <f t="shared" si="3"/>
        <v>126.23900041903167</v>
      </c>
      <c r="U8" s="6">
        <v>82991</v>
      </c>
      <c r="V8" s="9">
        <f t="shared" si="8"/>
        <v>37833</v>
      </c>
      <c r="W8" s="18">
        <f t="shared" ref="W8:W29" si="9">V8/M8*100</f>
        <v>111.18523525435684</v>
      </c>
      <c r="X8" s="20">
        <f t="shared" ref="X8:X32" si="10">V8/J8*100</f>
        <v>144.12022399146701</v>
      </c>
    </row>
    <row r="9" spans="1:25" x14ac:dyDescent="0.3">
      <c r="A9" s="30">
        <v>20230708</v>
      </c>
      <c r="B9" s="30" t="s">
        <v>14</v>
      </c>
      <c r="C9" s="6">
        <v>190040</v>
      </c>
      <c r="D9" s="6">
        <v>50785</v>
      </c>
      <c r="E9" s="6">
        <f t="shared" si="0"/>
        <v>240825</v>
      </c>
      <c r="G9" s="26">
        <v>20230808</v>
      </c>
      <c r="H9" s="26" t="s">
        <v>17</v>
      </c>
      <c r="I9" s="6">
        <v>200818</v>
      </c>
      <c r="J9" s="29">
        <f t="shared" si="5"/>
        <v>23951</v>
      </c>
      <c r="K9" s="6">
        <v>54567</v>
      </c>
      <c r="L9" s="9">
        <f t="shared" si="1"/>
        <v>255385</v>
      </c>
      <c r="M9" s="9">
        <f t="shared" si="6"/>
        <v>32256</v>
      </c>
      <c r="N9" s="7"/>
      <c r="O9" s="26">
        <v>20230808</v>
      </c>
      <c r="P9" s="6">
        <v>248368</v>
      </c>
      <c r="Q9" s="9">
        <f t="shared" si="7"/>
        <v>31402</v>
      </c>
      <c r="R9" s="17">
        <f t="shared" si="2"/>
        <v>97.352430555555557</v>
      </c>
      <c r="S9" s="17">
        <f t="shared" si="3"/>
        <v>131.10934825268257</v>
      </c>
      <c r="U9" s="6">
        <v>116215</v>
      </c>
      <c r="V9" s="9">
        <f t="shared" si="8"/>
        <v>33224</v>
      </c>
      <c r="W9" s="18">
        <f t="shared" si="9"/>
        <v>103.00099206349206</v>
      </c>
      <c r="X9" s="20">
        <f t="shared" si="10"/>
        <v>138.71654628199238</v>
      </c>
    </row>
    <row r="10" spans="1:25" x14ac:dyDescent="0.3">
      <c r="A10" s="30">
        <v>20230709</v>
      </c>
      <c r="B10" s="30" t="s">
        <v>15</v>
      </c>
      <c r="C10" s="6">
        <v>199985</v>
      </c>
      <c r="D10" s="6">
        <v>54211</v>
      </c>
      <c r="E10" s="6">
        <f t="shared" si="0"/>
        <v>254196</v>
      </c>
      <c r="G10" s="26">
        <v>20230809</v>
      </c>
      <c r="H10" s="26" t="s">
        <v>18</v>
      </c>
      <c r="I10" s="6">
        <v>222395</v>
      </c>
      <c r="J10" s="29">
        <f t="shared" si="5"/>
        <v>21577</v>
      </c>
      <c r="K10" s="6">
        <v>62280</v>
      </c>
      <c r="L10" s="9">
        <f t="shared" si="1"/>
        <v>284675</v>
      </c>
      <c r="M10" s="9">
        <f t="shared" si="6"/>
        <v>29290</v>
      </c>
      <c r="N10" s="7"/>
      <c r="O10" s="26">
        <v>20230809</v>
      </c>
      <c r="P10" s="6">
        <v>276886</v>
      </c>
      <c r="Q10" s="9">
        <f t="shared" si="7"/>
        <v>28518</v>
      </c>
      <c r="R10" s="17">
        <f t="shared" si="2"/>
        <v>97.364288152953222</v>
      </c>
      <c r="S10" s="17">
        <f t="shared" si="3"/>
        <v>132.16851276822544</v>
      </c>
      <c r="U10" s="6">
        <v>145406</v>
      </c>
      <c r="V10" s="9">
        <f t="shared" si="8"/>
        <v>29191</v>
      </c>
      <c r="W10" s="18">
        <f t="shared" si="9"/>
        <v>99.6620006828269</v>
      </c>
      <c r="X10" s="20">
        <f t="shared" si="10"/>
        <v>135.28757473235387</v>
      </c>
    </row>
    <row r="11" spans="1:25" x14ac:dyDescent="0.3">
      <c r="A11" s="26">
        <v>20230710</v>
      </c>
      <c r="B11" s="26" t="s">
        <v>16</v>
      </c>
      <c r="C11" s="27">
        <v>225109</v>
      </c>
      <c r="D11" s="27">
        <v>62078</v>
      </c>
      <c r="E11" s="27">
        <f t="shared" si="0"/>
        <v>287187</v>
      </c>
      <c r="G11" s="26">
        <v>20230810</v>
      </c>
      <c r="H11" s="26" t="s">
        <v>19</v>
      </c>
      <c r="I11" s="6">
        <v>245044</v>
      </c>
      <c r="J11" s="29">
        <f t="shared" si="5"/>
        <v>22649</v>
      </c>
      <c r="K11" s="6">
        <v>69762</v>
      </c>
      <c r="L11" s="9">
        <f t="shared" si="1"/>
        <v>314806</v>
      </c>
      <c r="M11" s="9">
        <f t="shared" si="6"/>
        <v>30131</v>
      </c>
      <c r="N11" s="7"/>
      <c r="O11" s="26">
        <v>20230810</v>
      </c>
      <c r="P11" s="6">
        <v>306131</v>
      </c>
      <c r="Q11" s="9">
        <f t="shared" si="7"/>
        <v>29245</v>
      </c>
      <c r="R11" s="17">
        <f t="shared" si="2"/>
        <v>97.059506820218374</v>
      </c>
      <c r="S11" s="17">
        <f t="shared" si="3"/>
        <v>129.12269857388847</v>
      </c>
      <c r="U11" s="6">
        <v>174472</v>
      </c>
      <c r="V11" s="9">
        <f t="shared" si="8"/>
        <v>29066</v>
      </c>
      <c r="W11" s="18">
        <f t="shared" si="9"/>
        <v>96.465434270352787</v>
      </c>
      <c r="X11" s="20">
        <f t="shared" si="10"/>
        <v>128.33237670537329</v>
      </c>
    </row>
    <row r="12" spans="1:25" x14ac:dyDescent="0.3">
      <c r="A12" s="26">
        <v>20230711</v>
      </c>
      <c r="B12" s="26" t="s">
        <v>17</v>
      </c>
      <c r="C12" s="27">
        <v>245820</v>
      </c>
      <c r="D12" s="27">
        <v>69014</v>
      </c>
      <c r="E12" s="27">
        <f t="shared" si="0"/>
        <v>314834</v>
      </c>
      <c r="G12" s="26">
        <v>20230811</v>
      </c>
      <c r="H12" s="26" t="s">
        <v>20</v>
      </c>
      <c r="I12" s="6">
        <v>264627</v>
      </c>
      <c r="J12" s="29">
        <f t="shared" si="5"/>
        <v>19583</v>
      </c>
      <c r="K12" s="6">
        <v>76953</v>
      </c>
      <c r="L12" s="9">
        <f t="shared" si="1"/>
        <v>341580</v>
      </c>
      <c r="M12" s="9">
        <f t="shared" si="6"/>
        <v>26774</v>
      </c>
      <c r="N12" s="7"/>
      <c r="O12" s="26">
        <v>20230811</v>
      </c>
      <c r="P12" s="6">
        <v>332238</v>
      </c>
      <c r="Q12" s="9">
        <f t="shared" si="7"/>
        <v>26107</v>
      </c>
      <c r="R12" s="17">
        <f t="shared" si="2"/>
        <v>97.508777171883168</v>
      </c>
      <c r="S12" s="17">
        <f t="shared" si="3"/>
        <v>133.31460961037635</v>
      </c>
      <c r="U12" s="6">
        <v>199899</v>
      </c>
      <c r="V12" s="9">
        <f t="shared" si="8"/>
        <v>25427</v>
      </c>
      <c r="W12" s="18">
        <f t="shared" si="9"/>
        <v>94.968999775901992</v>
      </c>
      <c r="X12" s="20">
        <f t="shared" si="10"/>
        <v>129.84221008017158</v>
      </c>
    </row>
    <row r="13" spans="1:25" x14ac:dyDescent="0.3">
      <c r="A13" s="26">
        <v>20230712</v>
      </c>
      <c r="B13" s="26" t="s">
        <v>18</v>
      </c>
      <c r="C13" s="27">
        <v>265800</v>
      </c>
      <c r="D13" s="27">
        <v>75641</v>
      </c>
      <c r="E13" s="27">
        <f t="shared" si="0"/>
        <v>341441</v>
      </c>
      <c r="G13" s="56">
        <v>20230812</v>
      </c>
      <c r="H13" s="56" t="s">
        <v>14</v>
      </c>
      <c r="I13" s="57">
        <v>276233</v>
      </c>
      <c r="J13" s="58">
        <f t="shared" si="5"/>
        <v>11606</v>
      </c>
      <c r="K13" s="57">
        <v>81561</v>
      </c>
      <c r="L13" s="59">
        <f t="shared" si="1"/>
        <v>357794</v>
      </c>
      <c r="M13" s="59">
        <f t="shared" si="6"/>
        <v>16214</v>
      </c>
      <c r="N13" s="7"/>
      <c r="O13" s="56">
        <v>20230812</v>
      </c>
      <c r="P13" s="57">
        <v>348119</v>
      </c>
      <c r="Q13" s="59">
        <f t="shared" si="7"/>
        <v>15881</v>
      </c>
      <c r="R13" s="61">
        <f t="shared" si="2"/>
        <v>97.94621931663994</v>
      </c>
      <c r="S13" s="61">
        <f t="shared" si="3"/>
        <v>136.8343960020679</v>
      </c>
      <c r="U13" s="6">
        <v>215089</v>
      </c>
      <c r="V13" s="9">
        <f t="shared" si="8"/>
        <v>15190</v>
      </c>
      <c r="W13" s="18">
        <f t="shared" si="9"/>
        <v>93.684470210928822</v>
      </c>
      <c r="X13" s="20">
        <f t="shared" si="10"/>
        <v>130.88057901085645</v>
      </c>
    </row>
    <row r="14" spans="1:25" x14ac:dyDescent="0.3">
      <c r="A14" s="26">
        <v>20230713</v>
      </c>
      <c r="B14" s="26" t="s">
        <v>19</v>
      </c>
      <c r="C14" s="27">
        <v>284517</v>
      </c>
      <c r="D14" s="27">
        <v>82187</v>
      </c>
      <c r="E14" s="27">
        <f t="shared" si="0"/>
        <v>366704</v>
      </c>
      <c r="G14" s="56">
        <v>20230813</v>
      </c>
      <c r="H14" s="56" t="s">
        <v>15</v>
      </c>
      <c r="I14" s="57">
        <v>285485</v>
      </c>
      <c r="J14" s="58">
        <f t="shared" si="5"/>
        <v>9252</v>
      </c>
      <c r="K14" s="57">
        <v>85396</v>
      </c>
      <c r="L14" s="59">
        <f t="shared" si="1"/>
        <v>370881</v>
      </c>
      <c r="M14" s="59">
        <f t="shared" si="6"/>
        <v>13087</v>
      </c>
      <c r="N14" s="7"/>
      <c r="O14" s="56">
        <v>20230813</v>
      </c>
      <c r="P14" s="57">
        <v>360986</v>
      </c>
      <c r="Q14" s="59">
        <f t="shared" si="7"/>
        <v>12867</v>
      </c>
      <c r="R14" s="61">
        <f t="shared" si="2"/>
        <v>98.318942461985188</v>
      </c>
      <c r="S14" s="61">
        <f t="shared" si="3"/>
        <v>139.07263294422827</v>
      </c>
      <c r="U14" s="6">
        <v>227145</v>
      </c>
      <c r="V14" s="9">
        <f t="shared" si="8"/>
        <v>12056</v>
      </c>
      <c r="W14" s="18">
        <f t="shared" si="9"/>
        <v>92.121953083212347</v>
      </c>
      <c r="X14" s="20">
        <f t="shared" si="10"/>
        <v>130.3069606571552</v>
      </c>
    </row>
    <row r="15" spans="1:25" x14ac:dyDescent="0.3">
      <c r="A15" s="26">
        <v>20230714</v>
      </c>
      <c r="B15" s="26" t="s">
        <v>20</v>
      </c>
      <c r="C15" s="27">
        <v>300903</v>
      </c>
      <c r="D15" s="27">
        <v>88873</v>
      </c>
      <c r="E15" s="27">
        <f t="shared" si="0"/>
        <v>389776</v>
      </c>
      <c r="G15" s="26">
        <v>20230814</v>
      </c>
      <c r="H15" s="26" t="s">
        <v>16</v>
      </c>
      <c r="I15" s="6">
        <v>305660</v>
      </c>
      <c r="J15" s="29">
        <f t="shared" si="5"/>
        <v>20175</v>
      </c>
      <c r="K15" s="6">
        <v>93203</v>
      </c>
      <c r="L15" s="9">
        <f t="shared" si="1"/>
        <v>398863</v>
      </c>
      <c r="M15" s="9">
        <f t="shared" si="6"/>
        <v>27982</v>
      </c>
      <c r="N15" s="7"/>
      <c r="O15" s="26">
        <v>20230814</v>
      </c>
      <c r="P15" s="6">
        <v>388377</v>
      </c>
      <c r="Q15" s="9">
        <f t="shared" si="7"/>
        <v>27391</v>
      </c>
      <c r="R15" s="17">
        <f t="shared" si="2"/>
        <v>97.88792795368451</v>
      </c>
      <c r="S15" s="17">
        <f t="shared" si="3"/>
        <v>135.76703841387857</v>
      </c>
      <c r="U15" s="6">
        <v>252326</v>
      </c>
      <c r="V15" s="9">
        <f t="shared" si="8"/>
        <v>25181</v>
      </c>
      <c r="W15" s="18">
        <f t="shared" si="9"/>
        <v>89.989993567293254</v>
      </c>
      <c r="X15" s="20">
        <f t="shared" si="10"/>
        <v>124.81288723667905</v>
      </c>
    </row>
    <row r="16" spans="1:25" x14ac:dyDescent="0.3">
      <c r="A16" s="26">
        <v>20230715</v>
      </c>
      <c r="B16" s="26" t="s">
        <v>14</v>
      </c>
      <c r="C16" s="27">
        <v>311493</v>
      </c>
      <c r="D16" s="27">
        <v>93261</v>
      </c>
      <c r="E16" s="27">
        <f t="shared" si="0"/>
        <v>404754</v>
      </c>
      <c r="G16" s="26">
        <v>20230815</v>
      </c>
      <c r="H16" s="26" t="s">
        <v>17</v>
      </c>
      <c r="I16" s="6">
        <v>316616</v>
      </c>
      <c r="J16" s="29">
        <f t="shared" si="5"/>
        <v>10956</v>
      </c>
      <c r="K16" s="6">
        <v>97629</v>
      </c>
      <c r="L16" s="9">
        <f t="shared" si="1"/>
        <v>414245</v>
      </c>
      <c r="M16" s="9">
        <f t="shared" si="6"/>
        <v>15382</v>
      </c>
      <c r="N16" s="7"/>
      <c r="O16" s="26">
        <v>20230815</v>
      </c>
      <c r="P16" s="6">
        <v>403467</v>
      </c>
      <c r="Q16" s="9">
        <f t="shared" si="7"/>
        <v>15090</v>
      </c>
      <c r="R16" s="17">
        <f t="shared" si="2"/>
        <v>98.101677285138479</v>
      </c>
      <c r="S16" s="17">
        <f t="shared" si="3"/>
        <v>137.73274917853232</v>
      </c>
      <c r="U16" s="6">
        <v>266100</v>
      </c>
      <c r="V16" s="9">
        <f t="shared" si="8"/>
        <v>13774</v>
      </c>
      <c r="W16" s="18">
        <f t="shared" si="9"/>
        <v>89.546222857885837</v>
      </c>
      <c r="X16" s="20">
        <f t="shared" si="10"/>
        <v>125.72106608251185</v>
      </c>
    </row>
    <row r="17" spans="1:24" x14ac:dyDescent="0.3">
      <c r="A17" s="26">
        <v>20230716</v>
      </c>
      <c r="B17" s="26" t="s">
        <v>15</v>
      </c>
      <c r="C17" s="27">
        <v>319982</v>
      </c>
      <c r="D17" s="27">
        <v>97104</v>
      </c>
      <c r="E17" s="27">
        <f t="shared" si="0"/>
        <v>417086</v>
      </c>
      <c r="G17" s="26">
        <v>20230816</v>
      </c>
      <c r="H17" s="26" t="s">
        <v>18</v>
      </c>
      <c r="I17" s="6">
        <v>336434</v>
      </c>
      <c r="J17" s="29">
        <f t="shared" si="5"/>
        <v>19818</v>
      </c>
      <c r="K17" s="6">
        <v>105293</v>
      </c>
      <c r="L17" s="9">
        <f t="shared" si="1"/>
        <v>441727</v>
      </c>
      <c r="M17" s="9">
        <f t="shared" si="6"/>
        <v>27482</v>
      </c>
      <c r="N17" s="7"/>
      <c r="O17" s="26">
        <v>20230816</v>
      </c>
      <c r="P17" s="6">
        <v>430363</v>
      </c>
      <c r="Q17" s="9">
        <f t="shared" si="7"/>
        <v>26896</v>
      </c>
      <c r="R17" s="17">
        <f t="shared" si="2"/>
        <v>97.867695218688596</v>
      </c>
      <c r="S17" s="17">
        <f t="shared" si="3"/>
        <v>135.71500655969322</v>
      </c>
      <c r="U17" s="6">
        <v>290428</v>
      </c>
      <c r="V17" s="9">
        <f t="shared" si="8"/>
        <v>24328</v>
      </c>
      <c r="W17" s="18">
        <f t="shared" si="9"/>
        <v>88.523397132668663</v>
      </c>
      <c r="X17" s="20">
        <f t="shared" si="10"/>
        <v>122.7570895145827</v>
      </c>
    </row>
    <row r="18" spans="1:24" x14ac:dyDescent="0.3">
      <c r="A18" s="26">
        <v>20230717</v>
      </c>
      <c r="B18" s="26" t="s">
        <v>16</v>
      </c>
      <c r="C18" s="27">
        <v>340148</v>
      </c>
      <c r="D18" s="27">
        <v>105372</v>
      </c>
      <c r="E18" s="27">
        <f t="shared" si="0"/>
        <v>445520</v>
      </c>
      <c r="G18" s="26">
        <v>20230817</v>
      </c>
      <c r="H18" s="26" t="s">
        <v>19</v>
      </c>
      <c r="I18" s="6">
        <v>354971</v>
      </c>
      <c r="J18" s="29">
        <f t="shared" si="5"/>
        <v>18537</v>
      </c>
      <c r="K18" s="6">
        <v>112613</v>
      </c>
      <c r="L18" s="9">
        <f t="shared" si="1"/>
        <v>467584</v>
      </c>
      <c r="M18" s="9">
        <f t="shared" si="6"/>
        <v>25857</v>
      </c>
      <c r="N18" s="7"/>
      <c r="O18" s="26">
        <v>20230817</v>
      </c>
      <c r="P18" s="6">
        <v>455515</v>
      </c>
      <c r="Q18" s="9">
        <f t="shared" si="7"/>
        <v>25152</v>
      </c>
      <c r="R18" s="17">
        <f t="shared" si="2"/>
        <v>97.273465599257463</v>
      </c>
      <c r="S18" s="17">
        <f t="shared" si="3"/>
        <v>135.68538598478719</v>
      </c>
      <c r="U18" s="6">
        <v>312889</v>
      </c>
      <c r="V18" s="9">
        <f t="shared" si="8"/>
        <v>22461</v>
      </c>
      <c r="W18" s="18">
        <f t="shared" si="9"/>
        <v>86.866225780252933</v>
      </c>
      <c r="X18" s="20">
        <f t="shared" si="10"/>
        <v>121.16847386308464</v>
      </c>
    </row>
    <row r="19" spans="1:24" x14ac:dyDescent="0.3">
      <c r="A19" s="26">
        <v>20230718</v>
      </c>
      <c r="B19" s="26" t="s">
        <v>17</v>
      </c>
      <c r="C19" s="27">
        <v>357633</v>
      </c>
      <c r="D19" s="27">
        <v>112288</v>
      </c>
      <c r="E19" s="27">
        <f t="shared" si="0"/>
        <v>469921</v>
      </c>
      <c r="G19" s="26">
        <v>20230818</v>
      </c>
      <c r="H19" s="26" t="s">
        <v>20</v>
      </c>
      <c r="I19" s="6">
        <v>372092</v>
      </c>
      <c r="J19" s="29">
        <f t="shared" si="5"/>
        <v>17121</v>
      </c>
      <c r="K19" s="6">
        <v>119523</v>
      </c>
      <c r="L19" s="9">
        <f t="shared" si="1"/>
        <v>491615</v>
      </c>
      <c r="M19" s="9">
        <f t="shared" si="6"/>
        <v>24031</v>
      </c>
      <c r="N19" s="7"/>
      <c r="O19" s="26">
        <v>20230818</v>
      </c>
      <c r="P19" s="6">
        <v>479032</v>
      </c>
      <c r="Q19" s="9">
        <f t="shared" si="7"/>
        <v>23517</v>
      </c>
      <c r="R19" s="17">
        <f t="shared" si="2"/>
        <v>97.861096084224542</v>
      </c>
      <c r="S19" s="17">
        <f t="shared" si="3"/>
        <v>137.35763097949888</v>
      </c>
      <c r="U19" s="6">
        <v>333700</v>
      </c>
      <c r="V19" s="9">
        <f t="shared" si="8"/>
        <v>20811</v>
      </c>
      <c r="W19" s="18">
        <f t="shared" si="9"/>
        <v>86.600640838916405</v>
      </c>
      <c r="X19" s="20">
        <f t="shared" si="10"/>
        <v>121.55247941124934</v>
      </c>
    </row>
    <row r="20" spans="1:24" x14ac:dyDescent="0.3">
      <c r="A20" s="26">
        <v>20230719</v>
      </c>
      <c r="B20" s="26" t="s">
        <v>18</v>
      </c>
      <c r="C20" s="27">
        <v>373812</v>
      </c>
      <c r="D20" s="27">
        <v>119090</v>
      </c>
      <c r="E20" s="27">
        <f t="shared" si="0"/>
        <v>492902</v>
      </c>
      <c r="G20" s="56">
        <v>20230819</v>
      </c>
      <c r="H20" s="56" t="s">
        <v>14</v>
      </c>
      <c r="I20" s="57">
        <v>382093</v>
      </c>
      <c r="J20" s="58">
        <f t="shared" si="5"/>
        <v>10001</v>
      </c>
      <c r="K20" s="57">
        <v>123756</v>
      </c>
      <c r="L20" s="59">
        <f t="shared" si="1"/>
        <v>505849</v>
      </c>
      <c r="M20" s="59">
        <f t="shared" si="6"/>
        <v>14234</v>
      </c>
      <c r="N20" s="7"/>
      <c r="O20" s="56">
        <v>20230819</v>
      </c>
      <c r="P20" s="57">
        <v>493015</v>
      </c>
      <c r="Q20" s="59">
        <f t="shared" si="7"/>
        <v>13983</v>
      </c>
      <c r="R20" s="61">
        <f t="shared" si="2"/>
        <v>98.236616551917948</v>
      </c>
      <c r="S20" s="61">
        <f t="shared" si="3"/>
        <v>139.81601839816017</v>
      </c>
      <c r="U20" s="6">
        <v>345939</v>
      </c>
      <c r="V20" s="9">
        <f t="shared" si="8"/>
        <v>12239</v>
      </c>
      <c r="W20" s="18">
        <f t="shared" si="9"/>
        <v>85.984263032176472</v>
      </c>
      <c r="X20" s="20">
        <f t="shared" si="10"/>
        <v>122.37776222377764</v>
      </c>
    </row>
    <row r="21" spans="1:24" x14ac:dyDescent="0.3">
      <c r="A21" s="26">
        <v>20230720</v>
      </c>
      <c r="B21" s="26" t="s">
        <v>19</v>
      </c>
      <c r="C21" s="27">
        <v>391174</v>
      </c>
      <c r="D21" s="27">
        <v>125791</v>
      </c>
      <c r="E21" s="27">
        <f t="shared" si="0"/>
        <v>516965</v>
      </c>
      <c r="G21" s="56">
        <v>20230820</v>
      </c>
      <c r="H21" s="56" t="s">
        <v>15</v>
      </c>
      <c r="I21" s="57">
        <v>390126</v>
      </c>
      <c r="J21" s="58">
        <f t="shared" si="5"/>
        <v>8033</v>
      </c>
      <c r="K21" s="57">
        <v>127174</v>
      </c>
      <c r="L21" s="59">
        <f t="shared" si="1"/>
        <v>517300</v>
      </c>
      <c r="M21" s="59">
        <f t="shared" si="6"/>
        <v>11451</v>
      </c>
      <c r="N21" s="7"/>
      <c r="O21" s="56">
        <v>20230820</v>
      </c>
      <c r="P21" s="57">
        <v>502960</v>
      </c>
      <c r="Q21" s="59">
        <f t="shared" si="7"/>
        <v>9945</v>
      </c>
      <c r="R21" s="61">
        <f t="shared" si="2"/>
        <v>86.848310191249681</v>
      </c>
      <c r="S21" s="61">
        <f t="shared" si="3"/>
        <v>123.80181750280094</v>
      </c>
      <c r="U21" s="6">
        <v>354121</v>
      </c>
      <c r="V21" s="9">
        <f t="shared" si="8"/>
        <v>8182</v>
      </c>
      <c r="W21" s="18">
        <f t="shared" si="9"/>
        <v>71.452274910488171</v>
      </c>
      <c r="X21" s="20">
        <f t="shared" si="10"/>
        <v>101.85484874891075</v>
      </c>
    </row>
    <row r="22" spans="1:24" s="3" customFormat="1" x14ac:dyDescent="0.3">
      <c r="A22" s="30">
        <v>20230721</v>
      </c>
      <c r="B22" s="26" t="s">
        <v>20</v>
      </c>
      <c r="C22" s="6">
        <v>406160</v>
      </c>
      <c r="D22" s="6">
        <v>131957</v>
      </c>
      <c r="E22" s="6">
        <f t="shared" si="0"/>
        <v>538117</v>
      </c>
      <c r="G22" s="30">
        <v>20230821</v>
      </c>
      <c r="H22" s="26" t="s">
        <v>16</v>
      </c>
      <c r="I22" s="6">
        <v>410506</v>
      </c>
      <c r="J22" s="29">
        <f t="shared" si="5"/>
        <v>20380</v>
      </c>
      <c r="K22" s="6">
        <v>134427</v>
      </c>
      <c r="L22" s="9">
        <f t="shared" si="1"/>
        <v>544933</v>
      </c>
      <c r="M22" s="9">
        <f t="shared" si="6"/>
        <v>27633</v>
      </c>
      <c r="N22" s="7"/>
      <c r="O22" s="30">
        <v>20230821</v>
      </c>
      <c r="P22" s="6">
        <v>527658</v>
      </c>
      <c r="Q22" s="9">
        <f t="shared" si="7"/>
        <v>24698</v>
      </c>
      <c r="R22" s="17">
        <f t="shared" si="2"/>
        <v>89.378641479390581</v>
      </c>
      <c r="S22" s="17">
        <f t="shared" si="3"/>
        <v>121.1874386653582</v>
      </c>
      <c r="U22" s="6">
        <v>375254</v>
      </c>
      <c r="V22" s="9">
        <f t="shared" si="8"/>
        <v>21133</v>
      </c>
      <c r="W22" s="18">
        <f t="shared" si="9"/>
        <v>76.477400209893958</v>
      </c>
      <c r="X22" s="20">
        <f t="shared" si="10"/>
        <v>103.69479882237486</v>
      </c>
    </row>
    <row r="23" spans="1:24" x14ac:dyDescent="0.3">
      <c r="A23" s="31">
        <v>20230722</v>
      </c>
      <c r="B23" s="26" t="s">
        <v>14</v>
      </c>
      <c r="C23" s="32">
        <v>415234</v>
      </c>
      <c r="D23" s="32">
        <v>135591</v>
      </c>
      <c r="E23" s="32">
        <f t="shared" si="0"/>
        <v>550825</v>
      </c>
      <c r="F23" s="3"/>
      <c r="G23" s="30">
        <v>20230822</v>
      </c>
      <c r="H23" s="26" t="s">
        <v>17</v>
      </c>
      <c r="I23" s="6">
        <v>427690</v>
      </c>
      <c r="J23" s="29">
        <f t="shared" si="5"/>
        <v>17184</v>
      </c>
      <c r="K23" s="6">
        <v>141790</v>
      </c>
      <c r="L23" s="9">
        <f t="shared" si="1"/>
        <v>569480</v>
      </c>
      <c r="M23" s="9">
        <f t="shared" si="6"/>
        <v>24547</v>
      </c>
      <c r="N23" s="7"/>
      <c r="O23" s="30">
        <v>20230822</v>
      </c>
      <c r="P23" s="6">
        <v>551923</v>
      </c>
      <c r="Q23" s="9">
        <f t="shared" si="7"/>
        <v>24265</v>
      </c>
      <c r="R23" s="17">
        <f t="shared" si="2"/>
        <v>98.851183444005372</v>
      </c>
      <c r="S23" s="17">
        <f t="shared" si="3"/>
        <v>141.20693668528864</v>
      </c>
      <c r="T23" s="3"/>
      <c r="U23" s="6">
        <v>395666</v>
      </c>
      <c r="V23" s="9">
        <f t="shared" si="8"/>
        <v>20412</v>
      </c>
      <c r="W23" s="18">
        <f t="shared" si="9"/>
        <v>83.154764329653318</v>
      </c>
      <c r="X23" s="20">
        <f t="shared" si="10"/>
        <v>118.78491620111731</v>
      </c>
    </row>
    <row r="24" spans="1:24" x14ac:dyDescent="0.3">
      <c r="A24" s="26">
        <v>20230723</v>
      </c>
      <c r="B24" s="26" t="s">
        <v>15</v>
      </c>
      <c r="C24" s="27">
        <v>423000</v>
      </c>
      <c r="D24" s="27">
        <v>138880</v>
      </c>
      <c r="E24" s="27">
        <f t="shared" si="0"/>
        <v>561880</v>
      </c>
      <c r="G24" s="30">
        <v>20230823</v>
      </c>
      <c r="H24" s="26" t="s">
        <v>18</v>
      </c>
      <c r="I24" s="6">
        <v>444171</v>
      </c>
      <c r="J24" s="29">
        <f t="shared" si="5"/>
        <v>16481</v>
      </c>
      <c r="K24" s="6">
        <v>149387</v>
      </c>
      <c r="L24" s="9">
        <f t="shared" si="1"/>
        <v>593558</v>
      </c>
      <c r="M24" s="9">
        <f t="shared" si="6"/>
        <v>24078</v>
      </c>
      <c r="O24" s="30">
        <v>20230823</v>
      </c>
      <c r="P24" s="6">
        <v>575607</v>
      </c>
      <c r="Q24" s="9">
        <f t="shared" si="7"/>
        <v>23684</v>
      </c>
      <c r="R24" s="17">
        <f t="shared" si="2"/>
        <v>98.363651466068617</v>
      </c>
      <c r="S24" s="17">
        <f t="shared" si="3"/>
        <v>143.70487227716765</v>
      </c>
      <c r="U24" s="6">
        <v>415026</v>
      </c>
      <c r="V24" s="9">
        <f t="shared" si="8"/>
        <v>19360</v>
      </c>
      <c r="W24" s="18">
        <f t="shared" si="9"/>
        <v>80.405349281501785</v>
      </c>
      <c r="X24" s="20">
        <f t="shared" si="10"/>
        <v>117.46860020629816</v>
      </c>
    </row>
    <row r="25" spans="1:24" x14ac:dyDescent="0.3">
      <c r="A25" s="26">
        <v>20230724</v>
      </c>
      <c r="B25" s="26" t="s">
        <v>16</v>
      </c>
      <c r="C25" s="27">
        <v>441252</v>
      </c>
      <c r="D25" s="27">
        <v>145897</v>
      </c>
      <c r="E25" s="27">
        <f t="shared" si="0"/>
        <v>587149</v>
      </c>
      <c r="G25" s="30">
        <v>20230824</v>
      </c>
      <c r="H25" s="26" t="s">
        <v>19</v>
      </c>
      <c r="I25" s="6">
        <v>459749</v>
      </c>
      <c r="J25" s="29">
        <f t="shared" si="5"/>
        <v>15578</v>
      </c>
      <c r="K25" s="6">
        <v>156927</v>
      </c>
      <c r="L25" s="9">
        <f t="shared" si="1"/>
        <v>616676</v>
      </c>
      <c r="M25" s="9">
        <f t="shared" si="6"/>
        <v>23118</v>
      </c>
      <c r="O25" s="30">
        <v>20230824</v>
      </c>
      <c r="P25" s="6">
        <v>598314</v>
      </c>
      <c r="Q25" s="9">
        <f t="shared" si="7"/>
        <v>22707</v>
      </c>
      <c r="R25" s="17">
        <f t="shared" si="2"/>
        <v>98.222164547106146</v>
      </c>
      <c r="S25" s="17">
        <f t="shared" si="3"/>
        <v>145.76325587366799</v>
      </c>
      <c r="U25" s="6">
        <v>433288</v>
      </c>
      <c r="V25" s="9">
        <f t="shared" si="8"/>
        <v>18262</v>
      </c>
      <c r="W25" s="18">
        <f t="shared" si="9"/>
        <v>78.994722726879488</v>
      </c>
      <c r="X25" s="20">
        <f t="shared" si="10"/>
        <v>117.22942611375015</v>
      </c>
    </row>
    <row r="26" spans="1:24" x14ac:dyDescent="0.3">
      <c r="A26" s="26">
        <v>20230725</v>
      </c>
      <c r="B26" s="26" t="s">
        <v>17</v>
      </c>
      <c r="C26" s="27">
        <v>460662</v>
      </c>
      <c r="D26" s="27">
        <v>153442</v>
      </c>
      <c r="E26" s="27">
        <f t="shared" si="0"/>
        <v>614104</v>
      </c>
      <c r="G26" s="30">
        <v>20230825</v>
      </c>
      <c r="H26" s="26" t="s">
        <v>20</v>
      </c>
      <c r="I26" s="6">
        <v>477191</v>
      </c>
      <c r="J26" s="29">
        <f t="shared" si="5"/>
        <v>17442</v>
      </c>
      <c r="K26" s="6">
        <v>165017</v>
      </c>
      <c r="L26" s="9">
        <f t="shared" si="1"/>
        <v>642208</v>
      </c>
      <c r="M26" s="9">
        <f t="shared" si="6"/>
        <v>25532</v>
      </c>
      <c r="O26" s="30">
        <v>20230825</v>
      </c>
      <c r="P26" s="6">
        <v>623403</v>
      </c>
      <c r="Q26" s="9">
        <f t="shared" si="7"/>
        <v>25089</v>
      </c>
      <c r="R26" s="17">
        <f t="shared" si="2"/>
        <v>98.264922450258496</v>
      </c>
      <c r="S26" s="17">
        <f t="shared" si="3"/>
        <v>143.84244926040591</v>
      </c>
      <c r="U26" s="6">
        <v>453808</v>
      </c>
      <c r="V26" s="9">
        <f t="shared" si="8"/>
        <v>20520</v>
      </c>
      <c r="W26" s="18">
        <f t="shared" si="9"/>
        <v>80.369732100893003</v>
      </c>
      <c r="X26" s="20">
        <f t="shared" si="10"/>
        <v>117.64705882352942</v>
      </c>
    </row>
    <row r="27" spans="1:24" x14ac:dyDescent="0.3">
      <c r="A27" s="26">
        <v>20230726</v>
      </c>
      <c r="B27" s="26" t="s">
        <v>18</v>
      </c>
      <c r="C27" s="27">
        <v>476561</v>
      </c>
      <c r="D27" s="27">
        <v>160826</v>
      </c>
      <c r="E27" s="27">
        <f t="shared" si="0"/>
        <v>637387</v>
      </c>
      <c r="G27" s="56">
        <v>20230826</v>
      </c>
      <c r="H27" s="56" t="s">
        <v>14</v>
      </c>
      <c r="I27" s="57">
        <v>486490</v>
      </c>
      <c r="J27" s="58">
        <f t="shared" si="5"/>
        <v>9299</v>
      </c>
      <c r="K27" s="57">
        <v>169596</v>
      </c>
      <c r="L27" s="59">
        <f t="shared" si="1"/>
        <v>656086</v>
      </c>
      <c r="M27" s="59">
        <f t="shared" si="6"/>
        <v>13878</v>
      </c>
      <c r="O27" s="56">
        <v>20230826</v>
      </c>
      <c r="P27" s="57">
        <v>637104</v>
      </c>
      <c r="Q27" s="59">
        <f t="shared" si="7"/>
        <v>13701</v>
      </c>
      <c r="R27" s="61">
        <f t="shared" si="2"/>
        <v>98.724600086467802</v>
      </c>
      <c r="S27" s="61">
        <f t="shared" si="3"/>
        <v>147.33842348639638</v>
      </c>
      <c r="U27" s="6">
        <v>464815</v>
      </c>
      <c r="V27" s="9">
        <f t="shared" si="8"/>
        <v>11007</v>
      </c>
      <c r="W27" s="18">
        <f t="shared" si="9"/>
        <v>79.312581063553822</v>
      </c>
      <c r="X27" s="20">
        <f t="shared" si="10"/>
        <v>118.36756640498977</v>
      </c>
    </row>
    <row r="28" spans="1:24" x14ac:dyDescent="0.3">
      <c r="A28" s="26">
        <v>20230727</v>
      </c>
      <c r="B28" s="26" t="s">
        <v>19</v>
      </c>
      <c r="C28" s="27">
        <v>492204</v>
      </c>
      <c r="D28" s="27">
        <v>167409</v>
      </c>
      <c r="E28" s="27">
        <f t="shared" si="0"/>
        <v>659613</v>
      </c>
      <c r="G28" s="56">
        <v>20230827</v>
      </c>
      <c r="H28" s="56" t="s">
        <v>15</v>
      </c>
      <c r="I28" s="57">
        <v>494151</v>
      </c>
      <c r="J28" s="58">
        <f t="shared" si="5"/>
        <v>7661</v>
      </c>
      <c r="K28" s="57">
        <v>173539</v>
      </c>
      <c r="L28" s="59">
        <f t="shared" si="1"/>
        <v>667690</v>
      </c>
      <c r="M28" s="59">
        <f t="shared" si="6"/>
        <v>11604</v>
      </c>
      <c r="O28" s="56">
        <v>20230827</v>
      </c>
      <c r="P28" s="57">
        <v>648590</v>
      </c>
      <c r="Q28" s="59">
        <f t="shared" si="7"/>
        <v>11486</v>
      </c>
      <c r="R28" s="61">
        <f t="shared" si="2"/>
        <v>98.983109272664592</v>
      </c>
      <c r="S28" s="61">
        <f t="shared" si="3"/>
        <v>149.92820780576949</v>
      </c>
      <c r="U28" s="6">
        <v>473825</v>
      </c>
      <c r="V28" s="9">
        <f t="shared" si="8"/>
        <v>9010</v>
      </c>
      <c r="W28" s="18">
        <f t="shared" si="9"/>
        <v>77.64563943467769</v>
      </c>
      <c r="X28" s="20">
        <f t="shared" si="10"/>
        <v>117.60866727581256</v>
      </c>
    </row>
    <row r="29" spans="1:24" x14ac:dyDescent="0.3">
      <c r="A29" s="30">
        <v>20230728</v>
      </c>
      <c r="B29" s="26" t="s">
        <v>20</v>
      </c>
      <c r="C29" s="6">
        <v>506684</v>
      </c>
      <c r="D29" s="6">
        <v>173742</v>
      </c>
      <c r="E29" s="6">
        <f t="shared" si="0"/>
        <v>680426</v>
      </c>
      <c r="G29" s="30">
        <v>20230828</v>
      </c>
      <c r="H29" s="26" t="s">
        <v>16</v>
      </c>
      <c r="I29" s="6">
        <v>511340</v>
      </c>
      <c r="J29" s="29">
        <f t="shared" si="5"/>
        <v>17189</v>
      </c>
      <c r="K29" s="6">
        <v>181811</v>
      </c>
      <c r="L29" s="9">
        <f t="shared" si="1"/>
        <v>693151</v>
      </c>
      <c r="M29" s="9">
        <f t="shared" si="6"/>
        <v>25461</v>
      </c>
      <c r="N29" s="3"/>
      <c r="O29" s="30">
        <v>20230828</v>
      </c>
      <c r="P29" s="6">
        <v>673637</v>
      </c>
      <c r="Q29" s="9">
        <f t="shared" si="7"/>
        <v>25047</v>
      </c>
      <c r="R29" s="17">
        <f t="shared" si="2"/>
        <v>98.373983739837399</v>
      </c>
      <c r="S29" s="17">
        <f t="shared" si="3"/>
        <v>145.71528302984467</v>
      </c>
      <c r="T29" s="3"/>
      <c r="U29" s="6">
        <v>493531</v>
      </c>
      <c r="V29" s="9">
        <f t="shared" si="8"/>
        <v>19706</v>
      </c>
      <c r="W29" s="40">
        <f t="shared" si="9"/>
        <v>77.396802953536778</v>
      </c>
      <c r="X29" s="41">
        <f t="shared" si="10"/>
        <v>114.6430856943394</v>
      </c>
    </row>
    <row r="30" spans="1:24" x14ac:dyDescent="0.3">
      <c r="A30" s="26">
        <v>20230729</v>
      </c>
      <c r="B30" s="26" t="s">
        <v>14</v>
      </c>
      <c r="C30" s="27">
        <v>514690</v>
      </c>
      <c r="D30" s="27">
        <v>177481</v>
      </c>
      <c r="E30" s="27">
        <f t="shared" si="0"/>
        <v>692171</v>
      </c>
      <c r="G30" s="30">
        <v>20230829</v>
      </c>
      <c r="H30" s="26" t="s">
        <v>17</v>
      </c>
      <c r="I30" s="6">
        <v>528076</v>
      </c>
      <c r="J30" s="29">
        <f t="shared" si="5"/>
        <v>16736</v>
      </c>
      <c r="K30" s="6">
        <v>189816</v>
      </c>
      <c r="L30" s="9">
        <f t="shared" si="1"/>
        <v>717892</v>
      </c>
      <c r="M30" s="9">
        <f>L30-L29</f>
        <v>24741</v>
      </c>
      <c r="N30" s="3"/>
      <c r="O30" s="30">
        <v>20230829</v>
      </c>
      <c r="P30" s="39">
        <v>697862</v>
      </c>
      <c r="Q30" s="9">
        <f t="shared" si="7"/>
        <v>24225</v>
      </c>
      <c r="R30" s="17">
        <f>Q30/M30*100</f>
        <v>97.914393112647019</v>
      </c>
      <c r="S30" s="17">
        <f t="shared" si="3"/>
        <v>144.74784894837475</v>
      </c>
      <c r="T30" s="3"/>
      <c r="U30" s="6">
        <v>512629</v>
      </c>
      <c r="V30" s="9">
        <f t="shared" si="8"/>
        <v>19098</v>
      </c>
      <c r="W30" s="40">
        <f>V30/M30*100</f>
        <v>77.191706074936334</v>
      </c>
      <c r="X30" s="41">
        <f t="shared" si="10"/>
        <v>114.11328871892925</v>
      </c>
    </row>
    <row r="31" spans="1:24" x14ac:dyDescent="0.3">
      <c r="A31" s="26">
        <v>20230730</v>
      </c>
      <c r="B31" s="26" t="s">
        <v>15</v>
      </c>
      <c r="C31" s="27">
        <v>521574</v>
      </c>
      <c r="D31" s="27">
        <v>180707</v>
      </c>
      <c r="E31" s="27">
        <f t="shared" si="0"/>
        <v>702281</v>
      </c>
      <c r="G31" s="30">
        <v>20230830</v>
      </c>
      <c r="H31" s="26" t="s">
        <v>18</v>
      </c>
      <c r="I31" s="6">
        <v>544060</v>
      </c>
      <c r="J31" s="29">
        <f t="shared" si="5"/>
        <v>15984</v>
      </c>
      <c r="K31" s="6">
        <v>197317</v>
      </c>
      <c r="L31" s="9">
        <f t="shared" si="1"/>
        <v>741377</v>
      </c>
      <c r="M31" s="9">
        <f>L31-L30</f>
        <v>23485</v>
      </c>
      <c r="N31" s="3"/>
      <c r="O31" s="30">
        <v>20230830</v>
      </c>
      <c r="P31" s="39">
        <v>720970</v>
      </c>
      <c r="Q31" s="9">
        <f t="shared" si="7"/>
        <v>23108</v>
      </c>
      <c r="R31" s="17">
        <f>Q31/M31*100</f>
        <v>98.394720034064292</v>
      </c>
      <c r="S31" s="17">
        <f t="shared" si="3"/>
        <v>144.56956956956958</v>
      </c>
      <c r="T31" s="3"/>
      <c r="U31" s="6">
        <v>530939</v>
      </c>
      <c r="V31" s="9">
        <f t="shared" si="8"/>
        <v>18310</v>
      </c>
      <c r="W31" s="40">
        <f>V31/M31*100</f>
        <v>77.964658292527147</v>
      </c>
      <c r="X31" s="41">
        <f t="shared" si="10"/>
        <v>114.55205205205206</v>
      </c>
    </row>
    <row r="32" spans="1:24" x14ac:dyDescent="0.3">
      <c r="A32" s="33">
        <v>20230731</v>
      </c>
      <c r="B32" s="33" t="s">
        <v>16</v>
      </c>
      <c r="C32" s="34">
        <v>539644</v>
      </c>
      <c r="D32" s="34">
        <v>188014</v>
      </c>
      <c r="E32" s="43">
        <f t="shared" si="0"/>
        <v>727658</v>
      </c>
      <c r="G32" s="35">
        <v>20230831</v>
      </c>
      <c r="H32" s="33" t="s">
        <v>19</v>
      </c>
      <c r="I32" s="43">
        <v>561240</v>
      </c>
      <c r="J32" s="44">
        <f t="shared" si="5"/>
        <v>17180</v>
      </c>
      <c r="K32" s="43">
        <v>205493</v>
      </c>
      <c r="L32" s="36">
        <f t="shared" si="1"/>
        <v>766733</v>
      </c>
      <c r="M32" s="36">
        <f>L32-L31</f>
        <v>25356</v>
      </c>
      <c r="N32" s="1"/>
      <c r="O32" s="35">
        <v>20230831</v>
      </c>
      <c r="P32" s="42">
        <v>745816</v>
      </c>
      <c r="Q32" s="36">
        <f t="shared" si="7"/>
        <v>24846</v>
      </c>
      <c r="R32" s="23">
        <f>Q32/M32*100</f>
        <v>97.988641741599622</v>
      </c>
      <c r="S32" s="23">
        <f t="shared" si="3"/>
        <v>144.62165308498254</v>
      </c>
      <c r="U32" s="43">
        <v>550510</v>
      </c>
      <c r="V32" s="36">
        <f t="shared" si="8"/>
        <v>19571</v>
      </c>
      <c r="W32" s="37">
        <f>V32/M32*100</f>
        <v>77.184887206183944</v>
      </c>
      <c r="X32" s="38">
        <f t="shared" si="10"/>
        <v>113.91734575087311</v>
      </c>
    </row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</sheetData>
  <phoneticPr fontId="2" type="noConversion"/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zoomScale="85" zoomScaleNormal="85" workbookViewId="0"/>
  </sheetViews>
  <sheetFormatPr defaultRowHeight="19.5" x14ac:dyDescent="0.3"/>
  <cols>
    <col min="1" max="1" width="17.625" customWidth="1"/>
    <col min="2" max="2" width="6.25" customWidth="1"/>
    <col min="3" max="3" width="13.875" customWidth="1"/>
    <col min="4" max="4" width="17.625" customWidth="1"/>
    <col min="5" max="5" width="16.375" bestFit="1" customWidth="1"/>
    <col min="6" max="6" width="1.375" customWidth="1"/>
    <col min="7" max="7" width="17.625" customWidth="1"/>
    <col min="8" max="8" width="6.5" customWidth="1"/>
    <col min="9" max="9" width="13.875" customWidth="1"/>
    <col min="10" max="10" width="12.625" bestFit="1" customWidth="1"/>
    <col min="11" max="11" width="17.625" customWidth="1"/>
    <col min="12" max="12" width="14.625" customWidth="1"/>
    <col min="13" max="13" width="14.25" bestFit="1" customWidth="1"/>
    <col min="14" max="14" width="1.5" customWidth="1"/>
    <col min="15" max="16" width="17.625" customWidth="1"/>
    <col min="17" max="17" width="14.25" bestFit="1" customWidth="1"/>
    <col min="18" max="18" width="9.625" style="3" bestFit="1" customWidth="1"/>
    <col min="19" max="19" width="9" style="3" bestFit="1" customWidth="1"/>
    <col min="20" max="20" width="1.375" customWidth="1"/>
    <col min="21" max="21" width="18.25" customWidth="1"/>
    <col min="22" max="22" width="14.375" customWidth="1"/>
    <col min="24" max="24" width="7.5" customWidth="1"/>
    <col min="25" max="25" width="1.375" style="3" customWidth="1"/>
    <col min="26" max="26" width="11.875" style="2" bestFit="1" customWidth="1"/>
    <col min="27" max="28" width="11.875" style="2" customWidth="1"/>
    <col min="29" max="29" width="12.25" bestFit="1" customWidth="1"/>
  </cols>
  <sheetData>
    <row r="1" spans="1:29" ht="58.5" x14ac:dyDescent="0.3">
      <c r="A1" s="24" t="s">
        <v>11</v>
      </c>
      <c r="B1" s="24" t="s">
        <v>13</v>
      </c>
      <c r="C1" s="25" t="s">
        <v>3</v>
      </c>
      <c r="D1" s="8" t="s">
        <v>21</v>
      </c>
      <c r="E1" s="8" t="s">
        <v>2</v>
      </c>
      <c r="G1" s="24" t="s">
        <v>11</v>
      </c>
      <c r="H1" s="24" t="s">
        <v>13</v>
      </c>
      <c r="I1" s="25" t="s">
        <v>3</v>
      </c>
      <c r="J1" s="16" t="s">
        <v>7</v>
      </c>
      <c r="K1" s="8" t="s">
        <v>4</v>
      </c>
      <c r="L1" s="8" t="s">
        <v>2</v>
      </c>
      <c r="M1" s="8" t="s">
        <v>7</v>
      </c>
      <c r="O1" s="24" t="s">
        <v>11</v>
      </c>
      <c r="P1" s="8" t="s">
        <v>6</v>
      </c>
      <c r="Q1" s="8" t="s">
        <v>7</v>
      </c>
      <c r="R1" s="8" t="s">
        <v>9</v>
      </c>
      <c r="S1" s="16" t="s">
        <v>10</v>
      </c>
      <c r="U1" s="5" t="s">
        <v>12</v>
      </c>
      <c r="V1" s="8" t="s">
        <v>7</v>
      </c>
      <c r="W1" s="8" t="s">
        <v>9</v>
      </c>
      <c r="X1" s="16" t="s">
        <v>10</v>
      </c>
      <c r="Y1" s="74"/>
      <c r="Z1" s="5" t="s">
        <v>22</v>
      </c>
      <c r="AA1" s="8" t="s">
        <v>23</v>
      </c>
    </row>
    <row r="2" spans="1:29" x14ac:dyDescent="0.3">
      <c r="A2" s="26">
        <v>20230901</v>
      </c>
      <c r="B2" s="26" t="s">
        <v>20</v>
      </c>
      <c r="C2" s="27">
        <v>44355</v>
      </c>
      <c r="D2" s="27">
        <v>6810</v>
      </c>
      <c r="E2" s="27">
        <f>C2+D2</f>
        <v>51165</v>
      </c>
      <c r="G2" s="26">
        <v>20230901</v>
      </c>
      <c r="H2" s="26" t="s">
        <v>20</v>
      </c>
      <c r="I2" s="27">
        <v>44355</v>
      </c>
      <c r="J2" s="28">
        <f>I2</f>
        <v>44355</v>
      </c>
      <c r="K2" s="27">
        <v>9600</v>
      </c>
      <c r="L2" s="27">
        <f t="shared" ref="L2:L31" si="0">I2+K2</f>
        <v>53955</v>
      </c>
      <c r="M2" s="9">
        <f>L2-0</f>
        <v>53955</v>
      </c>
      <c r="O2" s="26">
        <v>20230901</v>
      </c>
      <c r="P2" s="9">
        <v>54648</v>
      </c>
      <c r="Q2" s="9">
        <f>P2-0</f>
        <v>54648</v>
      </c>
      <c r="R2" s="64">
        <f t="shared" ref="R2:R31" si="1">Q2/M2*100</f>
        <v>101.28440366972478</v>
      </c>
      <c r="S2" s="64">
        <f t="shared" ref="S2:S31" si="2">Q2/J2*100</f>
        <v>123.20595197835644</v>
      </c>
      <c r="U2" s="27">
        <v>49453</v>
      </c>
      <c r="V2" s="9">
        <f>U2-0</f>
        <v>49453</v>
      </c>
      <c r="W2" s="65">
        <f t="shared" ref="W2:W31" si="3">V2/M2*100</f>
        <v>91.656009637661015</v>
      </c>
      <c r="X2" s="69">
        <f>V2/J2*100</f>
        <v>111.49363093225115</v>
      </c>
      <c r="Y2" s="72"/>
      <c r="Z2" s="27" t="s">
        <v>24</v>
      </c>
      <c r="AA2" s="75" t="s">
        <v>24</v>
      </c>
      <c r="AB2" s="2">
        <f>L2-P2</f>
        <v>-693</v>
      </c>
      <c r="AC2" s="76">
        <f>M2-Q2</f>
        <v>-693</v>
      </c>
    </row>
    <row r="3" spans="1:29" x14ac:dyDescent="0.3">
      <c r="A3" s="56">
        <v>20230902</v>
      </c>
      <c r="B3" s="56" t="s">
        <v>14</v>
      </c>
      <c r="C3" s="57">
        <v>63018</v>
      </c>
      <c r="D3" s="57">
        <v>10507</v>
      </c>
      <c r="E3" s="57">
        <f t="shared" ref="E3:E31" si="4">C3+D3</f>
        <v>73525</v>
      </c>
      <c r="G3" s="56">
        <v>20230902</v>
      </c>
      <c r="H3" s="56" t="s">
        <v>14</v>
      </c>
      <c r="I3" s="57">
        <v>63018</v>
      </c>
      <c r="J3" s="58">
        <f t="shared" ref="J3:J31" si="5">I3-I2</f>
        <v>18663</v>
      </c>
      <c r="K3" s="57">
        <v>15132</v>
      </c>
      <c r="L3" s="57">
        <f t="shared" si="0"/>
        <v>78150</v>
      </c>
      <c r="M3" s="59">
        <f t="shared" ref="M3:M31" si="6">L3-L2</f>
        <v>24195</v>
      </c>
      <c r="O3" s="56">
        <v>20230902</v>
      </c>
      <c r="P3" s="59">
        <v>79201</v>
      </c>
      <c r="Q3" s="59">
        <f>P3-P2</f>
        <v>24553</v>
      </c>
      <c r="R3" s="68">
        <f t="shared" si="1"/>
        <v>101.47964455466006</v>
      </c>
      <c r="S3" s="68">
        <f t="shared" si="2"/>
        <v>131.55977066923862</v>
      </c>
      <c r="U3" s="57">
        <v>71265</v>
      </c>
      <c r="V3" s="59">
        <f t="shared" ref="V3:V31" si="7">U3-U2</f>
        <v>21812</v>
      </c>
      <c r="W3" s="70">
        <f t="shared" si="3"/>
        <v>90.150857615209759</v>
      </c>
      <c r="X3" s="71">
        <f t="shared" ref="X3:X31" si="8">V3/J3*100</f>
        <v>116.87295718801907</v>
      </c>
      <c r="Y3" s="72"/>
      <c r="Z3" s="6" t="s">
        <v>24</v>
      </c>
      <c r="AA3" s="75" t="s">
        <v>24</v>
      </c>
      <c r="AB3" s="2">
        <f t="shared" ref="AB3:AC19" si="9">L3-P3</f>
        <v>-1051</v>
      </c>
      <c r="AC3" s="76">
        <f t="shared" si="9"/>
        <v>-358</v>
      </c>
    </row>
    <row r="4" spans="1:29" x14ac:dyDescent="0.3">
      <c r="A4" s="56">
        <v>20230903</v>
      </c>
      <c r="B4" s="56" t="s">
        <v>15</v>
      </c>
      <c r="C4" s="57">
        <v>76893</v>
      </c>
      <c r="D4" s="57">
        <v>13576</v>
      </c>
      <c r="E4" s="57">
        <f t="shared" si="4"/>
        <v>90469</v>
      </c>
      <c r="G4" s="56">
        <v>20230903</v>
      </c>
      <c r="H4" s="56" t="s">
        <v>15</v>
      </c>
      <c r="I4" s="57">
        <v>76893</v>
      </c>
      <c r="J4" s="58">
        <f t="shared" si="5"/>
        <v>13875</v>
      </c>
      <c r="K4" s="57">
        <v>19791</v>
      </c>
      <c r="L4" s="57">
        <f t="shared" si="0"/>
        <v>96684</v>
      </c>
      <c r="M4" s="59">
        <f t="shared" si="6"/>
        <v>18534</v>
      </c>
      <c r="O4" s="56">
        <v>20230903</v>
      </c>
      <c r="P4" s="59">
        <v>98042</v>
      </c>
      <c r="Q4" s="59">
        <f t="shared" ref="Q4:Q31" si="10">P4-P3</f>
        <v>18841</v>
      </c>
      <c r="R4" s="68">
        <f t="shared" si="1"/>
        <v>101.65641523686197</v>
      </c>
      <c r="S4" s="68">
        <f t="shared" si="2"/>
        <v>135.79099099099099</v>
      </c>
      <c r="U4" s="57">
        <v>87880</v>
      </c>
      <c r="V4" s="59">
        <f t="shared" si="7"/>
        <v>16615</v>
      </c>
      <c r="W4" s="70">
        <f t="shared" si="3"/>
        <v>89.646055897269889</v>
      </c>
      <c r="X4" s="71">
        <f t="shared" si="8"/>
        <v>119.74774774774775</v>
      </c>
      <c r="Y4" s="72"/>
      <c r="Z4" s="6" t="s">
        <v>24</v>
      </c>
      <c r="AA4" s="75" t="s">
        <v>24</v>
      </c>
      <c r="AB4" s="2">
        <f t="shared" si="9"/>
        <v>-1358</v>
      </c>
      <c r="AC4" s="76">
        <f t="shared" si="9"/>
        <v>-307</v>
      </c>
    </row>
    <row r="5" spans="1:29" s="3" customFormat="1" x14ac:dyDescent="0.3">
      <c r="A5" s="30">
        <v>20230904</v>
      </c>
      <c r="B5" s="30" t="s">
        <v>16</v>
      </c>
      <c r="C5" s="6">
        <v>107468</v>
      </c>
      <c r="D5" s="6">
        <v>18178</v>
      </c>
      <c r="E5" s="6">
        <f t="shared" si="4"/>
        <v>125646</v>
      </c>
      <c r="G5" s="30">
        <v>20230904</v>
      </c>
      <c r="H5" s="30" t="s">
        <v>16</v>
      </c>
      <c r="I5" s="6">
        <v>107468</v>
      </c>
      <c r="J5" s="29">
        <f t="shared" si="5"/>
        <v>30575</v>
      </c>
      <c r="K5" s="6">
        <v>28626</v>
      </c>
      <c r="L5" s="6">
        <f t="shared" si="0"/>
        <v>136094</v>
      </c>
      <c r="M5" s="9">
        <f t="shared" si="6"/>
        <v>39410</v>
      </c>
      <c r="O5" s="30">
        <v>20230904</v>
      </c>
      <c r="P5" s="45">
        <v>137921</v>
      </c>
      <c r="Q5" s="45">
        <f t="shared" si="10"/>
        <v>39879</v>
      </c>
      <c r="R5" s="64">
        <f t="shared" si="1"/>
        <v>101.19005328596802</v>
      </c>
      <c r="S5" s="64">
        <f t="shared" si="2"/>
        <v>130.43008994276371</v>
      </c>
      <c r="U5" s="6">
        <v>121331</v>
      </c>
      <c r="V5" s="9">
        <f t="shared" si="7"/>
        <v>33451</v>
      </c>
      <c r="W5" s="65">
        <f t="shared" si="3"/>
        <v>84.879472215173806</v>
      </c>
      <c r="X5" s="66">
        <f t="shared" si="8"/>
        <v>109.40637775960754</v>
      </c>
      <c r="Y5" s="72"/>
      <c r="Z5" s="6" t="s">
        <v>24</v>
      </c>
      <c r="AA5" s="75" t="s">
        <v>24</v>
      </c>
      <c r="AB5" s="2">
        <f t="shared" si="9"/>
        <v>-1827</v>
      </c>
      <c r="AC5" s="76">
        <f t="shared" si="9"/>
        <v>-469</v>
      </c>
    </row>
    <row r="6" spans="1:29" s="3" customFormat="1" x14ac:dyDescent="0.3">
      <c r="A6" s="30">
        <v>20230905</v>
      </c>
      <c r="B6" s="30" t="s">
        <v>17</v>
      </c>
      <c r="C6" s="6">
        <v>135581</v>
      </c>
      <c r="D6" s="6">
        <v>22677</v>
      </c>
      <c r="E6" s="6">
        <f t="shared" si="4"/>
        <v>158258</v>
      </c>
      <c r="G6" s="30">
        <v>20230905</v>
      </c>
      <c r="H6" s="30" t="s">
        <v>17</v>
      </c>
      <c r="I6" s="6">
        <v>135581</v>
      </c>
      <c r="J6" s="29">
        <f t="shared" si="5"/>
        <v>28113</v>
      </c>
      <c r="K6" s="6">
        <v>37451</v>
      </c>
      <c r="L6" s="6">
        <f t="shared" si="0"/>
        <v>173032</v>
      </c>
      <c r="M6" s="9">
        <f t="shared" si="6"/>
        <v>36938</v>
      </c>
      <c r="O6" s="30">
        <v>20230905</v>
      </c>
      <c r="P6" s="45">
        <v>175187</v>
      </c>
      <c r="Q6" s="45">
        <f t="shared" si="10"/>
        <v>37266</v>
      </c>
      <c r="R6" s="64">
        <f t="shared" si="1"/>
        <v>100.88797444366236</v>
      </c>
      <c r="S6" s="64">
        <f t="shared" si="2"/>
        <v>132.55789136698323</v>
      </c>
      <c r="U6" s="6">
        <v>152995</v>
      </c>
      <c r="V6" s="9">
        <f t="shared" si="7"/>
        <v>31664</v>
      </c>
      <c r="W6" s="65">
        <f t="shared" si="3"/>
        <v>85.722020683307164</v>
      </c>
      <c r="X6" s="66">
        <f t="shared" si="8"/>
        <v>112.63116707573009</v>
      </c>
      <c r="Y6" s="72"/>
      <c r="Z6" s="6" t="s">
        <v>24</v>
      </c>
      <c r="AA6" s="75" t="s">
        <v>24</v>
      </c>
      <c r="AB6" s="2">
        <f t="shared" si="9"/>
        <v>-2155</v>
      </c>
      <c r="AC6" s="76">
        <f t="shared" si="9"/>
        <v>-328</v>
      </c>
    </row>
    <row r="7" spans="1:29" s="3" customFormat="1" x14ac:dyDescent="0.3">
      <c r="A7" s="30">
        <v>20230906</v>
      </c>
      <c r="B7" s="30" t="s">
        <v>18</v>
      </c>
      <c r="C7" s="6">
        <v>160663</v>
      </c>
      <c r="D7" s="6">
        <v>26393</v>
      </c>
      <c r="E7" s="6">
        <f t="shared" si="4"/>
        <v>187056</v>
      </c>
      <c r="G7" s="30">
        <v>20230906</v>
      </c>
      <c r="H7" s="30" t="s">
        <v>18</v>
      </c>
      <c r="I7" s="6">
        <v>160663</v>
      </c>
      <c r="J7" s="29">
        <f t="shared" si="5"/>
        <v>25082</v>
      </c>
      <c r="K7" s="6">
        <v>45677</v>
      </c>
      <c r="L7" s="6">
        <f t="shared" si="0"/>
        <v>206340</v>
      </c>
      <c r="M7" s="9">
        <f t="shared" si="6"/>
        <v>33308</v>
      </c>
      <c r="O7" s="30">
        <v>20230906</v>
      </c>
      <c r="P7" s="45">
        <v>208839</v>
      </c>
      <c r="Q7" s="45">
        <f t="shared" si="10"/>
        <v>33652</v>
      </c>
      <c r="R7" s="64">
        <f t="shared" si="1"/>
        <v>101.03278491653657</v>
      </c>
      <c r="S7" s="64">
        <f t="shared" si="2"/>
        <v>134.16792919224943</v>
      </c>
      <c r="U7" s="6">
        <v>180893</v>
      </c>
      <c r="V7" s="9">
        <f t="shared" si="7"/>
        <v>27898</v>
      </c>
      <c r="W7" s="65">
        <f t="shared" si="3"/>
        <v>83.757655818422009</v>
      </c>
      <c r="X7" s="66">
        <f t="shared" si="8"/>
        <v>111.22717486643808</v>
      </c>
      <c r="Y7" s="72"/>
      <c r="Z7" s="6" t="s">
        <v>24</v>
      </c>
      <c r="AA7" s="75" t="s">
        <v>24</v>
      </c>
      <c r="AB7" s="2">
        <f t="shared" si="9"/>
        <v>-2499</v>
      </c>
      <c r="AC7" s="76">
        <f t="shared" si="9"/>
        <v>-344</v>
      </c>
    </row>
    <row r="8" spans="1:29" s="3" customFormat="1" x14ac:dyDescent="0.3">
      <c r="A8" s="30">
        <v>20230907</v>
      </c>
      <c r="B8" s="30" t="s">
        <v>19</v>
      </c>
      <c r="C8" s="6">
        <v>184745</v>
      </c>
      <c r="D8" s="6">
        <v>29869</v>
      </c>
      <c r="E8" s="6">
        <f t="shared" si="4"/>
        <v>214614</v>
      </c>
      <c r="G8" s="30">
        <v>20230907</v>
      </c>
      <c r="H8" s="30" t="s">
        <v>19</v>
      </c>
      <c r="I8" s="6">
        <v>184745</v>
      </c>
      <c r="J8" s="29">
        <f t="shared" si="5"/>
        <v>24082</v>
      </c>
      <c r="K8" s="6">
        <v>53732</v>
      </c>
      <c r="L8" s="6">
        <f t="shared" si="0"/>
        <v>238477</v>
      </c>
      <c r="M8" s="9">
        <f t="shared" si="6"/>
        <v>32137</v>
      </c>
      <c r="O8" s="30">
        <v>20230907</v>
      </c>
      <c r="P8" s="45">
        <v>241253</v>
      </c>
      <c r="Q8" s="45">
        <f t="shared" si="10"/>
        <v>32414</v>
      </c>
      <c r="R8" s="64">
        <f t="shared" si="1"/>
        <v>100.86193484146</v>
      </c>
      <c r="S8" s="64">
        <f t="shared" si="2"/>
        <v>134.59845527780087</v>
      </c>
      <c r="U8" s="6">
        <v>207623</v>
      </c>
      <c r="V8" s="9">
        <f t="shared" si="7"/>
        <v>26730</v>
      </c>
      <c r="W8" s="65">
        <f t="shared" si="3"/>
        <v>83.175156361825927</v>
      </c>
      <c r="X8" s="66">
        <f t="shared" si="8"/>
        <v>110.99576447138941</v>
      </c>
      <c r="Y8" s="72"/>
      <c r="Z8" s="6" t="s">
        <v>24</v>
      </c>
      <c r="AA8" s="75" t="s">
        <v>24</v>
      </c>
      <c r="AB8" s="2">
        <f t="shared" si="9"/>
        <v>-2776</v>
      </c>
      <c r="AC8" s="76">
        <f t="shared" si="9"/>
        <v>-277</v>
      </c>
    </row>
    <row r="9" spans="1:29" s="3" customFormat="1" x14ac:dyDescent="0.3">
      <c r="A9" s="30">
        <v>20230908</v>
      </c>
      <c r="B9" s="30" t="s">
        <v>20</v>
      </c>
      <c r="C9" s="6">
        <v>206756</v>
      </c>
      <c r="D9" s="6">
        <v>33279</v>
      </c>
      <c r="E9" s="6">
        <f t="shared" si="4"/>
        <v>240035</v>
      </c>
      <c r="G9" s="30">
        <v>20230908</v>
      </c>
      <c r="H9" s="30" t="s">
        <v>20</v>
      </c>
      <c r="I9" s="6">
        <v>206756</v>
      </c>
      <c r="J9" s="29">
        <f t="shared" si="5"/>
        <v>22011</v>
      </c>
      <c r="K9" s="6">
        <v>61698</v>
      </c>
      <c r="L9" s="6">
        <f t="shared" si="0"/>
        <v>268454</v>
      </c>
      <c r="M9" s="9">
        <f t="shared" si="6"/>
        <v>29977</v>
      </c>
      <c r="O9" s="30">
        <v>20230908</v>
      </c>
      <c r="P9" s="45">
        <v>271537</v>
      </c>
      <c r="Q9" s="45">
        <f t="shared" si="10"/>
        <v>30284</v>
      </c>
      <c r="R9" s="64">
        <f t="shared" si="1"/>
        <v>101.02411849084298</v>
      </c>
      <c r="S9" s="64">
        <f t="shared" si="2"/>
        <v>137.58575257825635</v>
      </c>
      <c r="U9" s="6">
        <v>232347</v>
      </c>
      <c r="V9" s="9">
        <f t="shared" si="7"/>
        <v>24724</v>
      </c>
      <c r="W9" s="65">
        <f t="shared" si="3"/>
        <v>82.476565366781202</v>
      </c>
      <c r="X9" s="66">
        <f t="shared" si="8"/>
        <v>112.32565535414112</v>
      </c>
      <c r="Y9" s="72"/>
      <c r="Z9" s="77">
        <v>2.8</v>
      </c>
      <c r="AA9" s="78">
        <v>2.9</v>
      </c>
      <c r="AB9" s="2">
        <f t="shared" si="9"/>
        <v>-3083</v>
      </c>
      <c r="AC9" s="76">
        <f t="shared" si="9"/>
        <v>-307</v>
      </c>
    </row>
    <row r="10" spans="1:29" x14ac:dyDescent="0.3">
      <c r="A10" s="56">
        <v>20230909</v>
      </c>
      <c r="B10" s="56" t="s">
        <v>14</v>
      </c>
      <c r="C10" s="57">
        <v>219333</v>
      </c>
      <c r="D10" s="57">
        <v>35495</v>
      </c>
      <c r="E10" s="57">
        <f t="shared" si="4"/>
        <v>254828</v>
      </c>
      <c r="G10" s="56">
        <v>20230909</v>
      </c>
      <c r="H10" s="56" t="s">
        <v>14</v>
      </c>
      <c r="I10" s="57">
        <v>219333</v>
      </c>
      <c r="J10" s="58">
        <f t="shared" si="5"/>
        <v>12577</v>
      </c>
      <c r="K10" s="57">
        <v>66457</v>
      </c>
      <c r="L10" s="57">
        <f t="shared" si="0"/>
        <v>285790</v>
      </c>
      <c r="M10" s="59">
        <f t="shared" si="6"/>
        <v>17336</v>
      </c>
      <c r="O10" s="56">
        <v>20230909</v>
      </c>
      <c r="P10" s="60">
        <v>289087</v>
      </c>
      <c r="Q10" s="60">
        <f t="shared" si="10"/>
        <v>17550</v>
      </c>
      <c r="R10" s="68">
        <f t="shared" si="1"/>
        <v>101.23442547300417</v>
      </c>
      <c r="S10" s="68">
        <f t="shared" si="2"/>
        <v>139.54043094537647</v>
      </c>
      <c r="U10" s="57">
        <v>246772</v>
      </c>
      <c r="V10" s="59">
        <f t="shared" si="7"/>
        <v>14425</v>
      </c>
      <c r="W10" s="70">
        <f t="shared" si="3"/>
        <v>83.208352561144437</v>
      </c>
      <c r="X10" s="71">
        <f t="shared" si="8"/>
        <v>114.69348811322256</v>
      </c>
      <c r="Y10" s="72"/>
      <c r="Z10" s="77" t="s">
        <v>24</v>
      </c>
      <c r="AA10" s="78" t="s">
        <v>24</v>
      </c>
      <c r="AB10" s="2">
        <f t="shared" si="9"/>
        <v>-3297</v>
      </c>
      <c r="AC10" s="76">
        <f t="shared" si="9"/>
        <v>-214</v>
      </c>
    </row>
    <row r="11" spans="1:29" x14ac:dyDescent="0.3">
      <c r="A11" s="56">
        <v>20230910</v>
      </c>
      <c r="B11" s="56" t="s">
        <v>15</v>
      </c>
      <c r="C11" s="57">
        <v>230150</v>
      </c>
      <c r="D11" s="57">
        <v>37554</v>
      </c>
      <c r="E11" s="57">
        <f t="shared" si="4"/>
        <v>267704</v>
      </c>
      <c r="G11" s="56">
        <v>20230910</v>
      </c>
      <c r="H11" s="56" t="s">
        <v>15</v>
      </c>
      <c r="I11" s="57">
        <v>230150</v>
      </c>
      <c r="J11" s="58">
        <f t="shared" si="5"/>
        <v>10817</v>
      </c>
      <c r="K11" s="57">
        <v>70734</v>
      </c>
      <c r="L11" s="57">
        <f t="shared" si="0"/>
        <v>300884</v>
      </c>
      <c r="M11" s="59">
        <f t="shared" si="6"/>
        <v>15094</v>
      </c>
      <c r="O11" s="56">
        <v>20230910</v>
      </c>
      <c r="P11" s="60">
        <v>304388</v>
      </c>
      <c r="Q11" s="60">
        <f t="shared" si="10"/>
        <v>15301</v>
      </c>
      <c r="R11" s="68">
        <f t="shared" si="1"/>
        <v>101.37140585663178</v>
      </c>
      <c r="S11" s="68">
        <f t="shared" si="2"/>
        <v>141.45326800406767</v>
      </c>
      <c r="U11" s="57">
        <v>259334</v>
      </c>
      <c r="V11" s="59">
        <f t="shared" si="7"/>
        <v>12562</v>
      </c>
      <c r="W11" s="70">
        <f t="shared" si="3"/>
        <v>83.22512256525772</v>
      </c>
      <c r="X11" s="71">
        <f t="shared" si="8"/>
        <v>116.13201442174355</v>
      </c>
      <c r="Y11" s="72"/>
      <c r="Z11" s="77" t="s">
        <v>24</v>
      </c>
      <c r="AA11" s="78">
        <v>3.2</v>
      </c>
      <c r="AB11" s="2">
        <f t="shared" si="9"/>
        <v>-3504</v>
      </c>
      <c r="AC11" s="76">
        <f t="shared" si="9"/>
        <v>-207</v>
      </c>
    </row>
    <row r="12" spans="1:29" s="3" customFormat="1" ht="19.5" customHeight="1" x14ac:dyDescent="0.3">
      <c r="A12" s="30">
        <v>20230911</v>
      </c>
      <c r="B12" s="30" t="s">
        <v>16</v>
      </c>
      <c r="C12" s="6">
        <v>254231</v>
      </c>
      <c r="D12" s="6">
        <v>40828</v>
      </c>
      <c r="E12" s="6">
        <f t="shared" si="4"/>
        <v>295059</v>
      </c>
      <c r="G12" s="30">
        <v>20230911</v>
      </c>
      <c r="H12" s="30" t="s">
        <v>16</v>
      </c>
      <c r="I12" s="6">
        <v>254231</v>
      </c>
      <c r="J12" s="29">
        <f t="shared" si="5"/>
        <v>24081</v>
      </c>
      <c r="K12" s="6">
        <v>79447</v>
      </c>
      <c r="L12" s="6">
        <f t="shared" si="0"/>
        <v>333678</v>
      </c>
      <c r="M12" s="9">
        <f t="shared" si="6"/>
        <v>32794</v>
      </c>
      <c r="O12" s="30">
        <v>20230911</v>
      </c>
      <c r="P12" s="45">
        <v>337476</v>
      </c>
      <c r="Q12" s="45">
        <f t="shared" si="10"/>
        <v>33088</v>
      </c>
      <c r="R12" s="64">
        <f t="shared" si="1"/>
        <v>100.89650545831554</v>
      </c>
      <c r="S12" s="64">
        <f t="shared" si="2"/>
        <v>137.40293177193638</v>
      </c>
      <c r="U12" s="6">
        <v>285840</v>
      </c>
      <c r="V12" s="9">
        <f t="shared" si="7"/>
        <v>26506</v>
      </c>
      <c r="W12" s="65">
        <f t="shared" si="3"/>
        <v>80.825760809904239</v>
      </c>
      <c r="X12" s="66">
        <f t="shared" si="8"/>
        <v>110.07017980980855</v>
      </c>
      <c r="Y12" s="72"/>
      <c r="Z12" s="77">
        <v>3</v>
      </c>
      <c r="AA12" s="78">
        <v>3.4</v>
      </c>
      <c r="AB12" s="2">
        <f t="shared" si="9"/>
        <v>-3798</v>
      </c>
      <c r="AC12" s="76">
        <f t="shared" si="9"/>
        <v>-294</v>
      </c>
    </row>
    <row r="13" spans="1:29" s="3" customFormat="1" ht="19.5" customHeight="1" x14ac:dyDescent="0.3">
      <c r="A13" s="30">
        <v>20230912</v>
      </c>
      <c r="B13" s="30" t="s">
        <v>17</v>
      </c>
      <c r="C13" s="6">
        <v>275396</v>
      </c>
      <c r="D13" s="6">
        <v>43797</v>
      </c>
      <c r="E13" s="6">
        <f t="shared" si="4"/>
        <v>319193</v>
      </c>
      <c r="G13" s="30">
        <v>20230912</v>
      </c>
      <c r="H13" s="30" t="s">
        <v>17</v>
      </c>
      <c r="I13" s="6">
        <v>275396</v>
      </c>
      <c r="J13" s="29">
        <f t="shared" si="5"/>
        <v>21165</v>
      </c>
      <c r="K13" s="6">
        <v>87427</v>
      </c>
      <c r="L13" s="6">
        <f t="shared" si="0"/>
        <v>362823</v>
      </c>
      <c r="M13" s="9">
        <f t="shared" si="6"/>
        <v>29145</v>
      </c>
      <c r="O13" s="30">
        <v>20230912</v>
      </c>
      <c r="P13" s="45">
        <v>366860</v>
      </c>
      <c r="Q13" s="45">
        <f t="shared" si="10"/>
        <v>29384</v>
      </c>
      <c r="R13" s="64">
        <f t="shared" si="1"/>
        <v>100.82003774232287</v>
      </c>
      <c r="S13" s="64">
        <f t="shared" si="2"/>
        <v>138.83297897472241</v>
      </c>
      <c r="U13" s="6">
        <v>309206</v>
      </c>
      <c r="V13" s="9">
        <f t="shared" si="7"/>
        <v>23366</v>
      </c>
      <c r="W13" s="65">
        <f t="shared" si="3"/>
        <v>80.171556013038256</v>
      </c>
      <c r="X13" s="66">
        <f t="shared" si="8"/>
        <v>110.39924403496337</v>
      </c>
      <c r="Y13" s="72"/>
      <c r="Z13" s="77">
        <v>3.3</v>
      </c>
      <c r="AA13" s="78">
        <v>3.6</v>
      </c>
      <c r="AB13" s="2">
        <f t="shared" si="9"/>
        <v>-4037</v>
      </c>
      <c r="AC13" s="76">
        <f t="shared" si="9"/>
        <v>-239</v>
      </c>
    </row>
    <row r="14" spans="1:29" s="3" customFormat="1" ht="19.5" customHeight="1" x14ac:dyDescent="0.3">
      <c r="A14" s="30">
        <v>20230913</v>
      </c>
      <c r="B14" s="30" t="s">
        <v>18</v>
      </c>
      <c r="C14" s="6">
        <v>294493</v>
      </c>
      <c r="D14" s="6">
        <v>46400</v>
      </c>
      <c r="E14" s="6">
        <f t="shared" si="4"/>
        <v>340893</v>
      </c>
      <c r="G14" s="30">
        <v>20230913</v>
      </c>
      <c r="H14" s="30" t="s">
        <v>18</v>
      </c>
      <c r="I14" s="6">
        <v>294493</v>
      </c>
      <c r="J14" s="29">
        <f t="shared" si="5"/>
        <v>19097</v>
      </c>
      <c r="K14" s="6">
        <v>93786</v>
      </c>
      <c r="L14" s="6">
        <f t="shared" si="0"/>
        <v>388279</v>
      </c>
      <c r="M14" s="9">
        <f t="shared" si="6"/>
        <v>25456</v>
      </c>
      <c r="O14" s="30">
        <v>20230913</v>
      </c>
      <c r="P14" s="45">
        <v>392540</v>
      </c>
      <c r="Q14" s="45">
        <f t="shared" si="10"/>
        <v>25680</v>
      </c>
      <c r="R14" s="64">
        <f t="shared" si="1"/>
        <v>100.87994971715901</v>
      </c>
      <c r="S14" s="64">
        <f t="shared" si="2"/>
        <v>134.47138293972876</v>
      </c>
      <c r="U14" s="6">
        <v>330273</v>
      </c>
      <c r="V14" s="9">
        <f t="shared" si="7"/>
        <v>21067</v>
      </c>
      <c r="W14" s="65">
        <f t="shared" si="3"/>
        <v>82.758485229415456</v>
      </c>
      <c r="X14" s="66">
        <f t="shared" si="8"/>
        <v>110.31575640152904</v>
      </c>
      <c r="Y14" s="72"/>
      <c r="Z14" s="77">
        <v>3.7</v>
      </c>
      <c r="AA14" s="78">
        <v>3.7</v>
      </c>
      <c r="AB14" s="2">
        <f t="shared" si="9"/>
        <v>-4261</v>
      </c>
      <c r="AC14" s="76">
        <f t="shared" si="9"/>
        <v>-224</v>
      </c>
    </row>
    <row r="15" spans="1:29" s="3" customFormat="1" ht="19.5" customHeight="1" x14ac:dyDescent="0.3">
      <c r="A15" s="30">
        <v>20230914</v>
      </c>
      <c r="B15" s="30" t="s">
        <v>19</v>
      </c>
      <c r="C15" s="6">
        <v>313397</v>
      </c>
      <c r="D15" s="6">
        <v>49206</v>
      </c>
      <c r="E15" s="6">
        <f t="shared" si="4"/>
        <v>362603</v>
      </c>
      <c r="G15" s="30">
        <v>20230914</v>
      </c>
      <c r="H15" s="30" t="s">
        <v>19</v>
      </c>
      <c r="I15" s="6">
        <v>313397</v>
      </c>
      <c r="J15" s="29">
        <f t="shared" si="5"/>
        <v>18904</v>
      </c>
      <c r="K15" s="6">
        <v>99469</v>
      </c>
      <c r="L15" s="6">
        <f t="shared" si="0"/>
        <v>412866</v>
      </c>
      <c r="M15" s="9">
        <f t="shared" si="6"/>
        <v>24587</v>
      </c>
      <c r="O15" s="30">
        <v>20230914</v>
      </c>
      <c r="P15" s="45">
        <v>417415</v>
      </c>
      <c r="Q15" s="45">
        <f t="shared" si="10"/>
        <v>24875</v>
      </c>
      <c r="R15" s="64">
        <f t="shared" si="1"/>
        <v>101.17135071379184</v>
      </c>
      <c r="S15" s="64">
        <f t="shared" si="2"/>
        <v>131.58590774439273</v>
      </c>
      <c r="U15" s="6">
        <v>351377</v>
      </c>
      <c r="V15" s="9">
        <f t="shared" si="7"/>
        <v>21104</v>
      </c>
      <c r="W15" s="65">
        <f t="shared" si="3"/>
        <v>85.833977305079927</v>
      </c>
      <c r="X15" s="66">
        <f t="shared" si="8"/>
        <v>111.63774862462972</v>
      </c>
      <c r="Y15" s="73"/>
      <c r="Z15" s="79">
        <v>3.4</v>
      </c>
      <c r="AA15" s="79">
        <v>4.4000000000000004</v>
      </c>
      <c r="AB15" s="2">
        <f t="shared" si="9"/>
        <v>-4549</v>
      </c>
      <c r="AC15" s="76">
        <f t="shared" si="9"/>
        <v>-288</v>
      </c>
    </row>
    <row r="16" spans="1:29" s="3" customFormat="1" ht="19.5" customHeight="1" x14ac:dyDescent="0.3">
      <c r="A16" s="30">
        <v>20230915</v>
      </c>
      <c r="B16" s="30" t="s">
        <v>20</v>
      </c>
      <c r="C16" s="6">
        <v>331740</v>
      </c>
      <c r="D16" s="6">
        <v>51888</v>
      </c>
      <c r="E16" s="6">
        <f t="shared" si="4"/>
        <v>383628</v>
      </c>
      <c r="G16" s="30">
        <v>20230915</v>
      </c>
      <c r="H16" s="30" t="s">
        <v>20</v>
      </c>
      <c r="I16" s="6">
        <v>331740</v>
      </c>
      <c r="J16" s="29">
        <f t="shared" si="5"/>
        <v>18343</v>
      </c>
      <c r="K16" s="6">
        <v>104731</v>
      </c>
      <c r="L16" s="6">
        <f t="shared" si="0"/>
        <v>436471</v>
      </c>
      <c r="M16" s="9">
        <f t="shared" si="6"/>
        <v>23605</v>
      </c>
      <c r="O16" s="30">
        <v>20230915</v>
      </c>
      <c r="P16" s="45">
        <v>441232</v>
      </c>
      <c r="Q16" s="45">
        <f t="shared" si="10"/>
        <v>23817</v>
      </c>
      <c r="R16" s="64">
        <f t="shared" si="1"/>
        <v>100.89811480618513</v>
      </c>
      <c r="S16" s="64">
        <f t="shared" si="2"/>
        <v>129.84244670991657</v>
      </c>
      <c r="U16" s="6">
        <v>371773</v>
      </c>
      <c r="V16" s="9">
        <f t="shared" si="7"/>
        <v>20396</v>
      </c>
      <c r="W16" s="65">
        <f t="shared" si="3"/>
        <v>86.405422579961879</v>
      </c>
      <c r="X16" s="66">
        <f t="shared" si="8"/>
        <v>111.19228043395302</v>
      </c>
      <c r="Y16" s="73"/>
      <c r="Z16" s="77" t="s">
        <v>24</v>
      </c>
      <c r="AA16" s="77" t="s">
        <v>24</v>
      </c>
      <c r="AB16" s="2">
        <f t="shared" si="9"/>
        <v>-4761</v>
      </c>
      <c r="AC16" s="76">
        <f t="shared" si="9"/>
        <v>-212</v>
      </c>
    </row>
    <row r="17" spans="1:29" ht="19.5" customHeight="1" x14ac:dyDescent="0.3">
      <c r="A17" s="56">
        <v>20230916</v>
      </c>
      <c r="B17" s="56" t="s">
        <v>14</v>
      </c>
      <c r="C17" s="57">
        <v>342714</v>
      </c>
      <c r="D17" s="57">
        <v>53752</v>
      </c>
      <c r="E17" s="57">
        <f t="shared" si="4"/>
        <v>396466</v>
      </c>
      <c r="G17" s="56">
        <v>20230916</v>
      </c>
      <c r="H17" s="56" t="s">
        <v>14</v>
      </c>
      <c r="I17" s="57">
        <v>342714</v>
      </c>
      <c r="J17" s="58">
        <f t="shared" si="5"/>
        <v>10974</v>
      </c>
      <c r="K17" s="57">
        <v>107927</v>
      </c>
      <c r="L17" s="57">
        <f t="shared" si="0"/>
        <v>450641</v>
      </c>
      <c r="M17" s="59">
        <f t="shared" si="6"/>
        <v>14170</v>
      </c>
      <c r="O17" s="56">
        <v>20230916</v>
      </c>
      <c r="P17" s="60">
        <v>455551</v>
      </c>
      <c r="Q17" s="60">
        <f t="shared" si="10"/>
        <v>14319</v>
      </c>
      <c r="R17" s="68">
        <f t="shared" si="1"/>
        <v>101.0515172900494</v>
      </c>
      <c r="S17" s="68">
        <f t="shared" si="2"/>
        <v>130.48113723346091</v>
      </c>
      <c r="U17" s="57">
        <v>384269</v>
      </c>
      <c r="V17" s="59">
        <f t="shared" si="7"/>
        <v>12496</v>
      </c>
      <c r="W17" s="70">
        <f t="shared" si="3"/>
        <v>88.1863091037403</v>
      </c>
      <c r="X17" s="71">
        <f t="shared" si="8"/>
        <v>113.86914525241481</v>
      </c>
      <c r="Y17" s="73"/>
      <c r="Z17" s="77" t="s">
        <v>24</v>
      </c>
      <c r="AA17" s="77" t="s">
        <v>24</v>
      </c>
      <c r="AB17" s="2">
        <f>L17-P17</f>
        <v>-4910</v>
      </c>
      <c r="AC17" s="76">
        <f t="shared" si="9"/>
        <v>-149</v>
      </c>
    </row>
    <row r="18" spans="1:29" ht="19.5" customHeight="1" x14ac:dyDescent="0.3">
      <c r="A18" s="56">
        <v>20230917</v>
      </c>
      <c r="B18" s="56" t="s">
        <v>15</v>
      </c>
      <c r="C18" s="57">
        <v>351599</v>
      </c>
      <c r="D18" s="57">
        <v>55411</v>
      </c>
      <c r="E18" s="57">
        <f t="shared" si="4"/>
        <v>407010</v>
      </c>
      <c r="G18" s="56">
        <v>20230917</v>
      </c>
      <c r="H18" s="56" t="s">
        <v>15</v>
      </c>
      <c r="I18" s="57">
        <v>351599</v>
      </c>
      <c r="J18" s="58">
        <f t="shared" si="5"/>
        <v>8885</v>
      </c>
      <c r="K18" s="57">
        <v>110548</v>
      </c>
      <c r="L18" s="57">
        <f t="shared" si="0"/>
        <v>462147</v>
      </c>
      <c r="M18" s="59">
        <f t="shared" si="6"/>
        <v>11506</v>
      </c>
      <c r="O18" s="56">
        <v>20230917</v>
      </c>
      <c r="P18" s="60">
        <v>467197</v>
      </c>
      <c r="Q18" s="60">
        <f t="shared" si="10"/>
        <v>11646</v>
      </c>
      <c r="R18" s="68">
        <f t="shared" si="1"/>
        <v>101.21675647488266</v>
      </c>
      <c r="S18" s="68">
        <f t="shared" si="2"/>
        <v>131.0748452447946</v>
      </c>
      <c r="U18" s="57">
        <v>394594</v>
      </c>
      <c r="V18" s="59">
        <f t="shared" si="7"/>
        <v>10325</v>
      </c>
      <c r="W18" s="70">
        <f t="shared" si="3"/>
        <v>89.735790022596902</v>
      </c>
      <c r="X18" s="71">
        <f t="shared" si="8"/>
        <v>116.20709060213844</v>
      </c>
      <c r="Y18" s="73"/>
      <c r="Z18" s="79">
        <v>3.5</v>
      </c>
      <c r="AA18" s="79">
        <v>4.0999999999999996</v>
      </c>
      <c r="AB18" s="2">
        <f t="shared" si="9"/>
        <v>-5050</v>
      </c>
      <c r="AC18" s="76">
        <f t="shared" si="9"/>
        <v>-140</v>
      </c>
    </row>
    <row r="19" spans="1:29" s="3" customFormat="1" ht="19.5" customHeight="1" x14ac:dyDescent="0.3">
      <c r="A19" s="30">
        <v>20230918</v>
      </c>
      <c r="B19" s="30" t="s">
        <v>16</v>
      </c>
      <c r="C19" s="6">
        <v>370704</v>
      </c>
      <c r="D19" s="6">
        <v>58002</v>
      </c>
      <c r="E19" s="6">
        <f t="shared" si="4"/>
        <v>428706</v>
      </c>
      <c r="G19" s="30">
        <v>20230918</v>
      </c>
      <c r="H19" s="30" t="s">
        <v>16</v>
      </c>
      <c r="I19" s="6">
        <v>370704</v>
      </c>
      <c r="J19" s="29">
        <f t="shared" si="5"/>
        <v>19105</v>
      </c>
      <c r="K19" s="6">
        <v>115240</v>
      </c>
      <c r="L19" s="6">
        <f t="shared" si="0"/>
        <v>485944</v>
      </c>
      <c r="M19" s="9">
        <f t="shared" si="6"/>
        <v>23797</v>
      </c>
      <c r="O19" s="30">
        <v>20230918</v>
      </c>
      <c r="P19" s="45">
        <v>491206</v>
      </c>
      <c r="Q19" s="45">
        <f t="shared" si="10"/>
        <v>24009</v>
      </c>
      <c r="R19" s="64">
        <f t="shared" si="1"/>
        <v>100.89086859688197</v>
      </c>
      <c r="S19" s="64">
        <f t="shared" si="2"/>
        <v>125.66867312221932</v>
      </c>
      <c r="U19" s="6">
        <v>415658</v>
      </c>
      <c r="V19" s="9">
        <f t="shared" si="7"/>
        <v>21064</v>
      </c>
      <c r="W19" s="65">
        <f t="shared" si="3"/>
        <v>88.515359078875491</v>
      </c>
      <c r="X19" s="66">
        <f t="shared" si="8"/>
        <v>110.2538602460089</v>
      </c>
      <c r="Y19" s="73"/>
      <c r="Z19" s="79">
        <v>3.5</v>
      </c>
      <c r="AA19" s="79">
        <v>4.0999999999999996</v>
      </c>
      <c r="AB19" s="2">
        <f t="shared" si="9"/>
        <v>-5262</v>
      </c>
      <c r="AC19" s="76">
        <f t="shared" si="9"/>
        <v>-212</v>
      </c>
    </row>
    <row r="20" spans="1:29" s="3" customFormat="1" ht="19.5" customHeight="1" x14ac:dyDescent="0.3">
      <c r="A20" s="30">
        <v>20230919</v>
      </c>
      <c r="B20" s="30" t="s">
        <v>17</v>
      </c>
      <c r="C20" s="6">
        <v>388447</v>
      </c>
      <c r="D20" s="6">
        <v>60383</v>
      </c>
      <c r="E20" s="6">
        <f t="shared" si="4"/>
        <v>448830</v>
      </c>
      <c r="G20" s="30">
        <v>20230919</v>
      </c>
      <c r="H20" s="30" t="s">
        <v>17</v>
      </c>
      <c r="I20" s="6">
        <v>388447</v>
      </c>
      <c r="J20" s="29">
        <f t="shared" si="5"/>
        <v>17743</v>
      </c>
      <c r="K20" s="6">
        <v>119468</v>
      </c>
      <c r="L20" s="6">
        <f t="shared" si="0"/>
        <v>507915</v>
      </c>
      <c r="M20" s="9">
        <f t="shared" si="6"/>
        <v>21971</v>
      </c>
      <c r="O20" s="30">
        <v>20230919</v>
      </c>
      <c r="P20" s="45">
        <v>513383</v>
      </c>
      <c r="Q20" s="45">
        <f t="shared" si="10"/>
        <v>22177</v>
      </c>
      <c r="R20" s="64">
        <f t="shared" si="1"/>
        <v>100.93759956306039</v>
      </c>
      <c r="S20" s="64">
        <f t="shared" si="2"/>
        <v>124.99013695541903</v>
      </c>
      <c r="U20" s="6">
        <v>435148</v>
      </c>
      <c r="V20" s="9">
        <f t="shared" si="7"/>
        <v>19490</v>
      </c>
      <c r="W20" s="65">
        <f t="shared" si="3"/>
        <v>88.707842155568699</v>
      </c>
      <c r="X20" s="66">
        <f t="shared" si="8"/>
        <v>109.846136504537</v>
      </c>
      <c r="Y20" s="73"/>
      <c r="Z20" s="6" t="s">
        <v>24</v>
      </c>
      <c r="AA20" s="6" t="s">
        <v>24</v>
      </c>
      <c r="AB20" s="4"/>
    </row>
    <row r="21" spans="1:29" s="3" customFormat="1" ht="19.5" customHeight="1" x14ac:dyDescent="0.3">
      <c r="A21" s="30">
        <v>20230920</v>
      </c>
      <c r="B21" s="30" t="s">
        <v>18</v>
      </c>
      <c r="C21" s="6">
        <v>406340</v>
      </c>
      <c r="D21" s="6">
        <v>62595</v>
      </c>
      <c r="E21" s="6">
        <f t="shared" si="4"/>
        <v>468935</v>
      </c>
      <c r="G21" s="30">
        <v>20230920</v>
      </c>
      <c r="H21" s="30" t="s">
        <v>18</v>
      </c>
      <c r="I21" s="6">
        <v>406340</v>
      </c>
      <c r="J21" s="29">
        <f t="shared" si="5"/>
        <v>17893</v>
      </c>
      <c r="K21" s="6">
        <v>123338</v>
      </c>
      <c r="L21" s="6">
        <f t="shared" si="0"/>
        <v>529678</v>
      </c>
      <c r="M21" s="9">
        <f t="shared" si="6"/>
        <v>21763</v>
      </c>
      <c r="O21" s="30">
        <v>20230920</v>
      </c>
      <c r="P21" s="45">
        <v>535301</v>
      </c>
      <c r="Q21" s="45">
        <f t="shared" si="10"/>
        <v>21918</v>
      </c>
      <c r="R21" s="64">
        <f t="shared" si="1"/>
        <v>100.71221798465284</v>
      </c>
      <c r="S21" s="64">
        <f t="shared" si="2"/>
        <v>122.49483038059577</v>
      </c>
      <c r="U21" s="6">
        <v>454679</v>
      </c>
      <c r="V21" s="9">
        <f t="shared" si="7"/>
        <v>19531</v>
      </c>
      <c r="W21" s="65">
        <f t="shared" si="3"/>
        <v>89.744061020998942</v>
      </c>
      <c r="X21" s="66">
        <f t="shared" si="8"/>
        <v>109.15441792879896</v>
      </c>
      <c r="Y21" s="73"/>
      <c r="Z21" s="6" t="s">
        <v>24</v>
      </c>
      <c r="AA21" s="6" t="s">
        <v>24</v>
      </c>
      <c r="AB21" s="4"/>
    </row>
    <row r="22" spans="1:29" s="3" customFormat="1" ht="19.5" customHeight="1" x14ac:dyDescent="0.3">
      <c r="A22" s="30">
        <v>20230921</v>
      </c>
      <c r="B22" s="30" t="s">
        <v>19</v>
      </c>
      <c r="C22" s="6">
        <v>423041</v>
      </c>
      <c r="D22" s="6">
        <v>64781</v>
      </c>
      <c r="E22" s="6">
        <f t="shared" si="4"/>
        <v>487822</v>
      </c>
      <c r="G22" s="30">
        <v>20230921</v>
      </c>
      <c r="H22" s="30" t="s">
        <v>19</v>
      </c>
      <c r="I22" s="6">
        <v>423041</v>
      </c>
      <c r="J22" s="29">
        <f t="shared" si="5"/>
        <v>16701</v>
      </c>
      <c r="K22" s="6">
        <v>127182</v>
      </c>
      <c r="L22" s="6">
        <f t="shared" si="0"/>
        <v>550223</v>
      </c>
      <c r="M22" s="9">
        <f t="shared" si="6"/>
        <v>20545</v>
      </c>
      <c r="O22" s="30">
        <v>20230921</v>
      </c>
      <c r="P22" s="45">
        <v>555979</v>
      </c>
      <c r="Q22" s="45">
        <f t="shared" si="10"/>
        <v>20678</v>
      </c>
      <c r="R22" s="64">
        <f t="shared" si="1"/>
        <v>100.64735945485519</v>
      </c>
      <c r="S22" s="64">
        <f t="shared" si="2"/>
        <v>123.81294533261482</v>
      </c>
      <c r="U22" s="6">
        <v>473003</v>
      </c>
      <c r="V22" s="9">
        <f t="shared" si="7"/>
        <v>18324</v>
      </c>
      <c r="W22" s="65">
        <f t="shared" si="3"/>
        <v>89.189583840350451</v>
      </c>
      <c r="X22" s="66">
        <f t="shared" si="8"/>
        <v>109.71798095922401</v>
      </c>
      <c r="Y22" s="73"/>
      <c r="Z22" s="6" t="s">
        <v>24</v>
      </c>
      <c r="AA22" s="6" t="s">
        <v>24</v>
      </c>
      <c r="AB22" s="4"/>
    </row>
    <row r="23" spans="1:29" s="3" customFormat="1" ht="19.5" customHeight="1" x14ac:dyDescent="0.3">
      <c r="A23" s="30">
        <v>20230922</v>
      </c>
      <c r="B23" s="30" t="s">
        <v>20</v>
      </c>
      <c r="C23" s="6">
        <v>438979</v>
      </c>
      <c r="D23" s="6">
        <v>66852</v>
      </c>
      <c r="E23" s="6">
        <f t="shared" si="4"/>
        <v>505831</v>
      </c>
      <c r="G23" s="30">
        <v>20230922</v>
      </c>
      <c r="H23" s="30" t="s">
        <v>20</v>
      </c>
      <c r="I23" s="6">
        <v>438979</v>
      </c>
      <c r="J23" s="29">
        <f t="shared" si="5"/>
        <v>15938</v>
      </c>
      <c r="K23" s="6">
        <v>130796</v>
      </c>
      <c r="L23" s="6">
        <f t="shared" si="0"/>
        <v>569775</v>
      </c>
      <c r="M23" s="9">
        <f t="shared" si="6"/>
        <v>19552</v>
      </c>
      <c r="O23" s="30">
        <v>20230922</v>
      </c>
      <c r="P23" s="45">
        <v>575662</v>
      </c>
      <c r="Q23" s="45">
        <f t="shared" si="10"/>
        <v>19683</v>
      </c>
      <c r="R23" s="64">
        <f t="shared" si="1"/>
        <v>100.67000818330605</v>
      </c>
      <c r="S23" s="64">
        <f t="shared" si="2"/>
        <v>123.49730204542601</v>
      </c>
      <c r="U23" s="6">
        <v>490435</v>
      </c>
      <c r="V23" s="9">
        <f t="shared" si="7"/>
        <v>17432</v>
      </c>
      <c r="W23" s="65">
        <f t="shared" si="3"/>
        <v>89.157119476268406</v>
      </c>
      <c r="X23" s="66">
        <f t="shared" si="8"/>
        <v>109.37382356631949</v>
      </c>
      <c r="Y23" s="73"/>
      <c r="Z23" s="6" t="s">
        <v>24</v>
      </c>
      <c r="AA23" s="6" t="s">
        <v>24</v>
      </c>
      <c r="AB23" s="4"/>
    </row>
    <row r="24" spans="1:29" ht="19.5" customHeight="1" x14ac:dyDescent="0.3">
      <c r="A24" s="56">
        <v>20230923</v>
      </c>
      <c r="B24" s="56" t="s">
        <v>14</v>
      </c>
      <c r="C24" s="57">
        <v>448047</v>
      </c>
      <c r="D24" s="57">
        <v>68377</v>
      </c>
      <c r="E24" s="57">
        <f t="shared" si="4"/>
        <v>516424</v>
      </c>
      <c r="G24" s="56">
        <v>20230923</v>
      </c>
      <c r="H24" s="56" t="s">
        <v>14</v>
      </c>
      <c r="I24" s="57">
        <v>448047</v>
      </c>
      <c r="J24" s="58">
        <f t="shared" si="5"/>
        <v>9068</v>
      </c>
      <c r="K24" s="57">
        <v>133179</v>
      </c>
      <c r="L24" s="57">
        <f t="shared" si="0"/>
        <v>581226</v>
      </c>
      <c r="M24" s="59">
        <f t="shared" si="6"/>
        <v>11451</v>
      </c>
      <c r="O24" s="56">
        <v>20230923</v>
      </c>
      <c r="P24" s="60">
        <v>587207</v>
      </c>
      <c r="Q24" s="60">
        <f t="shared" si="10"/>
        <v>11545</v>
      </c>
      <c r="R24" s="68">
        <f t="shared" si="1"/>
        <v>100.82088900532705</v>
      </c>
      <c r="S24" s="68">
        <f t="shared" si="2"/>
        <v>127.31583590648434</v>
      </c>
      <c r="U24" s="57">
        <v>500729</v>
      </c>
      <c r="V24" s="59">
        <f t="shared" si="7"/>
        <v>10294</v>
      </c>
      <c r="W24" s="70">
        <f t="shared" si="3"/>
        <v>89.8960789450703</v>
      </c>
      <c r="X24" s="71">
        <f t="shared" si="8"/>
        <v>113.5200705778562</v>
      </c>
      <c r="Y24" s="73"/>
      <c r="Z24" s="6" t="s">
        <v>24</v>
      </c>
      <c r="AA24" s="6" t="s">
        <v>24</v>
      </c>
    </row>
    <row r="25" spans="1:29" ht="19.5" customHeight="1" x14ac:dyDescent="0.3">
      <c r="A25" s="56">
        <v>20230924</v>
      </c>
      <c r="B25" s="56" t="s">
        <v>15</v>
      </c>
      <c r="C25" s="57">
        <v>456036</v>
      </c>
      <c r="D25" s="57">
        <v>69617</v>
      </c>
      <c r="E25" s="57">
        <f t="shared" si="4"/>
        <v>525653</v>
      </c>
      <c r="G25" s="56">
        <v>20230924</v>
      </c>
      <c r="H25" s="56" t="s">
        <v>15</v>
      </c>
      <c r="I25" s="57">
        <v>456036</v>
      </c>
      <c r="J25" s="58">
        <f t="shared" si="5"/>
        <v>7989</v>
      </c>
      <c r="K25" s="57">
        <v>135147</v>
      </c>
      <c r="L25" s="57">
        <f t="shared" si="0"/>
        <v>591183</v>
      </c>
      <c r="M25" s="59">
        <f t="shared" si="6"/>
        <v>9957</v>
      </c>
      <c r="O25" s="56">
        <v>20230924</v>
      </c>
      <c r="P25" s="60">
        <v>597284</v>
      </c>
      <c r="Q25" s="60">
        <f t="shared" si="10"/>
        <v>10077</v>
      </c>
      <c r="R25" s="68">
        <f t="shared" si="1"/>
        <v>101.20518228382042</v>
      </c>
      <c r="S25" s="68">
        <f t="shared" si="2"/>
        <v>126.13593691325573</v>
      </c>
      <c r="U25" s="57">
        <v>509754</v>
      </c>
      <c r="V25" s="59">
        <f t="shared" si="7"/>
        <v>9025</v>
      </c>
      <c r="W25" s="70">
        <f t="shared" si="3"/>
        <v>90.639750928994673</v>
      </c>
      <c r="X25" s="71">
        <f t="shared" si="8"/>
        <v>112.96783076730506</v>
      </c>
      <c r="Y25" s="73"/>
      <c r="Z25" s="6" t="s">
        <v>24</v>
      </c>
      <c r="AA25" s="6" t="s">
        <v>24</v>
      </c>
    </row>
    <row r="26" spans="1:29" s="3" customFormat="1" ht="19.5" customHeight="1" x14ac:dyDescent="0.3">
      <c r="A26" s="30">
        <v>20230925</v>
      </c>
      <c r="B26" s="30" t="s">
        <v>16</v>
      </c>
      <c r="C26" s="6">
        <v>477558</v>
      </c>
      <c r="D26" s="6">
        <v>71970</v>
      </c>
      <c r="E26" s="6">
        <f t="shared" si="4"/>
        <v>549528</v>
      </c>
      <c r="G26" s="30">
        <v>20230925</v>
      </c>
      <c r="H26" s="30" t="s">
        <v>16</v>
      </c>
      <c r="I26" s="6">
        <v>477558</v>
      </c>
      <c r="J26" s="29">
        <f t="shared" si="5"/>
        <v>21522</v>
      </c>
      <c r="K26" s="6">
        <v>139232</v>
      </c>
      <c r="L26" s="6">
        <f t="shared" si="0"/>
        <v>616790</v>
      </c>
      <c r="M26" s="9">
        <f t="shared" si="6"/>
        <v>25607</v>
      </c>
      <c r="O26" s="30">
        <v>20230925</v>
      </c>
      <c r="P26" s="45">
        <v>623016</v>
      </c>
      <c r="Q26" s="45">
        <f t="shared" si="10"/>
        <v>25732</v>
      </c>
      <c r="R26" s="64">
        <f t="shared" si="1"/>
        <v>100.48814777209355</v>
      </c>
      <c r="S26" s="64">
        <f t="shared" si="2"/>
        <v>119.56137905399127</v>
      </c>
      <c r="U26" s="6">
        <v>532887</v>
      </c>
      <c r="V26" s="9">
        <f t="shared" si="7"/>
        <v>23133</v>
      </c>
      <c r="W26" s="65">
        <f t="shared" si="3"/>
        <v>90.338579294724099</v>
      </c>
      <c r="X26" s="66">
        <f t="shared" si="8"/>
        <v>107.48536381377195</v>
      </c>
      <c r="Y26" s="73"/>
      <c r="Z26" s="79">
        <v>3.5</v>
      </c>
      <c r="AA26" s="79">
        <v>4.7</v>
      </c>
      <c r="AB26" s="4"/>
    </row>
    <row r="27" spans="1:29" s="3" customFormat="1" ht="19.5" customHeight="1" x14ac:dyDescent="0.3">
      <c r="A27" s="30">
        <v>20230926</v>
      </c>
      <c r="B27" s="30" t="s">
        <v>17</v>
      </c>
      <c r="C27" s="6">
        <v>495669</v>
      </c>
      <c r="D27" s="6">
        <v>74027</v>
      </c>
      <c r="E27" s="6">
        <f t="shared" si="4"/>
        <v>569696</v>
      </c>
      <c r="G27" s="30">
        <v>20230926</v>
      </c>
      <c r="H27" s="30" t="s">
        <v>17</v>
      </c>
      <c r="I27" s="6">
        <v>495669</v>
      </c>
      <c r="J27" s="29">
        <f t="shared" si="5"/>
        <v>18111</v>
      </c>
      <c r="K27" s="6">
        <v>142730</v>
      </c>
      <c r="L27" s="6">
        <f t="shared" si="0"/>
        <v>638399</v>
      </c>
      <c r="M27" s="9">
        <f t="shared" si="6"/>
        <v>21609</v>
      </c>
      <c r="O27" s="30">
        <v>20230926</v>
      </c>
      <c r="P27" s="45">
        <v>644762</v>
      </c>
      <c r="Q27" s="45">
        <f t="shared" si="10"/>
        <v>21746</v>
      </c>
      <c r="R27" s="64">
        <f t="shared" si="1"/>
        <v>100.63399509463649</v>
      </c>
      <c r="S27" s="64">
        <f t="shared" si="2"/>
        <v>120.07067528021645</v>
      </c>
      <c r="U27" s="6">
        <v>552451</v>
      </c>
      <c r="V27" s="9">
        <f t="shared" si="7"/>
        <v>19564</v>
      </c>
      <c r="W27" s="65">
        <f t="shared" si="3"/>
        <v>90.536350594659638</v>
      </c>
      <c r="X27" s="66">
        <f t="shared" si="8"/>
        <v>108.02274860581966</v>
      </c>
      <c r="Y27" s="73"/>
      <c r="Z27" s="79">
        <v>3.5</v>
      </c>
      <c r="AA27" s="79">
        <v>4.7</v>
      </c>
      <c r="AB27" s="4"/>
    </row>
    <row r="28" spans="1:29" s="3" customFormat="1" ht="19.5" customHeight="1" x14ac:dyDescent="0.3">
      <c r="A28" s="30">
        <v>20230927</v>
      </c>
      <c r="B28" s="30" t="s">
        <v>18</v>
      </c>
      <c r="C28" s="6">
        <v>513577</v>
      </c>
      <c r="D28" s="6">
        <v>76002</v>
      </c>
      <c r="E28" s="6">
        <f t="shared" si="4"/>
        <v>589579</v>
      </c>
      <c r="G28" s="30">
        <v>20230927</v>
      </c>
      <c r="H28" s="30" t="s">
        <v>18</v>
      </c>
      <c r="I28" s="6">
        <v>513577</v>
      </c>
      <c r="J28" s="29">
        <f t="shared" si="5"/>
        <v>17908</v>
      </c>
      <c r="K28" s="6">
        <v>146432</v>
      </c>
      <c r="L28" s="6">
        <f t="shared" si="0"/>
        <v>660009</v>
      </c>
      <c r="M28" s="9">
        <f t="shared" si="6"/>
        <v>21610</v>
      </c>
      <c r="O28" s="30">
        <v>20230927</v>
      </c>
      <c r="P28" s="45">
        <v>666432</v>
      </c>
      <c r="Q28" s="45">
        <f t="shared" si="10"/>
        <v>21670</v>
      </c>
      <c r="R28" s="64">
        <f t="shared" si="1"/>
        <v>100.27764923646461</v>
      </c>
      <c r="S28" s="64">
        <f t="shared" si="2"/>
        <v>121.00737100737101</v>
      </c>
      <c r="U28" s="6">
        <v>571656</v>
      </c>
      <c r="V28" s="9">
        <f t="shared" si="7"/>
        <v>19205</v>
      </c>
      <c r="W28" s="65">
        <f t="shared" si="3"/>
        <v>88.870893105043962</v>
      </c>
      <c r="X28" s="66">
        <f t="shared" si="8"/>
        <v>107.24257315166406</v>
      </c>
      <c r="Y28" s="73"/>
      <c r="Z28" s="6" t="s">
        <v>24</v>
      </c>
      <c r="AA28" s="6" t="s">
        <v>24</v>
      </c>
      <c r="AB28" s="4"/>
    </row>
    <row r="29" spans="1:29" s="3" customFormat="1" ht="19.5" customHeight="1" x14ac:dyDescent="0.3">
      <c r="A29" s="56">
        <v>20230928</v>
      </c>
      <c r="B29" s="56" t="s">
        <v>19</v>
      </c>
      <c r="C29" s="57">
        <v>520441</v>
      </c>
      <c r="D29" s="57">
        <v>77235</v>
      </c>
      <c r="E29" s="57">
        <f t="shared" si="4"/>
        <v>597676</v>
      </c>
      <c r="G29" s="56">
        <v>20230928</v>
      </c>
      <c r="H29" s="56" t="s">
        <v>19</v>
      </c>
      <c r="I29" s="57">
        <v>520441</v>
      </c>
      <c r="J29" s="58">
        <f t="shared" si="5"/>
        <v>6864</v>
      </c>
      <c r="K29" s="57">
        <v>148289</v>
      </c>
      <c r="L29" s="57">
        <f t="shared" si="0"/>
        <v>668730</v>
      </c>
      <c r="M29" s="59">
        <f t="shared" si="6"/>
        <v>8721</v>
      </c>
      <c r="O29" s="56">
        <v>20230928</v>
      </c>
      <c r="P29" s="60">
        <v>675274</v>
      </c>
      <c r="Q29" s="60">
        <f t="shared" si="10"/>
        <v>8842</v>
      </c>
      <c r="R29" s="68">
        <f t="shared" si="1"/>
        <v>101.38745556702213</v>
      </c>
      <c r="S29" s="68">
        <f t="shared" si="2"/>
        <v>128.81701631701631</v>
      </c>
      <c r="U29" s="57">
        <v>579588</v>
      </c>
      <c r="V29" s="59">
        <f t="shared" si="7"/>
        <v>7932</v>
      </c>
      <c r="W29" s="70">
        <f t="shared" si="3"/>
        <v>90.952872377020981</v>
      </c>
      <c r="X29" s="71">
        <f t="shared" si="8"/>
        <v>115.55944055944056</v>
      </c>
      <c r="Y29" s="73"/>
      <c r="Z29" s="6" t="s">
        <v>24</v>
      </c>
      <c r="AA29" s="6" t="s">
        <v>24</v>
      </c>
      <c r="AB29" s="4"/>
    </row>
    <row r="30" spans="1:29" s="3" customFormat="1" ht="19.5" customHeight="1" x14ac:dyDescent="0.3">
      <c r="A30" s="56">
        <v>20230929</v>
      </c>
      <c r="B30" s="56" t="s">
        <v>20</v>
      </c>
      <c r="C30" s="57">
        <v>526098</v>
      </c>
      <c r="D30" s="57">
        <v>78263</v>
      </c>
      <c r="E30" s="57">
        <f t="shared" si="4"/>
        <v>604361</v>
      </c>
      <c r="G30" s="56">
        <v>20230929</v>
      </c>
      <c r="H30" s="56" t="s">
        <v>20</v>
      </c>
      <c r="I30" s="57">
        <v>526098</v>
      </c>
      <c r="J30" s="58">
        <f t="shared" si="5"/>
        <v>5657</v>
      </c>
      <c r="K30" s="57">
        <v>149844</v>
      </c>
      <c r="L30" s="57">
        <f t="shared" si="0"/>
        <v>675942</v>
      </c>
      <c r="M30" s="59">
        <f t="shared" si="6"/>
        <v>7212</v>
      </c>
      <c r="O30" s="56">
        <v>20230929</v>
      </c>
      <c r="P30" s="60">
        <v>682660</v>
      </c>
      <c r="Q30" s="60">
        <f t="shared" si="10"/>
        <v>7386</v>
      </c>
      <c r="R30" s="68">
        <f t="shared" si="1"/>
        <v>102.41264559068219</v>
      </c>
      <c r="S30" s="68">
        <f t="shared" si="2"/>
        <v>130.56390312886691</v>
      </c>
      <c r="U30" s="57">
        <v>586201</v>
      </c>
      <c r="V30" s="59">
        <f t="shared" si="7"/>
        <v>6613</v>
      </c>
      <c r="W30" s="70">
        <f t="shared" si="3"/>
        <v>91.694398225180251</v>
      </c>
      <c r="X30" s="71">
        <f t="shared" si="8"/>
        <v>116.89941665193567</v>
      </c>
      <c r="Y30" s="73"/>
      <c r="Z30" s="6" t="s">
        <v>24</v>
      </c>
      <c r="AA30" s="6" t="s">
        <v>24</v>
      </c>
      <c r="AB30" s="4"/>
    </row>
    <row r="31" spans="1:29" ht="19.5" customHeight="1" x14ac:dyDescent="0.3">
      <c r="A31" s="46">
        <v>20230930</v>
      </c>
      <c r="B31" s="46" t="s">
        <v>14</v>
      </c>
      <c r="C31" s="48">
        <v>532167</v>
      </c>
      <c r="D31" s="48">
        <v>79190</v>
      </c>
      <c r="E31" s="48">
        <f t="shared" si="4"/>
        <v>611357</v>
      </c>
      <c r="G31" s="46">
        <v>20230930</v>
      </c>
      <c r="H31" s="46" t="s">
        <v>14</v>
      </c>
      <c r="I31" s="48">
        <v>532167</v>
      </c>
      <c r="J31" s="83">
        <f t="shared" si="5"/>
        <v>6069</v>
      </c>
      <c r="K31" s="48">
        <v>151305</v>
      </c>
      <c r="L31" s="42">
        <f t="shared" si="0"/>
        <v>683472</v>
      </c>
      <c r="M31" s="81">
        <f t="shared" si="6"/>
        <v>7530</v>
      </c>
      <c r="N31" s="3"/>
      <c r="O31" s="46">
        <v>20230930</v>
      </c>
      <c r="P31" s="82">
        <v>690247</v>
      </c>
      <c r="Q31" s="82">
        <f t="shared" si="10"/>
        <v>7587</v>
      </c>
      <c r="R31" s="88">
        <f t="shared" si="1"/>
        <v>100.75697211155379</v>
      </c>
      <c r="S31" s="88">
        <f t="shared" si="2"/>
        <v>125.0123578843302</v>
      </c>
      <c r="U31" s="48">
        <v>593032</v>
      </c>
      <c r="V31" s="81">
        <f t="shared" si="7"/>
        <v>6831</v>
      </c>
      <c r="W31" s="86">
        <f t="shared" si="3"/>
        <v>90.717131474103581</v>
      </c>
      <c r="X31" s="87">
        <f t="shared" si="8"/>
        <v>112.55561047948591</v>
      </c>
      <c r="Y31" s="73"/>
      <c r="Z31" s="84">
        <v>3.5</v>
      </c>
      <c r="AA31" s="84">
        <v>4.7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tabSelected="1" workbookViewId="0"/>
  </sheetViews>
  <sheetFormatPr defaultRowHeight="16.5" x14ac:dyDescent="0.3"/>
  <cols>
    <col min="1" max="1" width="13" bestFit="1" customWidth="1"/>
    <col min="2" max="2" width="6" bestFit="1" customWidth="1"/>
    <col min="3" max="3" width="18.25" bestFit="1" customWidth="1"/>
    <col min="4" max="4" width="11.875" bestFit="1" customWidth="1"/>
    <col min="5" max="5" width="13.375" bestFit="1" customWidth="1"/>
    <col min="7" max="7" width="13" bestFit="1" customWidth="1"/>
    <col min="8" max="8" width="6" bestFit="1" customWidth="1"/>
    <col min="9" max="9" width="18.25" bestFit="1" customWidth="1"/>
    <col min="10" max="11" width="11.875" bestFit="1" customWidth="1"/>
    <col min="12" max="12" width="13.375" bestFit="1" customWidth="1"/>
    <col min="13" max="13" width="11.875" bestFit="1" customWidth="1"/>
    <col min="15" max="15" width="13" bestFit="1" customWidth="1"/>
    <col min="16" max="16" width="13.375" bestFit="1" customWidth="1"/>
    <col min="17" max="17" width="11.875" bestFit="1" customWidth="1"/>
    <col min="18" max="18" width="8.875" bestFit="1" customWidth="1"/>
    <col min="19" max="19" width="8.75" bestFit="1" customWidth="1"/>
    <col min="21" max="21" width="13.375" bestFit="1" customWidth="1"/>
    <col min="22" max="22" width="11.875" bestFit="1" customWidth="1"/>
    <col min="23" max="23" width="8.875" bestFit="1" customWidth="1"/>
    <col min="24" max="24" width="8.75" bestFit="1" customWidth="1"/>
    <col min="26" max="26" width="7.625" bestFit="1" customWidth="1"/>
    <col min="27" max="27" width="8.75" bestFit="1" customWidth="1"/>
    <col min="28" max="28" width="10.375" bestFit="1" customWidth="1"/>
    <col min="29" max="29" width="6" bestFit="1" customWidth="1"/>
  </cols>
  <sheetData>
    <row r="1" spans="1:29" ht="136.5" x14ac:dyDescent="0.3">
      <c r="A1" s="24" t="s">
        <v>26</v>
      </c>
      <c r="B1" s="24" t="s">
        <v>27</v>
      </c>
      <c r="C1" s="25" t="s">
        <v>28</v>
      </c>
      <c r="D1" s="8" t="s">
        <v>29</v>
      </c>
      <c r="E1" s="8" t="s">
        <v>30</v>
      </c>
      <c r="G1" s="24" t="s">
        <v>26</v>
      </c>
      <c r="H1" s="24" t="s">
        <v>27</v>
      </c>
      <c r="I1" s="25" t="s">
        <v>31</v>
      </c>
      <c r="J1" s="16" t="s">
        <v>32</v>
      </c>
      <c r="K1" s="8" t="s">
        <v>33</v>
      </c>
      <c r="L1" s="8" t="s">
        <v>30</v>
      </c>
      <c r="M1" s="8" t="s">
        <v>32</v>
      </c>
      <c r="O1" s="24" t="s">
        <v>34</v>
      </c>
      <c r="P1" s="8" t="s">
        <v>35</v>
      </c>
      <c r="Q1" s="8" t="s">
        <v>32</v>
      </c>
      <c r="R1" s="8" t="s">
        <v>36</v>
      </c>
      <c r="S1" s="16" t="s">
        <v>37</v>
      </c>
      <c r="U1" s="5" t="s">
        <v>25</v>
      </c>
      <c r="V1" s="8" t="s">
        <v>32</v>
      </c>
      <c r="W1" s="8" t="s">
        <v>36</v>
      </c>
      <c r="X1" s="16" t="s">
        <v>38</v>
      </c>
      <c r="Y1" s="74"/>
      <c r="Z1" s="5" t="s">
        <v>39</v>
      </c>
      <c r="AA1" s="8" t="s">
        <v>40</v>
      </c>
      <c r="AB1" s="2"/>
    </row>
    <row r="2" spans="1:29" ht="19.5" x14ac:dyDescent="0.3">
      <c r="A2" s="56">
        <v>20231001</v>
      </c>
      <c r="B2" s="56" t="s">
        <v>41</v>
      </c>
      <c r="C2" s="57">
        <v>22293</v>
      </c>
      <c r="D2" s="57">
        <v>4064</v>
      </c>
      <c r="E2" s="57">
        <f>C2+D2</f>
        <v>26357</v>
      </c>
      <c r="G2" s="56">
        <v>20231001</v>
      </c>
      <c r="H2" s="56" t="s">
        <v>41</v>
      </c>
      <c r="I2" s="57">
        <v>22293</v>
      </c>
      <c r="J2" s="58">
        <f>I2</f>
        <v>22293</v>
      </c>
      <c r="K2" s="57">
        <v>4074</v>
      </c>
      <c r="L2" s="57">
        <f t="shared" ref="L2:L5" si="0">I2+K2</f>
        <v>26367</v>
      </c>
      <c r="M2" s="59">
        <f>L2-0</f>
        <v>26367</v>
      </c>
      <c r="O2" s="56">
        <v>20231001</v>
      </c>
      <c r="P2" s="59">
        <v>26747</v>
      </c>
      <c r="Q2" s="59">
        <f>P2-0</f>
        <v>26747</v>
      </c>
      <c r="R2" s="68">
        <f t="shared" ref="R2:R5" si="1">Q2/M2*100</f>
        <v>101.44119543368603</v>
      </c>
      <c r="S2" s="68">
        <f t="shared" ref="S2:S5" si="2">Q2/J2*100</f>
        <v>119.97936572018122</v>
      </c>
      <c r="U2" s="57">
        <v>25690</v>
      </c>
      <c r="V2" s="59">
        <f>U2-0</f>
        <v>25690</v>
      </c>
      <c r="W2" s="70">
        <f t="shared" ref="W2:W5" si="3">V2/M2*100</f>
        <v>97.432396556301441</v>
      </c>
      <c r="X2" s="71">
        <f>V2/J2*100</f>
        <v>115.23796707486656</v>
      </c>
      <c r="Y2" s="72"/>
      <c r="Z2" s="57" t="s">
        <v>42</v>
      </c>
      <c r="AA2" s="85" t="s">
        <v>43</v>
      </c>
      <c r="AB2" s="2">
        <f>L2-P2</f>
        <v>-380</v>
      </c>
      <c r="AC2" s="76">
        <f>M2-Q2</f>
        <v>-380</v>
      </c>
    </row>
    <row r="3" spans="1:29" ht="19.5" x14ac:dyDescent="0.3">
      <c r="A3" s="56">
        <v>20231002</v>
      </c>
      <c r="B3" s="56" t="s">
        <v>44</v>
      </c>
      <c r="C3" s="57">
        <v>41425</v>
      </c>
      <c r="D3" s="57">
        <v>8024</v>
      </c>
      <c r="E3" s="57">
        <f t="shared" ref="E3:E5" si="4">C3+D3</f>
        <v>49449</v>
      </c>
      <c r="G3" s="56">
        <v>20231002</v>
      </c>
      <c r="H3" s="56" t="s">
        <v>45</v>
      </c>
      <c r="I3" s="57">
        <v>41425</v>
      </c>
      <c r="J3" s="58">
        <f t="shared" ref="J3:J5" si="5">I3-I2</f>
        <v>19132</v>
      </c>
      <c r="K3" s="57">
        <v>8079</v>
      </c>
      <c r="L3" s="57">
        <f t="shared" si="0"/>
        <v>49504</v>
      </c>
      <c r="M3" s="59">
        <f t="shared" ref="M3:M5" si="6">L3-L2</f>
        <v>23137</v>
      </c>
      <c r="O3" s="56">
        <v>20231002</v>
      </c>
      <c r="P3" s="59">
        <v>50193</v>
      </c>
      <c r="Q3" s="59">
        <f>P3-P2</f>
        <v>23446</v>
      </c>
      <c r="R3" s="68">
        <f t="shared" si="1"/>
        <v>101.33552318796733</v>
      </c>
      <c r="S3" s="68">
        <f t="shared" si="2"/>
        <v>122.5486096592097</v>
      </c>
      <c r="U3" s="57">
        <v>48257</v>
      </c>
      <c r="V3" s="59">
        <f t="shared" ref="V3:V5" si="7">U3-U2</f>
        <v>22567</v>
      </c>
      <c r="W3" s="70">
        <f t="shared" si="3"/>
        <v>97.536413536759298</v>
      </c>
      <c r="X3" s="71">
        <f t="shared" ref="X3:X5" si="8">V3/J3*100</f>
        <v>117.95421283713151</v>
      </c>
      <c r="Y3" s="72"/>
      <c r="Z3" s="57" t="s">
        <v>46</v>
      </c>
      <c r="AA3" s="85" t="s">
        <v>42</v>
      </c>
      <c r="AB3" s="2">
        <f t="shared" ref="AB3:AC5" si="9">L3-P3</f>
        <v>-689</v>
      </c>
      <c r="AC3" s="76">
        <f t="shared" si="9"/>
        <v>-309</v>
      </c>
    </row>
    <row r="4" spans="1:29" ht="19.5" x14ac:dyDescent="0.3">
      <c r="A4" s="56">
        <v>20231003</v>
      </c>
      <c r="B4" s="56" t="s">
        <v>47</v>
      </c>
      <c r="C4" s="57">
        <v>58330</v>
      </c>
      <c r="D4" s="57">
        <v>11555</v>
      </c>
      <c r="E4" s="57">
        <f t="shared" si="4"/>
        <v>69885</v>
      </c>
      <c r="G4" s="56">
        <v>20231003</v>
      </c>
      <c r="H4" s="56" t="s">
        <v>47</v>
      </c>
      <c r="I4" s="57">
        <v>58330</v>
      </c>
      <c r="J4" s="58">
        <f t="shared" si="5"/>
        <v>16905</v>
      </c>
      <c r="K4" s="57">
        <v>11676</v>
      </c>
      <c r="L4" s="57">
        <f t="shared" si="0"/>
        <v>70006</v>
      </c>
      <c r="M4" s="59">
        <f t="shared" si="6"/>
        <v>20502</v>
      </c>
      <c r="O4" s="56">
        <v>20231003</v>
      </c>
      <c r="P4" s="59">
        <v>71037</v>
      </c>
      <c r="Q4" s="59">
        <f t="shared" ref="Q4:Q5" si="10">P4-P3</f>
        <v>20844</v>
      </c>
      <c r="R4" s="68">
        <f t="shared" si="1"/>
        <v>101.66812993854258</v>
      </c>
      <c r="S4" s="68">
        <f t="shared" si="2"/>
        <v>123.3007985803017</v>
      </c>
      <c r="U4" s="57">
        <v>68387</v>
      </c>
      <c r="V4" s="59">
        <f t="shared" si="7"/>
        <v>20130</v>
      </c>
      <c r="W4" s="70">
        <f t="shared" si="3"/>
        <v>98.185542873865955</v>
      </c>
      <c r="X4" s="71">
        <f t="shared" si="8"/>
        <v>119.07719609582963</v>
      </c>
      <c r="Y4" s="72"/>
      <c r="Z4" s="57" t="s">
        <v>43</v>
      </c>
      <c r="AA4" s="85" t="s">
        <v>42</v>
      </c>
      <c r="AB4" s="2">
        <f t="shared" si="9"/>
        <v>-1031</v>
      </c>
      <c r="AC4" s="76">
        <f t="shared" si="9"/>
        <v>-342</v>
      </c>
    </row>
    <row r="5" spans="1:29" s="3" customFormat="1" ht="19.5" x14ac:dyDescent="0.3">
      <c r="A5" s="30">
        <v>20231004</v>
      </c>
      <c r="B5" s="30" t="s">
        <v>48</v>
      </c>
      <c r="C5" s="6">
        <v>100007</v>
      </c>
      <c r="D5" s="6">
        <v>17716</v>
      </c>
      <c r="E5" s="6">
        <f t="shared" si="4"/>
        <v>117723</v>
      </c>
      <c r="G5" s="30">
        <v>20231004</v>
      </c>
      <c r="H5" s="30" t="s">
        <v>48</v>
      </c>
      <c r="I5" s="6">
        <v>100007</v>
      </c>
      <c r="J5" s="29">
        <f t="shared" si="5"/>
        <v>41677</v>
      </c>
      <c r="K5" s="6">
        <v>18369</v>
      </c>
      <c r="L5" s="6">
        <f t="shared" si="0"/>
        <v>118376</v>
      </c>
      <c r="M5" s="9">
        <f t="shared" si="6"/>
        <v>48370</v>
      </c>
      <c r="O5" s="30">
        <v>20231004</v>
      </c>
      <c r="P5" s="45">
        <v>119884</v>
      </c>
      <c r="Q5" s="45">
        <f t="shared" si="10"/>
        <v>48847</v>
      </c>
      <c r="R5" s="64">
        <f t="shared" si="1"/>
        <v>100.98614843911515</v>
      </c>
      <c r="S5" s="64">
        <f t="shared" si="2"/>
        <v>117.20373347409843</v>
      </c>
      <c r="U5" s="6">
        <v>115054</v>
      </c>
      <c r="V5" s="9">
        <f t="shared" si="7"/>
        <v>46667</v>
      </c>
      <c r="W5" s="65">
        <f t="shared" si="3"/>
        <v>96.479222658672739</v>
      </c>
      <c r="X5" s="66">
        <f t="shared" si="8"/>
        <v>111.97303068838929</v>
      </c>
      <c r="Y5" s="72"/>
      <c r="Z5" s="77">
        <v>3.5</v>
      </c>
      <c r="AA5" s="78">
        <v>4.7</v>
      </c>
      <c r="AB5" s="2">
        <f t="shared" si="9"/>
        <v>-1508</v>
      </c>
      <c r="AC5" s="76">
        <f t="shared" si="9"/>
        <v>-477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kbinsure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kbins</dc:creator>
  <cp:lastModifiedBy>kbins</cp:lastModifiedBy>
  <cp:lastPrinted>2023-10-05T01:48:02Z</cp:lastPrinted>
  <dcterms:created xsi:type="dcterms:W3CDTF">2023-08-23T01:41:34Z</dcterms:created>
  <dcterms:modified xsi:type="dcterms:W3CDTF">2023-10-05T08:02:47Z</dcterms:modified>
</cp:coreProperties>
</file>